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11128 Desktop Loredana\pennetta_lavoro_07012022\chiavetta_lavoro_07012022\Unità USB\loredana\comunicati\2025\reddito_disponibile\"/>
    </mc:Choice>
  </mc:AlternateContent>
  <xr:revisionPtr revIDLastSave="0" documentId="13_ncr:1_{5A265DE9-84C4-43A1-BB30-B8258BCDD559}" xr6:coauthVersionLast="47" xr6:coauthVersionMax="47" xr10:uidLastSave="{00000000-0000-0000-0000-000000000000}"/>
  <bookViews>
    <workbookView xWindow="-110" yWindow="-110" windowWidth="19420" windowHeight="10420" firstSheet="9" activeTab="9" xr2:uid="{6C747A5E-F267-4C4C-B872-F7A0225140E7}"/>
  </bookViews>
  <sheets>
    <sheet name="Dati" sheetId="1" state="hidden" r:id="rId1"/>
    <sheet name="Note" sheetId="10" state="hidden" r:id="rId2"/>
    <sheet name="2021" sheetId="5" state="hidden" r:id="rId3"/>
    <sheet name="2022" sheetId="4" state="hidden" r:id="rId4"/>
    <sheet name="2023" sheetId="6" state="hidden" r:id="rId5"/>
    <sheet name="RS 2021 2023" sheetId="7" state="hidden" r:id="rId6"/>
    <sheet name="pro-capite" sheetId="8" state="hidden" r:id="rId7"/>
    <sheet name="incidenza imposte" sheetId="9" state="hidden" r:id="rId8"/>
    <sheet name="Giacomo" sheetId="11" state="hidden" r:id="rId9"/>
    <sheet name="Graduatorie" sheetId="12" r:id="rId10"/>
    <sheet name="Foglio2" sheetId="13" state="hidden" r:id="rId11"/>
  </sheets>
  <externalReferences>
    <externalReference r:id="rId12"/>
  </externalReferences>
  <definedNames>
    <definedName name="_xlnm._FilterDatabase" localSheetId="2" hidden="1">'2021'!$A$3:$U$137</definedName>
    <definedName name="_xlnm._FilterDatabase" localSheetId="8" hidden="1">Giacomo!$A$1:$BL$108</definedName>
  </definedNames>
  <calcPr calcId="191029"/>
  <pivotCaches>
    <pivotCache cacheId="0" r:id="rId1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" i="11" l="1"/>
  <c r="R4" i="11"/>
  <c r="R5" i="11"/>
  <c r="R6" i="11"/>
  <c r="R7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R84" i="11"/>
  <c r="R85" i="11"/>
  <c r="R86" i="11"/>
  <c r="R87" i="11"/>
  <c r="R88" i="11"/>
  <c r="R89" i="11"/>
  <c r="R90" i="11"/>
  <c r="R91" i="11"/>
  <c r="R92" i="11"/>
  <c r="R93" i="11"/>
  <c r="R94" i="11"/>
  <c r="R95" i="11"/>
  <c r="R96" i="11"/>
  <c r="R97" i="11"/>
  <c r="R98" i="11"/>
  <c r="R99" i="11"/>
  <c r="R100" i="11"/>
  <c r="R101" i="11"/>
  <c r="R102" i="11"/>
  <c r="R103" i="11"/>
  <c r="R104" i="11"/>
  <c r="R105" i="11"/>
  <c r="R106" i="11"/>
  <c r="R107" i="11"/>
  <c r="R108" i="11"/>
  <c r="R2" i="11"/>
  <c r="P3" i="11"/>
  <c r="Q3" i="11" s="1"/>
  <c r="P4" i="11"/>
  <c r="Q4" i="11" s="1"/>
  <c r="P5" i="11"/>
  <c r="Q5" i="11" s="1"/>
  <c r="P6" i="11"/>
  <c r="Q6" i="11" s="1"/>
  <c r="P7" i="11"/>
  <c r="Q7" i="11" s="1"/>
  <c r="P8" i="11"/>
  <c r="Q8" i="11" s="1"/>
  <c r="P9" i="11"/>
  <c r="Q9" i="11" s="1"/>
  <c r="P10" i="11"/>
  <c r="Q10" i="11" s="1"/>
  <c r="P11" i="11"/>
  <c r="Q11" i="11" s="1"/>
  <c r="P12" i="11"/>
  <c r="Q12" i="11" s="1"/>
  <c r="P13" i="11"/>
  <c r="Q13" i="11" s="1"/>
  <c r="P14" i="11"/>
  <c r="Q14" i="11" s="1"/>
  <c r="P15" i="11"/>
  <c r="Q15" i="11" s="1"/>
  <c r="P16" i="11"/>
  <c r="Q16" i="11" s="1"/>
  <c r="P17" i="11"/>
  <c r="Q17" i="11" s="1"/>
  <c r="P18" i="11"/>
  <c r="Q18" i="11" s="1"/>
  <c r="P19" i="11"/>
  <c r="Q19" i="11" s="1"/>
  <c r="P20" i="11"/>
  <c r="Q20" i="11" s="1"/>
  <c r="P21" i="11"/>
  <c r="Q21" i="11" s="1"/>
  <c r="P22" i="11"/>
  <c r="Q22" i="11" s="1"/>
  <c r="P23" i="11"/>
  <c r="Q23" i="11" s="1"/>
  <c r="P24" i="11"/>
  <c r="Q24" i="11" s="1"/>
  <c r="P25" i="11"/>
  <c r="Q25" i="11" s="1"/>
  <c r="P26" i="11"/>
  <c r="Q26" i="11" s="1"/>
  <c r="P27" i="11"/>
  <c r="Q27" i="11" s="1"/>
  <c r="P28" i="11"/>
  <c r="Q28" i="11" s="1"/>
  <c r="P29" i="11"/>
  <c r="Q29" i="11" s="1"/>
  <c r="P30" i="11"/>
  <c r="Q30" i="11" s="1"/>
  <c r="P31" i="11"/>
  <c r="Q31" i="11" s="1"/>
  <c r="P32" i="11"/>
  <c r="Q32" i="11" s="1"/>
  <c r="P33" i="11"/>
  <c r="Q33" i="11" s="1"/>
  <c r="P34" i="11"/>
  <c r="Q34" i="11" s="1"/>
  <c r="P35" i="11"/>
  <c r="Q35" i="11" s="1"/>
  <c r="P36" i="11"/>
  <c r="Q36" i="11" s="1"/>
  <c r="P37" i="11"/>
  <c r="Q37" i="11" s="1"/>
  <c r="P38" i="11"/>
  <c r="Q38" i="11" s="1"/>
  <c r="P39" i="11"/>
  <c r="Q39" i="11" s="1"/>
  <c r="P40" i="11"/>
  <c r="Q40" i="11" s="1"/>
  <c r="P41" i="11"/>
  <c r="Q41" i="11" s="1"/>
  <c r="P42" i="11"/>
  <c r="Q42" i="11" s="1"/>
  <c r="P43" i="11"/>
  <c r="Q43" i="11" s="1"/>
  <c r="P44" i="11"/>
  <c r="Q44" i="11" s="1"/>
  <c r="P45" i="11"/>
  <c r="Q45" i="11" s="1"/>
  <c r="P46" i="11"/>
  <c r="Q46" i="11" s="1"/>
  <c r="P47" i="11"/>
  <c r="Q47" i="11" s="1"/>
  <c r="P48" i="11"/>
  <c r="Q48" i="11" s="1"/>
  <c r="P49" i="11"/>
  <c r="Q49" i="11" s="1"/>
  <c r="P50" i="11"/>
  <c r="Q50" i="11" s="1"/>
  <c r="P51" i="11"/>
  <c r="Q51" i="11" s="1"/>
  <c r="P52" i="11"/>
  <c r="Q52" i="11" s="1"/>
  <c r="P53" i="11"/>
  <c r="Q53" i="11" s="1"/>
  <c r="P54" i="11"/>
  <c r="Q54" i="11" s="1"/>
  <c r="P55" i="11"/>
  <c r="Q55" i="11" s="1"/>
  <c r="P56" i="11"/>
  <c r="Q56" i="11" s="1"/>
  <c r="P57" i="11"/>
  <c r="Q57" i="11" s="1"/>
  <c r="P58" i="11"/>
  <c r="Q58" i="11" s="1"/>
  <c r="P59" i="11"/>
  <c r="Q59" i="11" s="1"/>
  <c r="P60" i="11"/>
  <c r="Q60" i="11" s="1"/>
  <c r="P61" i="11"/>
  <c r="Q61" i="11" s="1"/>
  <c r="P62" i="11"/>
  <c r="Q62" i="11" s="1"/>
  <c r="P63" i="11"/>
  <c r="Q63" i="11" s="1"/>
  <c r="P64" i="11"/>
  <c r="Q64" i="11" s="1"/>
  <c r="P65" i="11"/>
  <c r="Q65" i="11" s="1"/>
  <c r="P66" i="11"/>
  <c r="Q66" i="11" s="1"/>
  <c r="P67" i="11"/>
  <c r="Q67" i="11" s="1"/>
  <c r="P68" i="11"/>
  <c r="Q68" i="11" s="1"/>
  <c r="P69" i="11"/>
  <c r="Q69" i="11" s="1"/>
  <c r="P70" i="11"/>
  <c r="Q70" i="11" s="1"/>
  <c r="P71" i="11"/>
  <c r="Q71" i="11" s="1"/>
  <c r="P72" i="11"/>
  <c r="Q72" i="11" s="1"/>
  <c r="P73" i="11"/>
  <c r="Q73" i="11" s="1"/>
  <c r="P74" i="11"/>
  <c r="Q74" i="11" s="1"/>
  <c r="P75" i="11"/>
  <c r="Q75" i="11" s="1"/>
  <c r="P76" i="11"/>
  <c r="Q76" i="11" s="1"/>
  <c r="P77" i="11"/>
  <c r="Q77" i="11" s="1"/>
  <c r="P78" i="11"/>
  <c r="Q78" i="11" s="1"/>
  <c r="P79" i="11"/>
  <c r="Q79" i="11" s="1"/>
  <c r="P80" i="11"/>
  <c r="Q80" i="11" s="1"/>
  <c r="P81" i="11"/>
  <c r="Q81" i="11" s="1"/>
  <c r="P82" i="11"/>
  <c r="Q82" i="11" s="1"/>
  <c r="P83" i="11"/>
  <c r="Q83" i="11" s="1"/>
  <c r="P84" i="11"/>
  <c r="Q84" i="11" s="1"/>
  <c r="P85" i="11"/>
  <c r="Q85" i="11" s="1"/>
  <c r="P86" i="11"/>
  <c r="Q86" i="11" s="1"/>
  <c r="P87" i="11"/>
  <c r="Q87" i="11" s="1"/>
  <c r="P88" i="11"/>
  <c r="Q88" i="11" s="1"/>
  <c r="P89" i="11"/>
  <c r="Q89" i="11" s="1"/>
  <c r="P90" i="11"/>
  <c r="Q90" i="11" s="1"/>
  <c r="P91" i="11"/>
  <c r="Q91" i="11" s="1"/>
  <c r="P92" i="11"/>
  <c r="Q92" i="11" s="1"/>
  <c r="P93" i="11"/>
  <c r="Q93" i="11" s="1"/>
  <c r="P94" i="11"/>
  <c r="Q94" i="11" s="1"/>
  <c r="P95" i="11"/>
  <c r="Q95" i="11" s="1"/>
  <c r="P96" i="11"/>
  <c r="Q96" i="11" s="1"/>
  <c r="P97" i="11"/>
  <c r="Q97" i="11" s="1"/>
  <c r="P98" i="11"/>
  <c r="Q98" i="11" s="1"/>
  <c r="P99" i="11"/>
  <c r="Q99" i="11" s="1"/>
  <c r="P100" i="11"/>
  <c r="Q100" i="11" s="1"/>
  <c r="P101" i="11"/>
  <c r="Q101" i="11" s="1"/>
  <c r="P102" i="11"/>
  <c r="Q102" i="11" s="1"/>
  <c r="P103" i="11"/>
  <c r="Q103" i="11" s="1"/>
  <c r="P104" i="11"/>
  <c r="Q104" i="11" s="1"/>
  <c r="P105" i="11"/>
  <c r="Q105" i="11" s="1"/>
  <c r="P106" i="11"/>
  <c r="Q106" i="11" s="1"/>
  <c r="P107" i="11"/>
  <c r="Q107" i="11" s="1"/>
  <c r="P108" i="11"/>
  <c r="Q108" i="11" s="1"/>
  <c r="P2" i="11"/>
  <c r="M5" i="13"/>
  <c r="M6" i="13"/>
  <c r="M7" i="13"/>
  <c r="M8" i="13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47" i="13"/>
  <c r="M48" i="13"/>
  <c r="M49" i="13"/>
  <c r="M50" i="13"/>
  <c r="M51" i="13"/>
  <c r="M52" i="13"/>
  <c r="M53" i="13"/>
  <c r="M54" i="13"/>
  <c r="M55" i="13"/>
  <c r="M56" i="13"/>
  <c r="M57" i="13"/>
  <c r="M58" i="13"/>
  <c r="M59" i="13"/>
  <c r="M60" i="13"/>
  <c r="M61" i="13"/>
  <c r="M62" i="13"/>
  <c r="M63" i="13"/>
  <c r="M64" i="13"/>
  <c r="M65" i="13"/>
  <c r="M66" i="13"/>
  <c r="M67" i="13"/>
  <c r="M68" i="13"/>
  <c r="M69" i="13"/>
  <c r="M70" i="13"/>
  <c r="M71" i="13"/>
  <c r="M72" i="13"/>
  <c r="M73" i="13"/>
  <c r="M74" i="13"/>
  <c r="M75" i="13"/>
  <c r="M76" i="13"/>
  <c r="M77" i="13"/>
  <c r="M78" i="13"/>
  <c r="M79" i="13"/>
  <c r="M80" i="13"/>
  <c r="M81" i="13"/>
  <c r="M82" i="13"/>
  <c r="M83" i="13"/>
  <c r="M84" i="13"/>
  <c r="M85" i="13"/>
  <c r="M86" i="13"/>
  <c r="M87" i="13"/>
  <c r="M88" i="13"/>
  <c r="M89" i="13"/>
  <c r="M90" i="13"/>
  <c r="M91" i="13"/>
  <c r="M92" i="13"/>
  <c r="M93" i="13"/>
  <c r="M94" i="13"/>
  <c r="M95" i="13"/>
  <c r="M96" i="13"/>
  <c r="M97" i="13"/>
  <c r="M98" i="13"/>
  <c r="M99" i="13"/>
  <c r="M100" i="13"/>
  <c r="M101" i="13"/>
  <c r="M102" i="13"/>
  <c r="M103" i="13"/>
  <c r="M104" i="13"/>
  <c r="M105" i="13"/>
  <c r="M106" i="13"/>
  <c r="M107" i="13"/>
  <c r="M108" i="13"/>
  <c r="M109" i="13"/>
  <c r="M110" i="13"/>
  <c r="M4" i="13"/>
  <c r="L5" i="13"/>
  <c r="L6" i="13"/>
  <c r="L7" i="13"/>
  <c r="L8" i="13"/>
  <c r="L9" i="13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L44" i="13"/>
  <c r="L45" i="13"/>
  <c r="L46" i="13"/>
  <c r="L47" i="13"/>
  <c r="L48" i="13"/>
  <c r="L49" i="13"/>
  <c r="L50" i="13"/>
  <c r="L51" i="13"/>
  <c r="L52" i="13"/>
  <c r="L53" i="13"/>
  <c r="L54" i="13"/>
  <c r="L55" i="13"/>
  <c r="L56" i="13"/>
  <c r="L57" i="13"/>
  <c r="L58" i="13"/>
  <c r="L59" i="13"/>
  <c r="L60" i="13"/>
  <c r="L61" i="13"/>
  <c r="L62" i="13"/>
  <c r="L63" i="13"/>
  <c r="L64" i="13"/>
  <c r="L65" i="13"/>
  <c r="L66" i="13"/>
  <c r="L67" i="13"/>
  <c r="L68" i="13"/>
  <c r="L69" i="13"/>
  <c r="L70" i="13"/>
  <c r="L71" i="13"/>
  <c r="L72" i="13"/>
  <c r="L73" i="13"/>
  <c r="L74" i="13"/>
  <c r="L75" i="13"/>
  <c r="L76" i="13"/>
  <c r="L77" i="13"/>
  <c r="L78" i="13"/>
  <c r="L79" i="13"/>
  <c r="L80" i="13"/>
  <c r="L81" i="13"/>
  <c r="L82" i="13"/>
  <c r="L83" i="13"/>
  <c r="L84" i="13"/>
  <c r="L85" i="13"/>
  <c r="L86" i="13"/>
  <c r="L87" i="13"/>
  <c r="L88" i="13"/>
  <c r="L89" i="13"/>
  <c r="L90" i="13"/>
  <c r="L91" i="13"/>
  <c r="L92" i="13"/>
  <c r="L93" i="13"/>
  <c r="L94" i="13"/>
  <c r="L95" i="13"/>
  <c r="L96" i="13"/>
  <c r="L97" i="13"/>
  <c r="L98" i="13"/>
  <c r="L99" i="13"/>
  <c r="L100" i="13"/>
  <c r="L101" i="13"/>
  <c r="L102" i="13"/>
  <c r="L103" i="13"/>
  <c r="L104" i="13"/>
  <c r="L105" i="13"/>
  <c r="L106" i="13"/>
  <c r="L107" i="13"/>
  <c r="L108" i="13"/>
  <c r="L109" i="13"/>
  <c r="L110" i="13"/>
  <c r="L111" i="13"/>
  <c r="L4" i="13"/>
  <c r="F3" i="13"/>
  <c r="F4" i="13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F143" i="13"/>
  <c r="F144" i="13"/>
  <c r="F145" i="13"/>
  <c r="F146" i="13"/>
  <c r="F147" i="13"/>
  <c r="F148" i="13"/>
  <c r="F149" i="13"/>
  <c r="F150" i="13"/>
  <c r="F151" i="13"/>
  <c r="F152" i="13"/>
  <c r="F153" i="13"/>
  <c r="F154" i="13"/>
  <c r="F155" i="13"/>
  <c r="F156" i="13"/>
  <c r="F157" i="13"/>
  <c r="F158" i="13"/>
  <c r="F159" i="13"/>
  <c r="F160" i="13"/>
  <c r="F161" i="13"/>
  <c r="F162" i="13"/>
  <c r="F163" i="13"/>
  <c r="F164" i="13"/>
  <c r="F165" i="13"/>
  <c r="F166" i="13"/>
  <c r="F167" i="13"/>
  <c r="F168" i="13"/>
  <c r="F169" i="13"/>
  <c r="F170" i="13"/>
  <c r="F171" i="13"/>
  <c r="F172" i="13"/>
  <c r="F173" i="13"/>
  <c r="F174" i="13"/>
  <c r="F175" i="13"/>
  <c r="F176" i="13"/>
  <c r="F177" i="13"/>
  <c r="F178" i="13"/>
  <c r="F179" i="13"/>
  <c r="F180" i="13"/>
  <c r="F181" i="13"/>
  <c r="F182" i="13"/>
  <c r="F183" i="13"/>
  <c r="F184" i="13"/>
  <c r="F185" i="13"/>
  <c r="F186" i="13"/>
  <c r="F187" i="13"/>
  <c r="F188" i="13"/>
  <c r="F189" i="13"/>
  <c r="F190" i="13"/>
  <c r="F191" i="13"/>
  <c r="F192" i="13"/>
  <c r="F193" i="13"/>
  <c r="F194" i="13"/>
  <c r="F195" i="13"/>
  <c r="F196" i="13"/>
  <c r="F197" i="13"/>
  <c r="F198" i="13"/>
  <c r="F199" i="13"/>
  <c r="F200" i="13"/>
  <c r="F201" i="13"/>
  <c r="F202" i="13"/>
  <c r="F203" i="13"/>
  <c r="F204" i="13"/>
  <c r="F205" i="13"/>
  <c r="F206" i="13"/>
  <c r="F207" i="13"/>
  <c r="F208" i="13"/>
  <c r="F209" i="13"/>
  <c r="F210" i="13"/>
  <c r="F211" i="13"/>
  <c r="F212" i="13"/>
  <c r="F213" i="13"/>
  <c r="F214" i="13"/>
  <c r="F215" i="13"/>
  <c r="F216" i="13"/>
  <c r="F217" i="13"/>
  <c r="F218" i="13"/>
  <c r="F219" i="13"/>
  <c r="F220" i="13"/>
  <c r="F221" i="13"/>
  <c r="F222" i="13"/>
  <c r="F223" i="13"/>
  <c r="F224" i="13"/>
  <c r="F225" i="13"/>
  <c r="F226" i="13"/>
  <c r="F227" i="13"/>
  <c r="F228" i="13"/>
  <c r="F229" i="13"/>
  <c r="F230" i="13"/>
  <c r="F231" i="13"/>
  <c r="F232" i="13"/>
  <c r="F233" i="13"/>
  <c r="F234" i="13"/>
  <c r="F235" i="13"/>
  <c r="F236" i="13"/>
  <c r="F237" i="13"/>
  <c r="F238" i="13"/>
  <c r="F239" i="13"/>
  <c r="F240" i="13"/>
  <c r="F241" i="13"/>
  <c r="F242" i="13"/>
  <c r="F243" i="13"/>
  <c r="F244" i="13"/>
  <c r="F245" i="13"/>
  <c r="F246" i="13"/>
  <c r="F247" i="13"/>
  <c r="F248" i="13"/>
  <c r="F249" i="13"/>
  <c r="F250" i="13"/>
  <c r="F251" i="13"/>
  <c r="F252" i="13"/>
  <c r="F253" i="13"/>
  <c r="F254" i="13"/>
  <c r="F255" i="13"/>
  <c r="F256" i="13"/>
  <c r="F257" i="13"/>
  <c r="F258" i="13"/>
  <c r="F259" i="13"/>
  <c r="F260" i="13"/>
  <c r="F261" i="13"/>
  <c r="F262" i="13"/>
  <c r="F263" i="13"/>
  <c r="F264" i="13"/>
  <c r="F265" i="13"/>
  <c r="F266" i="13"/>
  <c r="F267" i="13"/>
  <c r="F268" i="13"/>
  <c r="F269" i="13"/>
  <c r="F270" i="13"/>
  <c r="F271" i="13"/>
  <c r="F272" i="13"/>
  <c r="F273" i="13"/>
  <c r="F274" i="13"/>
  <c r="F275" i="13"/>
  <c r="F276" i="13"/>
  <c r="F277" i="13"/>
  <c r="F278" i="13"/>
  <c r="F279" i="13"/>
  <c r="F280" i="13"/>
  <c r="F281" i="13"/>
  <c r="F282" i="13"/>
  <c r="F283" i="13"/>
  <c r="F284" i="13"/>
  <c r="F285" i="13"/>
  <c r="F286" i="13"/>
  <c r="F287" i="13"/>
  <c r="F288" i="13"/>
  <c r="F289" i="13"/>
  <c r="F290" i="13"/>
  <c r="F291" i="13"/>
  <c r="F292" i="13"/>
  <c r="F293" i="13"/>
  <c r="F294" i="13"/>
  <c r="F295" i="13"/>
  <c r="F296" i="13"/>
  <c r="F297" i="13"/>
  <c r="F298" i="13"/>
  <c r="F299" i="13"/>
  <c r="F300" i="13"/>
  <c r="F301" i="13"/>
  <c r="F302" i="13"/>
  <c r="F303" i="13"/>
  <c r="F304" i="13"/>
  <c r="F305" i="13"/>
  <c r="F306" i="13"/>
  <c r="F307" i="13"/>
  <c r="F308" i="13"/>
  <c r="F309" i="13"/>
  <c r="F310" i="13"/>
  <c r="F311" i="13"/>
  <c r="F312" i="13"/>
  <c r="F313" i="13"/>
  <c r="F314" i="13"/>
  <c r="F315" i="13"/>
  <c r="F316" i="13"/>
  <c r="F317" i="13"/>
  <c r="F318" i="13"/>
  <c r="F319" i="13"/>
  <c r="F320" i="13"/>
  <c r="F321" i="13"/>
  <c r="F322" i="13"/>
  <c r="F323" i="13"/>
  <c r="F324" i="13"/>
  <c r="F325" i="13"/>
  <c r="F326" i="13"/>
  <c r="F327" i="13"/>
  <c r="F328" i="13"/>
  <c r="F329" i="13"/>
  <c r="F330" i="13"/>
  <c r="F331" i="13"/>
  <c r="F332" i="13"/>
  <c r="F333" i="13"/>
  <c r="F334" i="13"/>
  <c r="F335" i="13"/>
  <c r="F336" i="13"/>
  <c r="F337" i="13"/>
  <c r="F338" i="13"/>
  <c r="F339" i="13"/>
  <c r="F340" i="13"/>
  <c r="F341" i="13"/>
  <c r="F342" i="13"/>
  <c r="F343" i="13"/>
  <c r="F344" i="13"/>
  <c r="F345" i="13"/>
  <c r="F346" i="13"/>
  <c r="F347" i="13"/>
  <c r="F348" i="13"/>
  <c r="F349" i="13"/>
  <c r="F350" i="13"/>
  <c r="F351" i="13"/>
  <c r="F352" i="13"/>
  <c r="F353" i="13"/>
  <c r="F354" i="13"/>
  <c r="F355" i="13"/>
  <c r="F356" i="13"/>
  <c r="F357" i="13"/>
  <c r="F358" i="13"/>
  <c r="F359" i="13"/>
  <c r="F360" i="13"/>
  <c r="F361" i="13"/>
  <c r="F362" i="13"/>
  <c r="F363" i="13"/>
  <c r="F364" i="13"/>
  <c r="F365" i="13"/>
  <c r="F366" i="13"/>
  <c r="F367" i="13"/>
  <c r="F368" i="13"/>
  <c r="F369" i="13"/>
  <c r="F370" i="13"/>
  <c r="F371" i="13"/>
  <c r="F372" i="13"/>
  <c r="F373" i="13"/>
  <c r="F374" i="13"/>
  <c r="F375" i="13"/>
  <c r="F376" i="13"/>
  <c r="F377" i="13"/>
  <c r="F378" i="13"/>
  <c r="F379" i="13"/>
  <c r="F380" i="13"/>
  <c r="F381" i="13"/>
  <c r="F382" i="13"/>
  <c r="F383" i="13"/>
  <c r="F384" i="13"/>
  <c r="F385" i="13"/>
  <c r="F386" i="13"/>
  <c r="F387" i="13"/>
  <c r="F388" i="13"/>
  <c r="F389" i="13"/>
  <c r="F390" i="13"/>
  <c r="F391" i="13"/>
  <c r="F392" i="13"/>
  <c r="F393" i="13"/>
  <c r="F394" i="13"/>
  <c r="F395" i="13"/>
  <c r="F396" i="13"/>
  <c r="F397" i="13"/>
  <c r="F398" i="13"/>
  <c r="F399" i="13"/>
  <c r="F400" i="13"/>
  <c r="F401" i="13"/>
  <c r="F402" i="13"/>
  <c r="F403" i="13"/>
  <c r="F404" i="13"/>
  <c r="F405" i="13"/>
  <c r="F406" i="13"/>
  <c r="F407" i="13"/>
  <c r="F408" i="13"/>
  <c r="F409" i="13"/>
  <c r="F410" i="13"/>
  <c r="F411" i="13"/>
  <c r="F412" i="13"/>
  <c r="F413" i="13"/>
  <c r="F414" i="13"/>
  <c r="F415" i="13"/>
  <c r="F416" i="13"/>
  <c r="F417" i="13"/>
  <c r="F418" i="13"/>
  <c r="F419" i="13"/>
  <c r="F420" i="13"/>
  <c r="F421" i="13"/>
  <c r="F422" i="13"/>
  <c r="F423" i="13"/>
  <c r="F424" i="13"/>
  <c r="F425" i="13"/>
  <c r="F426" i="13"/>
  <c r="F427" i="13"/>
  <c r="F428" i="13"/>
  <c r="F429" i="13"/>
  <c r="F430" i="13"/>
  <c r="F431" i="13"/>
  <c r="F432" i="13"/>
  <c r="F433" i="13"/>
  <c r="F434" i="13"/>
  <c r="F435" i="13"/>
  <c r="F436" i="13"/>
  <c r="F437" i="13"/>
  <c r="F438" i="13"/>
  <c r="F439" i="13"/>
  <c r="F440" i="13"/>
  <c r="F441" i="13"/>
  <c r="F442" i="13"/>
  <c r="F443" i="13"/>
  <c r="F444" i="13"/>
  <c r="F445" i="13"/>
  <c r="F446" i="13"/>
  <c r="F447" i="13"/>
  <c r="F448" i="13"/>
  <c r="F449" i="13"/>
  <c r="F450" i="13"/>
  <c r="F451" i="13"/>
  <c r="F452" i="13"/>
  <c r="F453" i="13"/>
  <c r="F454" i="13"/>
  <c r="F455" i="13"/>
  <c r="F456" i="13"/>
  <c r="F457" i="13"/>
  <c r="F458" i="13"/>
  <c r="F459" i="13"/>
  <c r="F460" i="13"/>
  <c r="F461" i="13"/>
  <c r="F462" i="13"/>
  <c r="F463" i="13"/>
  <c r="F464" i="13"/>
  <c r="F465" i="13"/>
  <c r="F466" i="13"/>
  <c r="F467" i="13"/>
  <c r="F468" i="13"/>
  <c r="F469" i="13"/>
  <c r="F470" i="13"/>
  <c r="F471" i="13"/>
  <c r="F472" i="13"/>
  <c r="F473" i="13"/>
  <c r="F474" i="13"/>
  <c r="F475" i="13"/>
  <c r="F476" i="13"/>
  <c r="F477" i="13"/>
  <c r="F478" i="13"/>
  <c r="F479" i="13"/>
  <c r="F480" i="13"/>
  <c r="F481" i="13"/>
  <c r="F482" i="13"/>
  <c r="F483" i="13"/>
  <c r="F484" i="13"/>
  <c r="F485" i="13"/>
  <c r="F486" i="13"/>
  <c r="F487" i="13"/>
  <c r="F488" i="13"/>
  <c r="F489" i="13"/>
  <c r="F490" i="13"/>
  <c r="F491" i="13"/>
  <c r="F492" i="13"/>
  <c r="F493" i="13"/>
  <c r="F494" i="13"/>
  <c r="F495" i="13"/>
  <c r="F496" i="13"/>
  <c r="F497" i="13"/>
  <c r="F498" i="13"/>
  <c r="F499" i="13"/>
  <c r="F500" i="13"/>
  <c r="F501" i="13"/>
  <c r="F502" i="13"/>
  <c r="F503" i="13"/>
  <c r="F504" i="13"/>
  <c r="F505" i="13"/>
  <c r="F506" i="13"/>
  <c r="F507" i="13"/>
  <c r="F508" i="13"/>
  <c r="F509" i="13"/>
  <c r="F510" i="13"/>
  <c r="F511" i="13"/>
  <c r="F512" i="13"/>
  <c r="F513" i="13"/>
  <c r="F514" i="13"/>
  <c r="F515" i="13"/>
  <c r="F516" i="13"/>
  <c r="F517" i="13"/>
  <c r="F518" i="13"/>
  <c r="F519" i="13"/>
  <c r="F520" i="13"/>
  <c r="F521" i="13"/>
  <c r="F522" i="13"/>
  <c r="F523" i="13"/>
  <c r="F524" i="13"/>
  <c r="F525" i="13"/>
  <c r="F526" i="13"/>
  <c r="F527" i="13"/>
  <c r="F528" i="13"/>
  <c r="F529" i="13"/>
  <c r="F530" i="13"/>
  <c r="F531" i="13"/>
  <c r="F532" i="13"/>
  <c r="F533" i="13"/>
  <c r="F534" i="13"/>
  <c r="F535" i="13"/>
  <c r="F536" i="13"/>
  <c r="F537" i="13"/>
  <c r="F538" i="13"/>
  <c r="F539" i="13"/>
  <c r="F540" i="13"/>
  <c r="F541" i="13"/>
  <c r="F542" i="13"/>
  <c r="F543" i="13"/>
  <c r="F544" i="13"/>
  <c r="F545" i="13"/>
  <c r="F546" i="13"/>
  <c r="F547" i="13"/>
  <c r="F548" i="13"/>
  <c r="F549" i="13"/>
  <c r="F550" i="13"/>
  <c r="F551" i="13"/>
  <c r="F552" i="13"/>
  <c r="F553" i="13"/>
  <c r="F554" i="13"/>
  <c r="F555" i="13"/>
  <c r="F556" i="13"/>
  <c r="F557" i="13"/>
  <c r="F558" i="13"/>
  <c r="F559" i="13"/>
  <c r="F560" i="13"/>
  <c r="F561" i="13"/>
  <c r="F562" i="13"/>
  <c r="F563" i="13"/>
  <c r="F564" i="13"/>
  <c r="F565" i="13"/>
  <c r="F566" i="13"/>
  <c r="F567" i="13"/>
  <c r="F568" i="13"/>
  <c r="F569" i="13"/>
  <c r="F570" i="13"/>
  <c r="F571" i="13"/>
  <c r="F572" i="13"/>
  <c r="F573" i="13"/>
  <c r="F574" i="13"/>
  <c r="F575" i="13"/>
  <c r="F576" i="13"/>
  <c r="F577" i="13"/>
  <c r="F578" i="13"/>
  <c r="F579" i="13"/>
  <c r="F580" i="13"/>
  <c r="F581" i="13"/>
  <c r="F582" i="13"/>
  <c r="F583" i="13"/>
  <c r="F584" i="13"/>
  <c r="F585" i="13"/>
  <c r="F586" i="13"/>
  <c r="F587" i="13"/>
  <c r="F588" i="13"/>
  <c r="F589" i="13"/>
  <c r="F590" i="13"/>
  <c r="F591" i="13"/>
  <c r="F592" i="13"/>
  <c r="F593" i="13"/>
  <c r="F594" i="13"/>
  <c r="F595" i="13"/>
  <c r="F596" i="13"/>
  <c r="F597" i="13"/>
  <c r="F598" i="13"/>
  <c r="F599" i="13"/>
  <c r="F600" i="13"/>
  <c r="F601" i="13"/>
  <c r="F602" i="13"/>
  <c r="F603" i="13"/>
  <c r="F604" i="13"/>
  <c r="F605" i="13"/>
  <c r="F606" i="13"/>
  <c r="F607" i="13"/>
  <c r="F608" i="13"/>
  <c r="F609" i="13"/>
  <c r="F610" i="13"/>
  <c r="F611" i="13"/>
  <c r="F612" i="13"/>
  <c r="F613" i="13"/>
  <c r="F614" i="13"/>
  <c r="F615" i="13"/>
  <c r="F616" i="13"/>
  <c r="F617" i="13"/>
  <c r="F618" i="13"/>
  <c r="F619" i="13"/>
  <c r="F620" i="13"/>
  <c r="F621" i="13"/>
  <c r="F622" i="13"/>
  <c r="F623" i="13"/>
  <c r="F624" i="13"/>
  <c r="F625" i="13"/>
  <c r="F626" i="13"/>
  <c r="F627" i="13"/>
  <c r="F628" i="13"/>
  <c r="F629" i="13"/>
  <c r="F630" i="13"/>
  <c r="F631" i="13"/>
  <c r="F632" i="13"/>
  <c r="F633" i="13"/>
  <c r="F634" i="13"/>
  <c r="F635" i="13"/>
  <c r="F636" i="13"/>
  <c r="F637" i="13"/>
  <c r="F638" i="13"/>
  <c r="F639" i="13"/>
  <c r="F640" i="13"/>
  <c r="F641" i="13"/>
  <c r="F642" i="13"/>
  <c r="F643" i="13"/>
  <c r="F644" i="13"/>
  <c r="F645" i="13"/>
  <c r="F646" i="13"/>
  <c r="F647" i="13"/>
  <c r="F648" i="13"/>
  <c r="F649" i="13"/>
  <c r="F650" i="13"/>
  <c r="F651" i="13"/>
  <c r="F652" i="13"/>
  <c r="F653" i="13"/>
  <c r="F654" i="13"/>
  <c r="F655" i="13"/>
  <c r="F656" i="13"/>
  <c r="F657" i="13"/>
  <c r="F658" i="13"/>
  <c r="F659" i="13"/>
  <c r="F660" i="13"/>
  <c r="F661" i="13"/>
  <c r="F662" i="13"/>
  <c r="F663" i="13"/>
  <c r="F664" i="13"/>
  <c r="F665" i="13"/>
  <c r="F666" i="13"/>
  <c r="F667" i="13"/>
  <c r="F668" i="13"/>
  <c r="F669" i="13"/>
  <c r="F670" i="13"/>
  <c r="F671" i="13"/>
  <c r="F672" i="13"/>
  <c r="F673" i="13"/>
  <c r="F674" i="13"/>
  <c r="F675" i="13"/>
  <c r="F676" i="13"/>
  <c r="F677" i="13"/>
  <c r="F678" i="13"/>
  <c r="F679" i="13"/>
  <c r="F680" i="13"/>
  <c r="F681" i="13"/>
  <c r="F682" i="13"/>
  <c r="F683" i="13"/>
  <c r="F684" i="13"/>
  <c r="F685" i="13"/>
  <c r="F686" i="13"/>
  <c r="F687" i="13"/>
  <c r="F688" i="13"/>
  <c r="F689" i="13"/>
  <c r="F690" i="13"/>
  <c r="F691" i="13"/>
  <c r="F692" i="13"/>
  <c r="F693" i="13"/>
  <c r="F694" i="13"/>
  <c r="F695" i="13"/>
  <c r="F696" i="13"/>
  <c r="F697" i="13"/>
  <c r="F698" i="13"/>
  <c r="F699" i="13"/>
  <c r="F700" i="13"/>
  <c r="F701" i="13"/>
  <c r="F702" i="13"/>
  <c r="F703" i="13"/>
  <c r="F704" i="13"/>
  <c r="F705" i="13"/>
  <c r="F706" i="13"/>
  <c r="F707" i="13"/>
  <c r="F708" i="13"/>
  <c r="F709" i="13"/>
  <c r="F710" i="13"/>
  <c r="F711" i="13"/>
  <c r="F712" i="13"/>
  <c r="F713" i="13"/>
  <c r="F714" i="13"/>
  <c r="F715" i="13"/>
  <c r="F716" i="13"/>
  <c r="F717" i="13"/>
  <c r="F718" i="13"/>
  <c r="F719" i="13"/>
  <c r="F720" i="13"/>
  <c r="F721" i="13"/>
  <c r="F722" i="13"/>
  <c r="F723" i="13"/>
  <c r="F724" i="13"/>
  <c r="F725" i="13"/>
  <c r="F726" i="13"/>
  <c r="F727" i="13"/>
  <c r="F728" i="13"/>
  <c r="F729" i="13"/>
  <c r="F730" i="13"/>
  <c r="F731" i="13"/>
  <c r="F732" i="13"/>
  <c r="F733" i="13"/>
  <c r="F734" i="13"/>
  <c r="F735" i="13"/>
  <c r="F736" i="13"/>
  <c r="F737" i="13"/>
  <c r="F738" i="13"/>
  <c r="F739" i="13"/>
  <c r="F740" i="13"/>
  <c r="F741" i="13"/>
  <c r="F742" i="13"/>
  <c r="F743" i="13"/>
  <c r="F744" i="13"/>
  <c r="F745" i="13"/>
  <c r="F746" i="13"/>
  <c r="F747" i="13"/>
  <c r="F748" i="13"/>
  <c r="F749" i="13"/>
  <c r="F750" i="13"/>
  <c r="F751" i="13"/>
  <c r="F752" i="13"/>
  <c r="F753" i="13"/>
  <c r="F754" i="13"/>
  <c r="F755" i="13"/>
  <c r="F756" i="13"/>
  <c r="F757" i="13"/>
  <c r="F758" i="13"/>
  <c r="F759" i="13"/>
  <c r="F760" i="13"/>
  <c r="F761" i="13"/>
  <c r="F762" i="13"/>
  <c r="F763" i="13"/>
  <c r="F764" i="13"/>
  <c r="F765" i="13"/>
  <c r="F766" i="13"/>
  <c r="F767" i="13"/>
  <c r="F768" i="13"/>
  <c r="F769" i="13"/>
  <c r="F770" i="13"/>
  <c r="F771" i="13"/>
  <c r="F772" i="13"/>
  <c r="F773" i="13"/>
  <c r="F774" i="13"/>
  <c r="F775" i="13"/>
  <c r="F776" i="13"/>
  <c r="F777" i="13"/>
  <c r="F778" i="13"/>
  <c r="F779" i="13"/>
  <c r="F780" i="13"/>
  <c r="F781" i="13"/>
  <c r="F782" i="13"/>
  <c r="F783" i="13"/>
  <c r="F784" i="13"/>
  <c r="F785" i="13"/>
  <c r="F786" i="13"/>
  <c r="F787" i="13"/>
  <c r="F788" i="13"/>
  <c r="F789" i="13"/>
  <c r="F790" i="13"/>
  <c r="F791" i="13"/>
  <c r="F792" i="13"/>
  <c r="F793" i="13"/>
  <c r="F794" i="13"/>
  <c r="F795" i="13"/>
  <c r="F796" i="13"/>
  <c r="F797" i="13"/>
  <c r="F798" i="13"/>
  <c r="F799" i="13"/>
  <c r="F800" i="13"/>
  <c r="F801" i="13"/>
  <c r="F802" i="13"/>
  <c r="F803" i="13"/>
  <c r="F804" i="13"/>
  <c r="F805" i="13"/>
  <c r="F806" i="13"/>
  <c r="F807" i="13"/>
  <c r="F808" i="13"/>
  <c r="F809" i="13"/>
  <c r="F810" i="13"/>
  <c r="F811" i="13"/>
  <c r="F812" i="13"/>
  <c r="F813" i="13"/>
  <c r="F814" i="13"/>
  <c r="F815" i="13"/>
  <c r="F816" i="13"/>
  <c r="F817" i="13"/>
  <c r="F818" i="13"/>
  <c r="F819" i="13"/>
  <c r="F820" i="13"/>
  <c r="F821" i="13"/>
  <c r="F822" i="13"/>
  <c r="F823" i="13"/>
  <c r="F824" i="13"/>
  <c r="F825" i="13"/>
  <c r="F826" i="13"/>
  <c r="F827" i="13"/>
  <c r="F828" i="13"/>
  <c r="F829" i="13"/>
  <c r="F830" i="13"/>
  <c r="F831" i="13"/>
  <c r="F832" i="13"/>
  <c r="F833" i="13"/>
  <c r="F834" i="13"/>
  <c r="F835" i="13"/>
  <c r="F836" i="13"/>
  <c r="F837" i="13"/>
  <c r="F838" i="13"/>
  <c r="F839" i="13"/>
  <c r="F840" i="13"/>
  <c r="F841" i="13"/>
  <c r="F842" i="13"/>
  <c r="F843" i="13"/>
  <c r="F844" i="13"/>
  <c r="F845" i="13"/>
  <c r="F846" i="13"/>
  <c r="F847" i="13"/>
  <c r="F848" i="13"/>
  <c r="F849" i="13"/>
  <c r="F850" i="13"/>
  <c r="F851" i="13"/>
  <c r="F852" i="13"/>
  <c r="F853" i="13"/>
  <c r="F854" i="13"/>
  <c r="F855" i="13"/>
  <c r="F856" i="13"/>
  <c r="F857" i="13"/>
  <c r="F858" i="13"/>
  <c r="F859" i="13"/>
  <c r="F860" i="13"/>
  <c r="F861" i="13"/>
  <c r="F862" i="13"/>
  <c r="F863" i="13"/>
  <c r="F864" i="13"/>
  <c r="F865" i="13"/>
  <c r="F866" i="13"/>
  <c r="F867" i="13"/>
  <c r="F868" i="13"/>
  <c r="F869" i="13"/>
  <c r="F870" i="13"/>
  <c r="F871" i="13"/>
  <c r="F872" i="13"/>
  <c r="F873" i="13"/>
  <c r="F874" i="13"/>
  <c r="F875" i="13"/>
  <c r="F876" i="13"/>
  <c r="F877" i="13"/>
  <c r="F878" i="13"/>
  <c r="F879" i="13"/>
  <c r="F880" i="13"/>
  <c r="F881" i="13"/>
  <c r="F882" i="13"/>
  <c r="F883" i="13"/>
  <c r="F884" i="13"/>
  <c r="F885" i="13"/>
  <c r="F886" i="13"/>
  <c r="F887" i="13"/>
  <c r="F888" i="13"/>
  <c r="F889" i="13"/>
  <c r="F890" i="13"/>
  <c r="F891" i="13"/>
  <c r="F892" i="13"/>
  <c r="F893" i="13"/>
  <c r="F894" i="13"/>
  <c r="F895" i="13"/>
  <c r="F896" i="13"/>
  <c r="F897" i="13"/>
  <c r="F898" i="13"/>
  <c r="F899" i="13"/>
  <c r="F900" i="13"/>
  <c r="F901" i="13"/>
  <c r="F902" i="13"/>
  <c r="F903" i="13"/>
  <c r="F904" i="13"/>
  <c r="F905" i="13"/>
  <c r="F906" i="13"/>
  <c r="F907" i="13"/>
  <c r="F908" i="13"/>
  <c r="F909" i="13"/>
  <c r="F910" i="13"/>
  <c r="F911" i="13"/>
  <c r="F912" i="13"/>
  <c r="F913" i="13"/>
  <c r="F914" i="13"/>
  <c r="F915" i="13"/>
  <c r="F916" i="13"/>
  <c r="F917" i="13"/>
  <c r="F918" i="13"/>
  <c r="F919" i="13"/>
  <c r="F920" i="13"/>
  <c r="F921" i="13"/>
  <c r="F922" i="13"/>
  <c r="F923" i="13"/>
  <c r="F924" i="13"/>
  <c r="F925" i="13"/>
  <c r="F926" i="13"/>
  <c r="F927" i="13"/>
  <c r="F928" i="13"/>
  <c r="F929" i="13"/>
  <c r="F930" i="13"/>
  <c r="F931" i="13"/>
  <c r="F932" i="13"/>
  <c r="F933" i="13"/>
  <c r="F934" i="13"/>
  <c r="F935" i="13"/>
  <c r="F936" i="13"/>
  <c r="F937" i="13"/>
  <c r="F938" i="13"/>
  <c r="F939" i="13"/>
  <c r="F940" i="13"/>
  <c r="F941" i="13"/>
  <c r="F942" i="13"/>
  <c r="F943" i="13"/>
  <c r="F944" i="13"/>
  <c r="F945" i="13"/>
  <c r="F946" i="13"/>
  <c r="F947" i="13"/>
  <c r="F948" i="13"/>
  <c r="F949" i="13"/>
  <c r="F950" i="13"/>
  <c r="F951" i="13"/>
  <c r="F952" i="13"/>
  <c r="F953" i="13"/>
  <c r="F954" i="13"/>
  <c r="F955" i="13"/>
  <c r="F956" i="13"/>
  <c r="F957" i="13"/>
  <c r="F958" i="13"/>
  <c r="F959" i="13"/>
  <c r="F960" i="13"/>
  <c r="F961" i="13"/>
  <c r="F962" i="13"/>
  <c r="F963" i="13"/>
  <c r="F964" i="13"/>
  <c r="F965" i="13"/>
  <c r="F966" i="13"/>
  <c r="F967" i="13"/>
  <c r="F968" i="13"/>
  <c r="F969" i="13"/>
  <c r="F970" i="13"/>
  <c r="F971" i="13"/>
  <c r="F972" i="13"/>
  <c r="F973" i="13"/>
  <c r="F974" i="13"/>
  <c r="F975" i="13"/>
  <c r="F976" i="13"/>
  <c r="F977" i="13"/>
  <c r="F978" i="13"/>
  <c r="F979" i="13"/>
  <c r="F980" i="13"/>
  <c r="F981" i="13"/>
  <c r="F982" i="13"/>
  <c r="F983" i="13"/>
  <c r="F984" i="13"/>
  <c r="F985" i="13"/>
  <c r="F986" i="13"/>
  <c r="F987" i="13"/>
  <c r="F988" i="13"/>
  <c r="F989" i="13"/>
  <c r="F990" i="13"/>
  <c r="F991" i="13"/>
  <c r="F992" i="13"/>
  <c r="F993" i="13"/>
  <c r="F994" i="13"/>
  <c r="F995" i="13"/>
  <c r="F996" i="13"/>
  <c r="F997" i="13"/>
  <c r="F998" i="13"/>
  <c r="F999" i="13"/>
  <c r="F1000" i="13"/>
  <c r="F1001" i="13"/>
  <c r="F1002" i="13"/>
  <c r="F1003" i="13"/>
  <c r="F1004" i="13"/>
  <c r="F1005" i="13"/>
  <c r="F1006" i="13"/>
  <c r="F1007" i="13"/>
  <c r="F1008" i="13"/>
  <c r="F1009" i="13"/>
  <c r="F1010" i="13"/>
  <c r="F1011" i="13"/>
  <c r="F1012" i="13"/>
  <c r="F1013" i="13"/>
  <c r="F1014" i="13"/>
  <c r="F1015" i="13"/>
  <c r="F1016" i="13"/>
  <c r="F1017" i="13"/>
  <c r="F1018" i="13"/>
  <c r="F1019" i="13"/>
  <c r="F1020" i="13"/>
  <c r="F1021" i="13"/>
  <c r="F1022" i="13"/>
  <c r="F1023" i="13"/>
  <c r="F1024" i="13"/>
  <c r="F1025" i="13"/>
  <c r="F1026" i="13"/>
  <c r="F1027" i="13"/>
  <c r="F1028" i="13"/>
  <c r="F1029" i="13"/>
  <c r="F1030" i="13"/>
  <c r="F1031" i="13"/>
  <c r="F1032" i="13"/>
  <c r="F1033" i="13"/>
  <c r="F1034" i="13"/>
  <c r="F1035" i="13"/>
  <c r="F1036" i="13"/>
  <c r="F1037" i="13"/>
  <c r="F1038" i="13"/>
  <c r="F1039" i="13"/>
  <c r="F1040" i="13"/>
  <c r="F1041" i="13"/>
  <c r="F1042" i="13"/>
  <c r="F1043" i="13"/>
  <c r="F1044" i="13"/>
  <c r="F1045" i="13"/>
  <c r="F1046" i="13"/>
  <c r="F1047" i="13"/>
  <c r="F1048" i="13"/>
  <c r="F1049" i="13"/>
  <c r="F1050" i="13"/>
  <c r="F1051" i="13"/>
  <c r="F1052" i="13"/>
  <c r="F1053" i="13"/>
  <c r="F1054" i="13"/>
  <c r="F1055" i="13"/>
  <c r="F1056" i="13"/>
  <c r="F1057" i="13"/>
  <c r="F1058" i="13"/>
  <c r="F1059" i="13"/>
  <c r="F1060" i="13"/>
  <c r="F1061" i="13"/>
  <c r="F1062" i="13"/>
  <c r="F1063" i="13"/>
  <c r="F1064" i="13"/>
  <c r="F1065" i="13"/>
  <c r="F1066" i="13"/>
  <c r="F1067" i="13"/>
  <c r="F1068" i="13"/>
  <c r="F1069" i="13"/>
  <c r="F1070" i="13"/>
  <c r="F1071" i="13"/>
  <c r="F1072" i="13"/>
  <c r="F1073" i="13"/>
  <c r="F1074" i="13"/>
  <c r="F1075" i="13"/>
  <c r="F1076" i="13"/>
  <c r="F1077" i="13"/>
  <c r="F1078" i="13"/>
  <c r="F1079" i="13"/>
  <c r="F1080" i="13"/>
  <c r="F1081" i="13"/>
  <c r="F1082" i="13"/>
  <c r="F1083" i="13"/>
  <c r="F1084" i="13"/>
  <c r="F1085" i="13"/>
  <c r="F1086" i="13"/>
  <c r="F1087" i="13"/>
  <c r="F1088" i="13"/>
  <c r="F1089" i="13"/>
  <c r="F1090" i="13"/>
  <c r="F1091" i="13"/>
  <c r="F1092" i="13"/>
  <c r="F1093" i="13"/>
  <c r="F1094" i="13"/>
  <c r="F1095" i="13"/>
  <c r="F1096" i="13"/>
  <c r="F1097" i="13"/>
  <c r="F1098" i="13"/>
  <c r="F1099" i="13"/>
  <c r="F1100" i="13"/>
  <c r="F1101" i="13"/>
  <c r="F1102" i="13"/>
  <c r="F1103" i="13"/>
  <c r="F1104" i="13"/>
  <c r="F1105" i="13"/>
  <c r="F1106" i="13"/>
  <c r="F1107" i="13"/>
  <c r="F1108" i="13"/>
  <c r="F1109" i="13"/>
  <c r="F1110" i="13"/>
  <c r="F1111" i="13"/>
  <c r="F1112" i="13"/>
  <c r="F1113" i="13"/>
  <c r="F1114" i="13"/>
  <c r="F1115" i="13"/>
  <c r="F1116" i="13"/>
  <c r="F1117" i="13"/>
  <c r="F1118" i="13"/>
  <c r="F1119" i="13"/>
  <c r="F1120" i="13"/>
  <c r="F1121" i="13"/>
  <c r="F1122" i="13"/>
  <c r="F1123" i="13"/>
  <c r="F1124" i="13"/>
  <c r="F1125" i="13"/>
  <c r="F1126" i="13"/>
  <c r="F1127" i="13"/>
  <c r="F1128" i="13"/>
  <c r="F1129" i="13"/>
  <c r="F1130" i="13"/>
  <c r="F1131" i="13"/>
  <c r="F1132" i="13"/>
  <c r="F1133" i="13"/>
  <c r="F1134" i="13"/>
  <c r="F1135" i="13"/>
  <c r="F1136" i="13"/>
  <c r="F1137" i="13"/>
  <c r="F1138" i="13"/>
  <c r="F1139" i="13"/>
  <c r="F1140" i="13"/>
  <c r="F1141" i="13"/>
  <c r="F1142" i="13"/>
  <c r="F1143" i="13"/>
  <c r="F1144" i="13"/>
  <c r="F1145" i="13"/>
  <c r="F1146" i="13"/>
  <c r="F1147" i="13"/>
  <c r="F1148" i="13"/>
  <c r="F1149" i="13"/>
  <c r="F1150" i="13"/>
  <c r="F1151" i="13"/>
  <c r="F1152" i="13"/>
  <c r="F1153" i="13"/>
  <c r="F1154" i="13"/>
  <c r="F1155" i="13"/>
  <c r="F1156" i="13"/>
  <c r="F1157" i="13"/>
  <c r="F1158" i="13"/>
  <c r="F1159" i="13"/>
  <c r="F1160" i="13"/>
  <c r="F1161" i="13"/>
  <c r="F1162" i="13"/>
  <c r="F1163" i="13"/>
  <c r="F1164" i="13"/>
  <c r="F1165" i="13"/>
  <c r="F1166" i="13"/>
  <c r="F1167" i="13"/>
  <c r="F1168" i="13"/>
  <c r="F1169" i="13"/>
  <c r="F1170" i="13"/>
  <c r="F1171" i="13"/>
  <c r="F1172" i="13"/>
  <c r="F1173" i="13"/>
  <c r="F1174" i="13"/>
  <c r="F1175" i="13"/>
  <c r="F1176" i="13"/>
  <c r="F1177" i="13"/>
  <c r="F1178" i="13"/>
  <c r="F1179" i="13"/>
  <c r="F1180" i="13"/>
  <c r="F1181" i="13"/>
  <c r="F1182" i="13"/>
  <c r="F1183" i="13"/>
  <c r="F1184" i="13"/>
  <c r="F1185" i="13"/>
  <c r="F1186" i="13"/>
  <c r="F1187" i="13"/>
  <c r="F1188" i="13"/>
  <c r="F1189" i="13"/>
  <c r="F1190" i="13"/>
  <c r="F1191" i="13"/>
  <c r="F1192" i="13"/>
  <c r="F1193" i="13"/>
  <c r="F1194" i="13"/>
  <c r="F1195" i="13"/>
  <c r="F1196" i="13"/>
  <c r="F1197" i="13"/>
  <c r="F1198" i="13"/>
  <c r="F1199" i="13"/>
  <c r="F1200" i="13"/>
  <c r="F1201" i="13"/>
  <c r="F1202" i="13"/>
  <c r="F1203" i="13"/>
  <c r="F1204" i="13"/>
  <c r="F1205" i="13"/>
  <c r="F1206" i="13"/>
  <c r="F1207" i="13"/>
  <c r="F1208" i="13"/>
  <c r="F1209" i="13"/>
  <c r="F1210" i="13"/>
  <c r="F1211" i="13"/>
  <c r="F1212" i="13"/>
  <c r="F1213" i="13"/>
  <c r="F1214" i="13"/>
  <c r="F1215" i="13"/>
  <c r="F1216" i="13"/>
  <c r="F1217" i="13"/>
  <c r="F1218" i="13"/>
  <c r="F1219" i="13"/>
  <c r="F1220" i="13"/>
  <c r="F1221" i="13"/>
  <c r="F1222" i="13"/>
  <c r="F1223" i="13"/>
  <c r="F1224" i="13"/>
  <c r="F1225" i="13"/>
  <c r="F1226" i="13"/>
  <c r="F1227" i="13"/>
  <c r="F1228" i="13"/>
  <c r="F1229" i="13"/>
  <c r="F1230" i="13"/>
  <c r="F1231" i="13"/>
  <c r="F1232" i="13"/>
  <c r="F1233" i="13"/>
  <c r="F1234" i="13"/>
  <c r="F1235" i="13"/>
  <c r="F1236" i="13"/>
  <c r="F1237" i="13"/>
  <c r="F1238" i="13"/>
  <c r="F1239" i="13"/>
  <c r="F1240" i="13"/>
  <c r="F1241" i="13"/>
  <c r="F1242" i="13"/>
  <c r="F1243" i="13"/>
  <c r="F1244" i="13"/>
  <c r="F1245" i="13"/>
  <c r="F1246" i="13"/>
  <c r="F1247" i="13"/>
  <c r="F1248" i="13"/>
  <c r="F1249" i="13"/>
  <c r="F1250" i="13"/>
  <c r="F1251" i="13"/>
  <c r="F1252" i="13"/>
  <c r="F1253" i="13"/>
  <c r="F1254" i="13"/>
  <c r="F1255" i="13"/>
  <c r="F1256" i="13"/>
  <c r="F1257" i="13"/>
  <c r="F1258" i="13"/>
  <c r="F1259" i="13"/>
  <c r="F1260" i="13"/>
  <c r="F1261" i="13"/>
  <c r="F1262" i="13"/>
  <c r="F1263" i="13"/>
  <c r="F1264" i="13"/>
  <c r="F1265" i="13"/>
  <c r="F1266" i="13"/>
  <c r="F1267" i="13"/>
  <c r="F1268" i="13"/>
  <c r="F1269" i="13"/>
  <c r="F1270" i="13"/>
  <c r="F1271" i="13"/>
  <c r="F1272" i="13"/>
  <c r="F1273" i="13"/>
  <c r="F1274" i="13"/>
  <c r="F1275" i="13"/>
  <c r="F1276" i="13"/>
  <c r="F1277" i="13"/>
  <c r="F1278" i="13"/>
  <c r="F1279" i="13"/>
  <c r="F1280" i="13"/>
  <c r="F1281" i="13"/>
  <c r="F1282" i="13"/>
  <c r="F1283" i="13"/>
  <c r="F1284" i="13"/>
  <c r="F1285" i="13"/>
  <c r="F1286" i="13"/>
  <c r="F1287" i="13"/>
  <c r="F1288" i="13"/>
  <c r="F1289" i="13"/>
  <c r="F1290" i="13"/>
  <c r="F1291" i="13"/>
  <c r="F1292" i="13"/>
  <c r="F1293" i="13"/>
  <c r="F1294" i="13"/>
  <c r="F1295" i="13"/>
  <c r="F1296" i="13"/>
  <c r="F1297" i="13"/>
  <c r="F1298" i="13"/>
  <c r="F1299" i="13"/>
  <c r="F1300" i="13"/>
  <c r="F1301" i="13"/>
  <c r="F1302" i="13"/>
  <c r="F1303" i="13"/>
  <c r="F1304" i="13"/>
  <c r="F1305" i="13"/>
  <c r="F1306" i="13"/>
  <c r="F1307" i="13"/>
  <c r="F1308" i="13"/>
  <c r="F1309" i="13"/>
  <c r="F1310" i="13"/>
  <c r="F1311" i="13"/>
  <c r="F1312" i="13"/>
  <c r="F1313" i="13"/>
  <c r="F1314" i="13"/>
  <c r="F1315" i="13"/>
  <c r="F1316" i="13"/>
  <c r="F1317" i="13"/>
  <c r="F1318" i="13"/>
  <c r="F1319" i="13"/>
  <c r="F1320" i="13"/>
  <c r="F1321" i="13"/>
  <c r="F1322" i="13"/>
  <c r="F1323" i="13"/>
  <c r="F1324" i="13"/>
  <c r="F1325" i="13"/>
  <c r="F1326" i="13"/>
  <c r="F1327" i="13"/>
  <c r="F1328" i="13"/>
  <c r="F1329" i="13"/>
  <c r="F1330" i="13"/>
  <c r="F1331" i="13"/>
  <c r="F1332" i="13"/>
  <c r="F1333" i="13"/>
  <c r="F1334" i="13"/>
  <c r="F1335" i="13"/>
  <c r="F1336" i="13"/>
  <c r="F1337" i="13"/>
  <c r="F1338" i="13"/>
  <c r="F1339" i="13"/>
  <c r="F1340" i="13"/>
  <c r="F1341" i="13"/>
  <c r="F1342" i="13"/>
  <c r="F1343" i="13"/>
  <c r="F1344" i="13"/>
  <c r="F1345" i="13"/>
  <c r="F1346" i="13"/>
  <c r="F1347" i="13"/>
  <c r="F1348" i="13"/>
  <c r="F1349" i="13"/>
  <c r="F1350" i="13"/>
  <c r="F1351" i="13"/>
  <c r="F1352" i="13"/>
  <c r="F1353" i="13"/>
  <c r="F1354" i="13"/>
  <c r="F1355" i="13"/>
  <c r="F1356" i="13"/>
  <c r="F1357" i="13"/>
  <c r="F1358" i="13"/>
  <c r="F1359" i="13"/>
  <c r="F1360" i="13"/>
  <c r="F1361" i="13"/>
  <c r="F1362" i="13"/>
  <c r="F1363" i="13"/>
  <c r="F1364" i="13"/>
  <c r="F1365" i="13"/>
  <c r="F1366" i="13"/>
  <c r="F1367" i="13"/>
  <c r="F1368" i="13"/>
  <c r="F1369" i="13"/>
  <c r="F1370" i="13"/>
  <c r="F1371" i="13"/>
  <c r="F1372" i="13"/>
  <c r="F1373" i="13"/>
  <c r="F1374" i="13"/>
  <c r="F1375" i="13"/>
  <c r="F1376" i="13"/>
  <c r="F1377" i="13"/>
  <c r="F1378" i="13"/>
  <c r="F1379" i="13"/>
  <c r="F1380" i="13"/>
  <c r="F1381" i="13"/>
  <c r="F1382" i="13"/>
  <c r="F1383" i="13"/>
  <c r="F1384" i="13"/>
  <c r="F1385" i="13"/>
  <c r="F1386" i="13"/>
  <c r="F1387" i="13"/>
  <c r="F1388" i="13"/>
  <c r="F1389" i="13"/>
  <c r="F1390" i="13"/>
  <c r="F1391" i="13"/>
  <c r="F1392" i="13"/>
  <c r="F1393" i="13"/>
  <c r="F1394" i="13"/>
  <c r="F1395" i="13"/>
  <c r="F1396" i="13"/>
  <c r="F1397" i="13"/>
  <c r="F1398" i="13"/>
  <c r="F1399" i="13"/>
  <c r="F1400" i="13"/>
  <c r="F1401" i="13"/>
  <c r="F1402" i="13"/>
  <c r="F1403" i="13"/>
  <c r="F1404" i="13"/>
  <c r="F1405" i="13"/>
  <c r="F1406" i="13"/>
  <c r="F1407" i="13"/>
  <c r="F1408" i="13"/>
  <c r="F1409" i="13"/>
  <c r="F1410" i="13"/>
  <c r="F1411" i="13"/>
  <c r="F1412" i="13"/>
  <c r="F1413" i="13"/>
  <c r="F1414" i="13"/>
  <c r="F1415" i="13"/>
  <c r="F1416" i="13"/>
  <c r="F1417" i="13"/>
  <c r="F1418" i="13"/>
  <c r="F1419" i="13"/>
  <c r="F1420" i="13"/>
  <c r="F1421" i="13"/>
  <c r="F1422" i="13"/>
  <c r="F1423" i="13"/>
  <c r="F1424" i="13"/>
  <c r="F1425" i="13"/>
  <c r="F1426" i="13"/>
  <c r="F1427" i="13"/>
  <c r="F1428" i="13"/>
  <c r="F1429" i="13"/>
  <c r="F1430" i="13"/>
  <c r="F1431" i="13"/>
  <c r="F1432" i="13"/>
  <c r="F1433" i="13"/>
  <c r="F1434" i="13"/>
  <c r="F1435" i="13"/>
  <c r="F1436" i="13"/>
  <c r="F1437" i="13"/>
  <c r="F1438" i="13"/>
  <c r="F1439" i="13"/>
  <c r="F1440" i="13"/>
  <c r="F1441" i="13"/>
  <c r="F1442" i="13"/>
  <c r="F1443" i="13"/>
  <c r="F1444" i="13"/>
  <c r="F1445" i="13"/>
  <c r="F1446" i="13"/>
  <c r="F1447" i="13"/>
  <c r="F1448" i="13"/>
  <c r="F1449" i="13"/>
  <c r="F1450" i="13"/>
  <c r="F1451" i="13"/>
  <c r="F1452" i="13"/>
  <c r="F1453" i="13"/>
  <c r="F1454" i="13"/>
  <c r="F1455" i="13"/>
  <c r="F1456" i="13"/>
  <c r="F1457" i="13"/>
  <c r="F1458" i="13"/>
  <c r="F1459" i="13"/>
  <c r="F1460" i="13"/>
  <c r="F1461" i="13"/>
  <c r="F1462" i="13"/>
  <c r="F1463" i="13"/>
  <c r="F1464" i="13"/>
  <c r="F1465" i="13"/>
  <c r="F1466" i="13"/>
  <c r="F1467" i="13"/>
  <c r="F1468" i="13"/>
  <c r="F1469" i="13"/>
  <c r="F1470" i="13"/>
  <c r="F1471" i="13"/>
  <c r="F1472" i="13"/>
  <c r="F1473" i="13"/>
  <c r="F1474" i="13"/>
  <c r="F1475" i="13"/>
  <c r="F1476" i="13"/>
  <c r="F1477" i="13"/>
  <c r="F1478" i="13"/>
  <c r="F1479" i="13"/>
  <c r="F1480" i="13"/>
  <c r="F1481" i="13"/>
  <c r="F1482" i="13"/>
  <c r="F1483" i="13"/>
  <c r="F1484" i="13"/>
  <c r="F1485" i="13"/>
  <c r="F1486" i="13"/>
  <c r="F1487" i="13"/>
  <c r="F1488" i="13"/>
  <c r="F1489" i="13"/>
  <c r="F1490" i="13"/>
  <c r="F1491" i="13"/>
  <c r="F1492" i="13"/>
  <c r="F1493" i="13"/>
  <c r="F1494" i="13"/>
  <c r="F1495" i="13"/>
  <c r="F1496" i="13"/>
  <c r="F1497" i="13"/>
  <c r="F1498" i="13"/>
  <c r="F1499" i="13"/>
  <c r="F1500" i="13"/>
  <c r="F1501" i="13"/>
  <c r="F1502" i="13"/>
  <c r="F1503" i="13"/>
  <c r="F1504" i="13"/>
  <c r="F1505" i="13"/>
  <c r="F1506" i="13"/>
  <c r="F1507" i="13"/>
  <c r="F1508" i="13"/>
  <c r="F1509" i="13"/>
  <c r="F1510" i="13"/>
  <c r="F1511" i="13"/>
  <c r="F1512" i="13"/>
  <c r="F1513" i="13"/>
  <c r="F1514" i="13"/>
  <c r="F1515" i="13"/>
  <c r="F1516" i="13"/>
  <c r="F1517" i="13"/>
  <c r="F1518" i="13"/>
  <c r="F1519" i="13"/>
  <c r="F1520" i="13"/>
  <c r="F1521" i="13"/>
  <c r="F1522" i="13"/>
  <c r="F1523" i="13"/>
  <c r="F1524" i="13"/>
  <c r="F1525" i="13"/>
  <c r="F1526" i="13"/>
  <c r="F1527" i="13"/>
  <c r="F1528" i="13"/>
  <c r="F1529" i="13"/>
  <c r="F1530" i="13"/>
  <c r="F1531" i="13"/>
  <c r="F1532" i="13"/>
  <c r="F1533" i="13"/>
  <c r="F1534" i="13"/>
  <c r="F1535" i="13"/>
  <c r="F1536" i="13"/>
  <c r="F1537" i="13"/>
  <c r="F1538" i="13"/>
  <c r="F1539" i="13"/>
  <c r="F1540" i="13"/>
  <c r="F1541" i="13"/>
  <c r="F1542" i="13"/>
  <c r="F1543" i="13"/>
  <c r="F1544" i="13"/>
  <c r="F1545" i="13"/>
  <c r="F1546" i="13"/>
  <c r="F1547" i="13"/>
  <c r="F1548" i="13"/>
  <c r="F1549" i="13"/>
  <c r="F1550" i="13"/>
  <c r="F1551" i="13"/>
  <c r="F1552" i="13"/>
  <c r="F1553" i="13"/>
  <c r="F1554" i="13"/>
  <c r="F1555" i="13"/>
  <c r="F1556" i="13"/>
  <c r="F1557" i="13"/>
  <c r="F1558" i="13"/>
  <c r="F1559" i="13"/>
  <c r="F1560" i="13"/>
  <c r="F1561" i="13"/>
  <c r="F1562" i="13"/>
  <c r="F1563" i="13"/>
  <c r="F1564" i="13"/>
  <c r="F1565" i="13"/>
  <c r="F1566" i="13"/>
  <c r="F1567" i="13"/>
  <c r="F1568" i="13"/>
  <c r="F1569" i="13"/>
  <c r="F1570" i="13"/>
  <c r="F1571" i="13"/>
  <c r="F1572" i="13"/>
  <c r="F1573" i="13"/>
  <c r="F1574" i="13"/>
  <c r="F1575" i="13"/>
  <c r="F1576" i="13"/>
  <c r="F1577" i="13"/>
  <c r="F1578" i="13"/>
  <c r="F1579" i="13"/>
  <c r="F1580" i="13"/>
  <c r="F1581" i="13"/>
  <c r="F1582" i="13"/>
  <c r="F1583" i="13"/>
  <c r="F1584" i="13"/>
  <c r="F1585" i="13"/>
  <c r="F1586" i="13"/>
  <c r="F1587" i="13"/>
  <c r="F1588" i="13"/>
  <c r="F1589" i="13"/>
  <c r="F1590" i="13"/>
  <c r="F1591" i="13"/>
  <c r="F1592" i="13"/>
  <c r="F1593" i="13"/>
  <c r="F1594" i="13"/>
  <c r="F1595" i="13"/>
  <c r="F1596" i="13"/>
  <c r="F1597" i="13"/>
  <c r="F1598" i="13"/>
  <c r="F1599" i="13"/>
  <c r="F1600" i="13"/>
  <c r="F1601" i="13"/>
  <c r="F1602" i="13"/>
  <c r="F1603" i="13"/>
  <c r="F1604" i="13"/>
  <c r="F1605" i="13"/>
  <c r="F1606" i="13"/>
  <c r="F1607" i="13"/>
  <c r="F1608" i="13"/>
  <c r="F1609" i="13"/>
  <c r="F1610" i="13"/>
  <c r="F1611" i="13"/>
  <c r="F1612" i="13"/>
  <c r="F1613" i="13"/>
  <c r="F1614" i="13"/>
  <c r="F1615" i="13"/>
  <c r="F1616" i="13"/>
  <c r="F1617" i="13"/>
  <c r="F1618" i="13"/>
  <c r="F1619" i="13"/>
  <c r="F1620" i="13"/>
  <c r="F1621" i="13"/>
  <c r="F1622" i="13"/>
  <c r="F1623" i="13"/>
  <c r="F1624" i="13"/>
  <c r="F1625" i="13"/>
  <c r="F1626" i="13"/>
  <c r="F1627" i="13"/>
  <c r="F1628" i="13"/>
  <c r="F1629" i="13"/>
  <c r="F1630" i="13"/>
  <c r="F1631" i="13"/>
  <c r="F1632" i="13"/>
  <c r="F1633" i="13"/>
  <c r="F1634" i="13"/>
  <c r="F1635" i="13"/>
  <c r="F1636" i="13"/>
  <c r="F1637" i="13"/>
  <c r="F1638" i="13"/>
  <c r="F1639" i="13"/>
  <c r="F1640" i="13"/>
  <c r="F1641" i="13"/>
  <c r="F1642" i="13"/>
  <c r="F1643" i="13"/>
  <c r="F1644" i="13"/>
  <c r="F1645" i="13"/>
  <c r="F1646" i="13"/>
  <c r="F1647" i="13"/>
  <c r="F1648" i="13"/>
  <c r="F1649" i="13"/>
  <c r="F1650" i="13"/>
  <c r="F1651" i="13"/>
  <c r="F1652" i="13"/>
  <c r="F1653" i="13"/>
  <c r="F1654" i="13"/>
  <c r="F1655" i="13"/>
  <c r="F1656" i="13"/>
  <c r="F1657" i="13"/>
  <c r="F1658" i="13"/>
  <c r="F1659" i="13"/>
  <c r="F1660" i="13"/>
  <c r="F1661" i="13"/>
  <c r="F1662" i="13"/>
  <c r="F1663" i="13"/>
  <c r="F1664" i="13"/>
  <c r="F1665" i="13"/>
  <c r="F1666" i="13"/>
  <c r="F1667" i="13"/>
  <c r="F1668" i="13"/>
  <c r="F1669" i="13"/>
  <c r="F1670" i="13"/>
  <c r="F1671" i="13"/>
  <c r="F1672" i="13"/>
  <c r="F1673" i="13"/>
  <c r="F1674" i="13"/>
  <c r="F1675" i="13"/>
  <c r="F1676" i="13"/>
  <c r="F1677" i="13"/>
  <c r="F1678" i="13"/>
  <c r="F1679" i="13"/>
  <c r="F1680" i="13"/>
  <c r="F1681" i="13"/>
  <c r="F1682" i="13"/>
  <c r="F1683" i="13"/>
  <c r="F1684" i="13"/>
  <c r="F1685" i="13"/>
  <c r="F1686" i="13"/>
  <c r="F1687" i="13"/>
  <c r="F1688" i="13"/>
  <c r="F1689" i="13"/>
  <c r="F1690" i="13"/>
  <c r="F1691" i="13"/>
  <c r="F1692" i="13"/>
  <c r="F1693" i="13"/>
  <c r="F1694" i="13"/>
  <c r="F1695" i="13"/>
  <c r="F1696" i="13"/>
  <c r="F1697" i="13"/>
  <c r="F1698" i="13"/>
  <c r="F1699" i="13"/>
  <c r="F1700" i="13"/>
  <c r="F1701" i="13"/>
  <c r="F1702" i="13"/>
  <c r="F1703" i="13"/>
  <c r="F1704" i="13"/>
  <c r="F1705" i="13"/>
  <c r="F1706" i="13"/>
  <c r="F1707" i="13"/>
  <c r="F1708" i="13"/>
  <c r="F1709" i="13"/>
  <c r="F1710" i="13"/>
  <c r="F1711" i="13"/>
  <c r="F1712" i="13"/>
  <c r="F1713" i="13"/>
  <c r="F1714" i="13"/>
  <c r="F1715" i="13"/>
  <c r="F1716" i="13"/>
  <c r="F1717" i="13"/>
  <c r="F1718" i="13"/>
  <c r="F1719" i="13"/>
  <c r="F1720" i="13"/>
  <c r="F1721" i="13"/>
  <c r="F1722" i="13"/>
  <c r="F1723" i="13"/>
  <c r="F1724" i="13"/>
  <c r="F1725" i="13"/>
  <c r="F1726" i="13"/>
  <c r="F1727" i="13"/>
  <c r="F1728" i="13"/>
  <c r="F1729" i="13"/>
  <c r="F1730" i="13"/>
  <c r="F1731" i="13"/>
  <c r="F1732" i="13"/>
  <c r="F1733" i="13"/>
  <c r="F1734" i="13"/>
  <c r="F1735" i="13"/>
  <c r="F1736" i="13"/>
  <c r="F1737" i="13"/>
  <c r="F1738" i="13"/>
  <c r="F1739" i="13"/>
  <c r="F1740" i="13"/>
  <c r="F1741" i="13"/>
  <c r="F1742" i="13"/>
  <c r="F1743" i="13"/>
  <c r="F1744" i="13"/>
  <c r="F1745" i="13"/>
  <c r="F1746" i="13"/>
  <c r="F1747" i="13"/>
  <c r="F1748" i="13"/>
  <c r="F1749" i="13"/>
  <c r="F1750" i="13"/>
  <c r="F1751" i="13"/>
  <c r="F1752" i="13"/>
  <c r="F1753" i="13"/>
  <c r="F1754" i="13"/>
  <c r="F1755" i="13"/>
  <c r="F1756" i="13"/>
  <c r="F1757" i="13"/>
  <c r="F1758" i="13"/>
  <c r="F1759" i="13"/>
  <c r="F1760" i="13"/>
  <c r="F1761" i="13"/>
  <c r="F1762" i="13"/>
  <c r="F1763" i="13"/>
  <c r="F1764" i="13"/>
  <c r="F1765" i="13"/>
  <c r="F1766" i="13"/>
  <c r="F1767" i="13"/>
  <c r="F1768" i="13"/>
  <c r="F1769" i="13"/>
  <c r="F1770" i="13"/>
  <c r="F1771" i="13"/>
  <c r="F1772" i="13"/>
  <c r="F1773" i="13"/>
  <c r="F1774" i="13"/>
  <c r="F1775" i="13"/>
  <c r="F1776" i="13"/>
  <c r="F1777" i="13"/>
  <c r="F1778" i="13"/>
  <c r="F1779" i="13"/>
  <c r="F1780" i="13"/>
  <c r="F1781" i="13"/>
  <c r="F1782" i="13"/>
  <c r="F1783" i="13"/>
  <c r="F1784" i="13"/>
  <c r="F1785" i="13"/>
  <c r="F1786" i="13"/>
  <c r="F1787" i="13"/>
  <c r="F1788" i="13"/>
  <c r="F1789" i="13"/>
  <c r="F1790" i="13"/>
  <c r="F1791" i="13"/>
  <c r="F1792" i="13"/>
  <c r="F1793" i="13"/>
  <c r="F1794" i="13"/>
  <c r="F1795" i="13"/>
  <c r="F1796" i="13"/>
  <c r="F1797" i="13"/>
  <c r="F1798" i="13"/>
  <c r="F1799" i="13"/>
  <c r="F1800" i="13"/>
  <c r="F1801" i="13"/>
  <c r="F1802" i="13"/>
  <c r="F1803" i="13"/>
  <c r="F1804" i="13"/>
  <c r="F1805" i="13"/>
  <c r="F1806" i="13"/>
  <c r="F1807" i="13"/>
  <c r="F1808" i="13"/>
  <c r="F1809" i="13"/>
  <c r="F1810" i="13"/>
  <c r="F1811" i="13"/>
  <c r="F1812" i="13"/>
  <c r="F1813" i="13"/>
  <c r="F1814" i="13"/>
  <c r="F1815" i="13"/>
  <c r="F1816" i="13"/>
  <c r="F1817" i="13"/>
  <c r="F1818" i="13"/>
  <c r="F1819" i="13"/>
  <c r="F1820" i="13"/>
  <c r="F1821" i="13"/>
  <c r="F1822" i="13"/>
  <c r="F1823" i="13"/>
  <c r="F1824" i="13"/>
  <c r="F1825" i="13"/>
  <c r="F1826" i="13"/>
  <c r="F1827" i="13"/>
  <c r="F1828" i="13"/>
  <c r="F1829" i="13"/>
  <c r="F1830" i="13"/>
  <c r="F1831" i="13"/>
  <c r="F1832" i="13"/>
  <c r="F1833" i="13"/>
  <c r="F1834" i="13"/>
  <c r="F1835" i="13"/>
  <c r="F1836" i="13"/>
  <c r="F1837" i="13"/>
  <c r="F1838" i="13"/>
  <c r="F1839" i="13"/>
  <c r="F1840" i="13"/>
  <c r="F1841" i="13"/>
  <c r="F1842" i="13"/>
  <c r="F1843" i="13"/>
  <c r="F1844" i="13"/>
  <c r="F1845" i="13"/>
  <c r="F1846" i="13"/>
  <c r="F1847" i="13"/>
  <c r="F1848" i="13"/>
  <c r="F1849" i="13"/>
  <c r="F1850" i="13"/>
  <c r="F1851" i="13"/>
  <c r="F1852" i="13"/>
  <c r="F1853" i="13"/>
  <c r="F1854" i="13"/>
  <c r="F1855" i="13"/>
  <c r="F1856" i="13"/>
  <c r="F1857" i="13"/>
  <c r="F1858" i="13"/>
  <c r="F1859" i="13"/>
  <c r="F1860" i="13"/>
  <c r="F1861" i="13"/>
  <c r="F1862" i="13"/>
  <c r="F1863" i="13"/>
  <c r="F1864" i="13"/>
  <c r="F1865" i="13"/>
  <c r="F1866" i="13"/>
  <c r="F1867" i="13"/>
  <c r="F1868" i="13"/>
  <c r="F1869" i="13"/>
  <c r="F1870" i="13"/>
  <c r="F1871" i="13"/>
  <c r="F1872" i="13"/>
  <c r="F1873" i="13"/>
  <c r="F1874" i="13"/>
  <c r="F1875" i="13"/>
  <c r="F1876" i="13"/>
  <c r="F1877" i="13"/>
  <c r="F1878" i="13"/>
  <c r="F1879" i="13"/>
  <c r="F1880" i="13"/>
  <c r="F1881" i="13"/>
  <c r="F1882" i="13"/>
  <c r="F1883" i="13"/>
  <c r="F1884" i="13"/>
  <c r="F1885" i="13"/>
  <c r="F1886" i="13"/>
  <c r="F1887" i="13"/>
  <c r="F1888" i="13"/>
  <c r="F1889" i="13"/>
  <c r="F1890" i="13"/>
  <c r="F1891" i="13"/>
  <c r="F1892" i="13"/>
  <c r="F1893" i="13"/>
  <c r="F1894" i="13"/>
  <c r="F1895" i="13"/>
  <c r="F1896" i="13"/>
  <c r="F1897" i="13"/>
  <c r="F1898" i="13"/>
  <c r="F1899" i="13"/>
  <c r="F1900" i="13"/>
  <c r="F1901" i="13"/>
  <c r="F1902" i="13"/>
  <c r="F1903" i="13"/>
  <c r="F1904" i="13"/>
  <c r="F1905" i="13"/>
  <c r="F1906" i="13"/>
  <c r="F1907" i="13"/>
  <c r="F1908" i="13"/>
  <c r="F1909" i="13"/>
  <c r="F1910" i="13"/>
  <c r="F1911" i="13"/>
  <c r="F1912" i="13"/>
  <c r="F1913" i="13"/>
  <c r="F1914" i="13"/>
  <c r="F1915" i="13"/>
  <c r="F1916" i="13"/>
  <c r="F1917" i="13"/>
  <c r="F1918" i="13"/>
  <c r="F1919" i="13"/>
  <c r="F1920" i="13"/>
  <c r="F1921" i="13"/>
  <c r="F1922" i="13"/>
  <c r="F1923" i="13"/>
  <c r="F1924" i="13"/>
  <c r="F1925" i="13"/>
  <c r="F1926" i="13"/>
  <c r="F1927" i="13"/>
  <c r="F1928" i="13"/>
  <c r="F1929" i="13"/>
  <c r="F1930" i="13"/>
  <c r="F1931" i="13"/>
  <c r="F1932" i="13"/>
  <c r="F1933" i="13"/>
  <c r="F1934" i="13"/>
  <c r="F1935" i="13"/>
  <c r="F1936" i="13"/>
  <c r="F1937" i="13"/>
  <c r="F1938" i="13"/>
  <c r="F1939" i="13"/>
  <c r="F1940" i="13"/>
  <c r="F1941" i="13"/>
  <c r="F1942" i="13"/>
  <c r="F1943" i="13"/>
  <c r="F1944" i="13"/>
  <c r="F1945" i="13"/>
  <c r="F1946" i="13"/>
  <c r="F1947" i="13"/>
  <c r="F1948" i="13"/>
  <c r="F1949" i="13"/>
  <c r="F1950" i="13"/>
  <c r="F1951" i="13"/>
  <c r="F1952" i="13"/>
  <c r="F1953" i="13"/>
  <c r="F1954" i="13"/>
  <c r="F1955" i="13"/>
  <c r="F1956" i="13"/>
  <c r="F1957" i="13"/>
  <c r="F1958" i="13"/>
  <c r="F1959" i="13"/>
  <c r="F1960" i="13"/>
  <c r="F1961" i="13"/>
  <c r="F1962" i="13"/>
  <c r="F1963" i="13"/>
  <c r="F1964" i="13"/>
  <c r="F1965" i="13"/>
  <c r="F1966" i="13"/>
  <c r="F1967" i="13"/>
  <c r="F1968" i="13"/>
  <c r="F1969" i="13"/>
  <c r="F1970" i="13"/>
  <c r="F1971" i="13"/>
  <c r="F1972" i="13"/>
  <c r="F1973" i="13"/>
  <c r="F1974" i="13"/>
  <c r="F1975" i="13"/>
  <c r="F1976" i="13"/>
  <c r="F1977" i="13"/>
  <c r="F1978" i="13"/>
  <c r="F1979" i="13"/>
  <c r="F1980" i="13"/>
  <c r="F1981" i="13"/>
  <c r="F1982" i="13"/>
  <c r="F1983" i="13"/>
  <c r="F1984" i="13"/>
  <c r="F1985" i="13"/>
  <c r="F1986" i="13"/>
  <c r="F1987" i="13"/>
  <c r="F1988" i="13"/>
  <c r="F1989" i="13"/>
  <c r="F1990" i="13"/>
  <c r="F1991" i="13"/>
  <c r="F1992" i="13"/>
  <c r="F1993" i="13"/>
  <c r="F1994" i="13"/>
  <c r="F1995" i="13"/>
  <c r="F1996" i="13"/>
  <c r="F1997" i="13"/>
  <c r="F1998" i="13"/>
  <c r="F1999" i="13"/>
  <c r="F2000" i="13"/>
  <c r="F2001" i="13"/>
  <c r="F2002" i="13"/>
  <c r="F2003" i="13"/>
  <c r="F2004" i="13"/>
  <c r="F2005" i="13"/>
  <c r="F2006" i="13"/>
  <c r="F2007" i="13"/>
  <c r="F2008" i="13"/>
  <c r="F2009" i="13"/>
  <c r="F2010" i="13"/>
  <c r="F2011" i="13"/>
  <c r="F2012" i="13"/>
  <c r="F2013" i="13"/>
  <c r="F2014" i="13"/>
  <c r="F2015" i="13"/>
  <c r="F2016" i="13"/>
  <c r="F2017" i="13"/>
  <c r="F2018" i="13"/>
  <c r="F2019" i="13"/>
  <c r="F2020" i="13"/>
  <c r="F2021" i="13"/>
  <c r="F2022" i="13"/>
  <c r="F2023" i="13"/>
  <c r="F2024" i="13"/>
  <c r="F2025" i="13"/>
  <c r="F2026" i="13"/>
  <c r="F2027" i="13"/>
  <c r="F2028" i="13"/>
  <c r="F2029" i="13"/>
  <c r="F2030" i="13"/>
  <c r="F2031" i="13"/>
  <c r="F2032" i="13"/>
  <c r="F2033" i="13"/>
  <c r="F2034" i="13"/>
  <c r="F2035" i="13"/>
  <c r="F2036" i="13"/>
  <c r="F2037" i="13"/>
  <c r="F2038" i="13"/>
  <c r="F2039" i="13"/>
  <c r="F2040" i="13"/>
  <c r="F2041" i="13"/>
  <c r="F2042" i="13"/>
  <c r="F2043" i="13"/>
  <c r="F2044" i="13"/>
  <c r="F2045" i="13"/>
  <c r="F2046" i="13"/>
  <c r="F2047" i="13"/>
  <c r="F2048" i="13"/>
  <c r="F2049" i="13"/>
  <c r="F2050" i="13"/>
  <c r="F2051" i="13"/>
  <c r="F2052" i="13"/>
  <c r="F2053" i="13"/>
  <c r="F2054" i="13"/>
  <c r="F2055" i="13"/>
  <c r="F2056" i="13"/>
  <c r="F2057" i="13"/>
  <c r="F2058" i="13"/>
  <c r="F2059" i="13"/>
  <c r="F2060" i="13"/>
  <c r="F2061" i="13"/>
  <c r="F2062" i="13"/>
  <c r="F2063" i="13"/>
  <c r="F2064" i="13"/>
  <c r="F2065" i="13"/>
  <c r="F2066" i="13"/>
  <c r="F2067" i="13"/>
  <c r="F2068" i="13"/>
  <c r="F2069" i="13"/>
  <c r="F2070" i="13"/>
  <c r="F2071" i="13"/>
  <c r="F2072" i="13"/>
  <c r="F2073" i="13"/>
  <c r="F2074" i="13"/>
  <c r="F2075" i="13"/>
  <c r="F2076" i="13"/>
  <c r="F2077" i="13"/>
  <c r="F2078" i="13"/>
  <c r="F2079" i="13"/>
  <c r="F2080" i="13"/>
  <c r="F2081" i="13"/>
  <c r="F2082" i="13"/>
  <c r="F2083" i="13"/>
  <c r="F2084" i="13"/>
  <c r="F2085" i="13"/>
  <c r="F2086" i="13"/>
  <c r="F2087" i="13"/>
  <c r="F2088" i="13"/>
  <c r="F2089" i="13"/>
  <c r="F2090" i="13"/>
  <c r="F2091" i="13"/>
  <c r="F2092" i="13"/>
  <c r="F2093" i="13"/>
  <c r="F2094" i="13"/>
  <c r="F2095" i="13"/>
  <c r="F2096" i="13"/>
  <c r="F2097" i="13"/>
  <c r="F2098" i="13"/>
  <c r="F2099" i="13"/>
  <c r="F2100" i="13"/>
  <c r="F2101" i="13"/>
  <c r="F2102" i="13"/>
  <c r="F2103" i="13"/>
  <c r="F2104" i="13"/>
  <c r="F2105" i="13"/>
  <c r="F2106" i="13"/>
  <c r="F2107" i="13"/>
  <c r="F2108" i="13"/>
  <c r="F2109" i="13"/>
  <c r="F2110" i="13"/>
  <c r="F2111" i="13"/>
  <c r="F2112" i="13"/>
  <c r="F2113" i="13"/>
  <c r="F2114" i="13"/>
  <c r="F2115" i="13"/>
  <c r="F2116" i="13"/>
  <c r="F2117" i="13"/>
  <c r="F2118" i="13"/>
  <c r="F2119" i="13"/>
  <c r="F2120" i="13"/>
  <c r="F2121" i="13"/>
  <c r="F2122" i="13"/>
  <c r="F2123" i="13"/>
  <c r="F2124" i="13"/>
  <c r="F2125" i="13"/>
  <c r="F2126" i="13"/>
  <c r="F2127" i="13"/>
  <c r="F2128" i="13"/>
  <c r="F2129" i="13"/>
  <c r="F2130" i="13"/>
  <c r="F2131" i="13"/>
  <c r="F2132" i="13"/>
  <c r="F2133" i="13"/>
  <c r="F2134" i="13"/>
  <c r="F2135" i="13"/>
  <c r="F2136" i="13"/>
  <c r="F2137" i="13"/>
  <c r="F2138" i="13"/>
  <c r="F2139" i="13"/>
  <c r="F2140" i="13"/>
  <c r="F2141" i="13"/>
  <c r="F2142" i="13"/>
  <c r="F2143" i="13"/>
  <c r="F2144" i="13"/>
  <c r="F2145" i="13"/>
  <c r="F2146" i="13"/>
  <c r="F2147" i="13"/>
  <c r="F2148" i="13"/>
  <c r="F2149" i="13"/>
  <c r="F2150" i="13"/>
  <c r="F2151" i="13"/>
  <c r="F2152" i="13"/>
  <c r="F2153" i="13"/>
  <c r="F2154" i="13"/>
  <c r="F2155" i="13"/>
  <c r="F2156" i="13"/>
  <c r="F2157" i="13"/>
  <c r="F2158" i="13"/>
  <c r="F2159" i="13"/>
  <c r="F2160" i="13"/>
  <c r="F2161" i="13"/>
  <c r="F2162" i="13"/>
  <c r="F2163" i="13"/>
  <c r="F2164" i="13"/>
  <c r="F2165" i="13"/>
  <c r="F2166" i="13"/>
  <c r="F2167" i="13"/>
  <c r="F2168" i="13"/>
  <c r="F2169" i="13"/>
  <c r="F2170" i="13"/>
  <c r="F2171" i="13"/>
  <c r="F2172" i="13"/>
  <c r="F2173" i="13"/>
  <c r="F2174" i="13"/>
  <c r="F2175" i="13"/>
  <c r="F2176" i="13"/>
  <c r="F2177" i="13"/>
  <c r="F2178" i="13"/>
  <c r="F2179" i="13"/>
  <c r="F2180" i="13"/>
  <c r="F2181" i="13"/>
  <c r="F2182" i="13"/>
  <c r="F2183" i="13"/>
  <c r="F2184" i="13"/>
  <c r="F2185" i="13"/>
  <c r="F2186" i="13"/>
  <c r="F2187" i="13"/>
  <c r="F2188" i="13"/>
  <c r="F2189" i="13"/>
  <c r="F2190" i="13"/>
  <c r="F2191" i="13"/>
  <c r="F2192" i="13"/>
  <c r="F2193" i="13"/>
  <c r="F2194" i="13"/>
  <c r="F2195" i="13"/>
  <c r="F2196" i="13"/>
  <c r="F2197" i="13"/>
  <c r="F2198" i="13"/>
  <c r="F2199" i="13"/>
  <c r="F2200" i="13"/>
  <c r="F2201" i="13"/>
  <c r="F2202" i="13"/>
  <c r="F2203" i="13"/>
  <c r="F2204" i="13"/>
  <c r="F2205" i="13"/>
  <c r="F2206" i="13"/>
  <c r="F2207" i="13"/>
  <c r="F2208" i="13"/>
  <c r="F2209" i="13"/>
  <c r="F2210" i="13"/>
  <c r="F2211" i="13"/>
  <c r="F2212" i="13"/>
  <c r="F2213" i="13"/>
  <c r="F2214" i="13"/>
  <c r="F2215" i="13"/>
  <c r="F2216" i="13"/>
  <c r="F2217" i="13"/>
  <c r="F2218" i="13"/>
  <c r="F2219" i="13"/>
  <c r="F2220" i="13"/>
  <c r="F2221" i="13"/>
  <c r="F2222" i="13"/>
  <c r="F2223" i="13"/>
  <c r="F2224" i="13"/>
  <c r="F2225" i="13"/>
  <c r="F2226" i="13"/>
  <c r="F2227" i="13"/>
  <c r="F2228" i="13"/>
  <c r="F2229" i="13"/>
  <c r="F2230" i="13"/>
  <c r="F2231" i="13"/>
  <c r="F2232" i="13"/>
  <c r="F2233" i="13"/>
  <c r="F2234" i="13"/>
  <c r="F2235" i="13"/>
  <c r="F2236" i="13"/>
  <c r="F2237" i="13"/>
  <c r="F2238" i="13"/>
  <c r="F2239" i="13"/>
  <c r="F2240" i="13"/>
  <c r="F2241" i="13"/>
  <c r="F2242" i="13"/>
  <c r="F2243" i="13"/>
  <c r="F2244" i="13"/>
  <c r="F2245" i="13"/>
  <c r="F2246" i="13"/>
  <c r="F2247" i="13"/>
  <c r="F2248" i="13"/>
  <c r="F2249" i="13"/>
  <c r="F2250" i="13"/>
  <c r="F2251" i="13"/>
  <c r="F2252" i="13"/>
  <c r="F2253" i="13"/>
  <c r="F2254" i="13"/>
  <c r="F2255" i="13"/>
  <c r="F2256" i="13"/>
  <c r="F2257" i="13"/>
  <c r="F2258" i="13"/>
  <c r="F2259" i="13"/>
  <c r="F2260" i="13"/>
  <c r="F2261" i="13"/>
  <c r="F2262" i="13"/>
  <c r="F2263" i="13"/>
  <c r="F2264" i="13"/>
  <c r="F2265" i="13"/>
  <c r="F2266" i="13"/>
  <c r="F2267" i="13"/>
  <c r="F2268" i="13"/>
  <c r="F2269" i="13"/>
  <c r="F2270" i="13"/>
  <c r="F2271" i="13"/>
  <c r="F2272" i="13"/>
  <c r="F2273" i="13"/>
  <c r="F2274" i="13"/>
  <c r="F2275" i="13"/>
  <c r="F2276" i="13"/>
  <c r="F2277" i="13"/>
  <c r="F2278" i="13"/>
  <c r="F2279" i="13"/>
  <c r="F2280" i="13"/>
  <c r="F2281" i="13"/>
  <c r="F2282" i="13"/>
  <c r="F2283" i="13"/>
  <c r="F2284" i="13"/>
  <c r="F2285" i="13"/>
  <c r="F2286" i="13"/>
  <c r="F2287" i="13"/>
  <c r="F2288" i="13"/>
  <c r="F2289" i="13"/>
  <c r="F2290" i="13"/>
  <c r="F2291" i="13"/>
  <c r="F2292" i="13"/>
  <c r="F2293" i="13"/>
  <c r="F2294" i="13"/>
  <c r="F2295" i="13"/>
  <c r="F2296" i="13"/>
  <c r="F2297" i="13"/>
  <c r="F2298" i="13"/>
  <c r="F2299" i="13"/>
  <c r="F2300" i="13"/>
  <c r="F2301" i="13"/>
  <c r="F2302" i="13"/>
  <c r="F2303" i="13"/>
  <c r="F2304" i="13"/>
  <c r="F2305" i="13"/>
  <c r="F2306" i="13"/>
  <c r="F2307" i="13"/>
  <c r="F2308" i="13"/>
  <c r="F2309" i="13"/>
  <c r="F2310" i="13"/>
  <c r="F2311" i="13"/>
  <c r="F2312" i="13"/>
  <c r="F2313" i="13"/>
  <c r="F2314" i="13"/>
  <c r="F2315" i="13"/>
  <c r="F2316" i="13"/>
  <c r="F2317" i="13"/>
  <c r="F2318" i="13"/>
  <c r="F2319" i="13"/>
  <c r="F2320" i="13"/>
  <c r="F2321" i="13"/>
  <c r="F2322" i="13"/>
  <c r="F2323" i="13"/>
  <c r="F2324" i="13"/>
  <c r="F2325" i="13"/>
  <c r="F2326" i="13"/>
  <c r="F2327" i="13"/>
  <c r="F2328" i="13"/>
  <c r="F2329" i="13"/>
  <c r="F2330" i="13"/>
  <c r="F2331" i="13"/>
  <c r="F2332" i="13"/>
  <c r="F2333" i="13"/>
  <c r="F2334" i="13"/>
  <c r="F2335" i="13"/>
  <c r="F2336" i="13"/>
  <c r="F2337" i="13"/>
  <c r="F2338" i="13"/>
  <c r="F2339" i="13"/>
  <c r="F2340" i="13"/>
  <c r="F2341" i="13"/>
  <c r="F2342" i="13"/>
  <c r="F2343" i="13"/>
  <c r="F2344" i="13"/>
  <c r="F2345" i="13"/>
  <c r="F2346" i="13"/>
  <c r="F2347" i="13"/>
  <c r="F2348" i="13"/>
  <c r="F2349" i="13"/>
  <c r="F2350" i="13"/>
  <c r="F2351" i="13"/>
  <c r="F2352" i="13"/>
  <c r="F2353" i="13"/>
  <c r="F2354" i="13"/>
  <c r="F2355" i="13"/>
  <c r="F2356" i="13"/>
  <c r="F2357" i="13"/>
  <c r="F2358" i="13"/>
  <c r="F2359" i="13"/>
  <c r="F2360" i="13"/>
  <c r="F2361" i="13"/>
  <c r="F2362" i="13"/>
  <c r="F2363" i="13"/>
  <c r="F2364" i="13"/>
  <c r="F2365" i="13"/>
  <c r="F2366" i="13"/>
  <c r="F2367" i="13"/>
  <c r="F2368" i="13"/>
  <c r="F2369" i="13"/>
  <c r="F2370" i="13"/>
  <c r="F2371" i="13"/>
  <c r="F2372" i="13"/>
  <c r="F2373" i="13"/>
  <c r="F2374" i="13"/>
  <c r="F2375" i="13"/>
  <c r="F2376" i="13"/>
  <c r="F2377" i="13"/>
  <c r="F2378" i="13"/>
  <c r="F2379" i="13"/>
  <c r="F2380" i="13"/>
  <c r="F2381" i="13"/>
  <c r="F2382" i="13"/>
  <c r="F2383" i="13"/>
  <c r="F2384" i="13"/>
  <c r="F2385" i="13"/>
  <c r="F2386" i="13"/>
  <c r="F2387" i="13"/>
  <c r="F2388" i="13"/>
  <c r="F2389" i="13"/>
  <c r="F2390" i="13"/>
  <c r="F2391" i="13"/>
  <c r="F2392" i="13"/>
  <c r="F2393" i="13"/>
  <c r="F2394" i="13"/>
  <c r="F2395" i="13"/>
  <c r="F2396" i="13"/>
  <c r="F2397" i="13"/>
  <c r="F2398" i="13"/>
  <c r="F2399" i="13"/>
  <c r="F2400" i="13"/>
  <c r="F2401" i="13"/>
  <c r="F2402" i="13"/>
  <c r="F2403" i="13"/>
  <c r="F2404" i="13"/>
  <c r="F2405" i="13"/>
  <c r="F2406" i="13"/>
  <c r="F2407" i="13"/>
  <c r="F2408" i="13"/>
  <c r="F2409" i="13"/>
  <c r="F2410" i="13"/>
  <c r="F2411" i="13"/>
  <c r="F2412" i="13"/>
  <c r="F2413" i="13"/>
  <c r="F2414" i="13"/>
  <c r="F2415" i="13"/>
  <c r="F2416" i="13"/>
  <c r="F2417" i="13"/>
  <c r="F2418" i="13"/>
  <c r="F2419" i="13"/>
  <c r="F2420" i="13"/>
  <c r="F2421" i="13"/>
  <c r="F2422" i="13"/>
  <c r="F2423" i="13"/>
  <c r="F2424" i="13"/>
  <c r="F2425" i="13"/>
  <c r="F2426" i="13"/>
  <c r="F2427" i="13"/>
  <c r="F2428" i="13"/>
  <c r="F2429" i="13"/>
  <c r="F2430" i="13"/>
  <c r="F2431" i="13"/>
  <c r="F2432" i="13"/>
  <c r="F2433" i="13"/>
  <c r="F2434" i="13"/>
  <c r="F2435" i="13"/>
  <c r="F2436" i="13"/>
  <c r="F2437" i="13"/>
  <c r="F2438" i="13"/>
  <c r="F2439" i="13"/>
  <c r="F2440" i="13"/>
  <c r="F2441" i="13"/>
  <c r="F2442" i="13"/>
  <c r="F2443" i="13"/>
  <c r="F2444" i="13"/>
  <c r="F2445" i="13"/>
  <c r="F2446" i="13"/>
  <c r="F2447" i="13"/>
  <c r="F2448" i="13"/>
  <c r="F2449" i="13"/>
  <c r="F2450" i="13"/>
  <c r="F2451" i="13"/>
  <c r="F2452" i="13"/>
  <c r="F2453" i="13"/>
  <c r="F2454" i="13"/>
  <c r="F2455" i="13"/>
  <c r="F2456" i="13"/>
  <c r="F2457" i="13"/>
  <c r="F2458" i="13"/>
  <c r="F2459" i="13"/>
  <c r="F2460" i="13"/>
  <c r="F2461" i="13"/>
  <c r="F2462" i="13"/>
  <c r="F2463" i="13"/>
  <c r="F2464" i="13"/>
  <c r="F2465" i="13"/>
  <c r="F2466" i="13"/>
  <c r="F2467" i="13"/>
  <c r="F2468" i="13"/>
  <c r="F2469" i="13"/>
  <c r="F2470" i="13"/>
  <c r="F2471" i="13"/>
  <c r="F2472" i="13"/>
  <c r="F2473" i="13"/>
  <c r="F2474" i="13"/>
  <c r="F2475" i="13"/>
  <c r="F2476" i="13"/>
  <c r="F2477" i="13"/>
  <c r="F2478" i="13"/>
  <c r="F2479" i="13"/>
  <c r="F2480" i="13"/>
  <c r="F2481" i="13"/>
  <c r="F2482" i="13"/>
  <c r="F2483" i="13"/>
  <c r="F2484" i="13"/>
  <c r="F2485" i="13"/>
  <c r="F2486" i="13"/>
  <c r="F2487" i="13"/>
  <c r="F2488" i="13"/>
  <c r="F2489" i="13"/>
  <c r="F2490" i="13"/>
  <c r="F2491" i="13"/>
  <c r="F2492" i="13"/>
  <c r="F2493" i="13"/>
  <c r="F2494" i="13"/>
  <c r="F2495" i="13"/>
  <c r="F2496" i="13"/>
  <c r="F2497" i="13"/>
  <c r="F2498" i="13"/>
  <c r="F2499" i="13"/>
  <c r="F2500" i="13"/>
  <c r="F2501" i="13"/>
  <c r="F2502" i="13"/>
  <c r="F2503" i="13"/>
  <c r="F2504" i="13"/>
  <c r="F2505" i="13"/>
  <c r="F2506" i="13"/>
  <c r="F2507" i="13"/>
  <c r="F2508" i="13"/>
  <c r="F2509" i="13"/>
  <c r="F2510" i="13"/>
  <c r="F2511" i="13"/>
  <c r="F2512" i="13"/>
  <c r="F2513" i="13"/>
  <c r="F2514" i="13"/>
  <c r="F2515" i="13"/>
  <c r="F2516" i="13"/>
  <c r="F2517" i="13"/>
  <c r="F2518" i="13"/>
  <c r="F2519" i="13"/>
  <c r="F2520" i="13"/>
  <c r="F2521" i="13"/>
  <c r="F2522" i="13"/>
  <c r="F2523" i="13"/>
  <c r="F2524" i="13"/>
  <c r="F2525" i="13"/>
  <c r="F2526" i="13"/>
  <c r="F2527" i="13"/>
  <c r="F2528" i="13"/>
  <c r="F2529" i="13"/>
  <c r="F2530" i="13"/>
  <c r="F2531" i="13"/>
  <c r="F2532" i="13"/>
  <c r="F2533" i="13"/>
  <c r="F2534" i="13"/>
  <c r="F2535" i="13"/>
  <c r="F2536" i="13"/>
  <c r="F2537" i="13"/>
  <c r="F2538" i="13"/>
  <c r="F2539" i="13"/>
  <c r="F2540" i="13"/>
  <c r="F2541" i="13"/>
  <c r="F2542" i="13"/>
  <c r="F2543" i="13"/>
  <c r="F2544" i="13"/>
  <c r="F2545" i="13"/>
  <c r="F2546" i="13"/>
  <c r="F2547" i="13"/>
  <c r="F2548" i="13"/>
  <c r="F2549" i="13"/>
  <c r="F2550" i="13"/>
  <c r="F2551" i="13"/>
  <c r="F2552" i="13"/>
  <c r="F2553" i="13"/>
  <c r="F2554" i="13"/>
  <c r="F2555" i="13"/>
  <c r="F2556" i="13"/>
  <c r="F2557" i="13"/>
  <c r="F2558" i="13"/>
  <c r="F2559" i="13"/>
  <c r="F2560" i="13"/>
  <c r="F2561" i="13"/>
  <c r="F2562" i="13"/>
  <c r="F2563" i="13"/>
  <c r="F2564" i="13"/>
  <c r="F2565" i="13"/>
  <c r="F2566" i="13"/>
  <c r="F2567" i="13"/>
  <c r="F2568" i="13"/>
  <c r="F2569" i="13"/>
  <c r="F2570" i="13"/>
  <c r="F2571" i="13"/>
  <c r="F2572" i="13"/>
  <c r="F2573" i="13"/>
  <c r="F2574" i="13"/>
  <c r="F2575" i="13"/>
  <c r="F2576" i="13"/>
  <c r="F2577" i="13"/>
  <c r="F2578" i="13"/>
  <c r="F2579" i="13"/>
  <c r="F2580" i="13"/>
  <c r="F2581" i="13"/>
  <c r="F2582" i="13"/>
  <c r="F2583" i="13"/>
  <c r="F2584" i="13"/>
  <c r="F2585" i="13"/>
  <c r="F2586" i="13"/>
  <c r="F2587" i="13"/>
  <c r="F2588" i="13"/>
  <c r="F2589" i="13"/>
  <c r="F2590" i="13"/>
  <c r="F2591" i="13"/>
  <c r="F2592" i="13"/>
  <c r="F2593" i="13"/>
  <c r="F2594" i="13"/>
  <c r="F2595" i="13"/>
  <c r="F2596" i="13"/>
  <c r="F2597" i="13"/>
  <c r="F2598" i="13"/>
  <c r="F2599" i="13"/>
  <c r="F2600" i="13"/>
  <c r="F2601" i="13"/>
  <c r="F2602" i="13"/>
  <c r="F2603" i="13"/>
  <c r="F2604" i="13"/>
  <c r="F2605" i="13"/>
  <c r="F2606" i="13"/>
  <c r="F2607" i="13"/>
  <c r="F2608" i="13"/>
  <c r="F2609" i="13"/>
  <c r="F2610" i="13"/>
  <c r="F2611" i="13"/>
  <c r="F2612" i="13"/>
  <c r="F2613" i="13"/>
  <c r="F2614" i="13"/>
  <c r="F2615" i="13"/>
  <c r="F2616" i="13"/>
  <c r="F2617" i="13"/>
  <c r="F2618" i="13"/>
  <c r="F2619" i="13"/>
  <c r="F2620" i="13"/>
  <c r="F2621" i="13"/>
  <c r="F2622" i="13"/>
  <c r="F2623" i="13"/>
  <c r="F2624" i="13"/>
  <c r="F2625" i="13"/>
  <c r="F2626" i="13"/>
  <c r="F2627" i="13"/>
  <c r="F2628" i="13"/>
  <c r="F2629" i="13"/>
  <c r="F2630" i="13"/>
  <c r="F2631" i="13"/>
  <c r="F2632" i="13"/>
  <c r="F2633" i="13"/>
  <c r="F2634" i="13"/>
  <c r="F2635" i="13"/>
  <c r="F2636" i="13"/>
  <c r="F2637" i="13"/>
  <c r="F2638" i="13"/>
  <c r="F2639" i="13"/>
  <c r="F2640" i="13"/>
  <c r="F2641" i="13"/>
  <c r="F2642" i="13"/>
  <c r="F2643" i="13"/>
  <c r="F2644" i="13"/>
  <c r="F2645" i="13"/>
  <c r="F2646" i="13"/>
  <c r="F2647" i="13"/>
  <c r="F2648" i="13"/>
  <c r="F2649" i="13"/>
  <c r="F2650" i="13"/>
  <c r="F2651" i="13"/>
  <c r="F2652" i="13"/>
  <c r="F2653" i="13"/>
  <c r="F2654" i="13"/>
  <c r="F2655" i="13"/>
  <c r="F2656" i="13"/>
  <c r="F2657" i="13"/>
  <c r="F2658" i="13"/>
  <c r="F2659" i="13"/>
  <c r="F2660" i="13"/>
  <c r="F2661" i="13"/>
  <c r="F2662" i="13"/>
  <c r="F2663" i="13"/>
  <c r="F2664" i="13"/>
  <c r="F2665" i="13"/>
  <c r="F2666" i="13"/>
  <c r="F2667" i="13"/>
  <c r="F2668" i="13"/>
  <c r="F2669" i="13"/>
  <c r="F2670" i="13"/>
  <c r="F2671" i="13"/>
  <c r="F2672" i="13"/>
  <c r="F2673" i="13"/>
  <c r="F2674" i="13"/>
  <c r="F2675" i="13"/>
  <c r="F2676" i="13"/>
  <c r="F2677" i="13"/>
  <c r="F2678" i="13"/>
  <c r="F2679" i="13"/>
  <c r="F2680" i="13"/>
  <c r="F2681" i="13"/>
  <c r="F2682" i="13"/>
  <c r="F2683" i="13"/>
  <c r="F2684" i="13"/>
  <c r="F2685" i="13"/>
  <c r="F2686" i="13"/>
  <c r="F2687" i="13"/>
  <c r="F2688" i="13"/>
  <c r="F2689" i="13"/>
  <c r="F2690" i="13"/>
  <c r="F2691" i="13"/>
  <c r="F2692" i="13"/>
  <c r="F2693" i="13"/>
  <c r="F2694" i="13"/>
  <c r="F2695" i="13"/>
  <c r="F2696" i="13"/>
  <c r="F2697" i="13"/>
  <c r="F2698" i="13"/>
  <c r="F2699" i="13"/>
  <c r="F2700" i="13"/>
  <c r="F2701" i="13"/>
  <c r="F2702" i="13"/>
  <c r="F2703" i="13"/>
  <c r="F2704" i="13"/>
  <c r="F2705" i="13"/>
  <c r="F2706" i="13"/>
  <c r="F2707" i="13"/>
  <c r="F2708" i="13"/>
  <c r="F2709" i="13"/>
  <c r="F2710" i="13"/>
  <c r="F2711" i="13"/>
  <c r="F2712" i="13"/>
  <c r="F2713" i="13"/>
  <c r="F2714" i="13"/>
  <c r="F2715" i="13"/>
  <c r="F2716" i="13"/>
  <c r="F2717" i="13"/>
  <c r="F2718" i="13"/>
  <c r="F2719" i="13"/>
  <c r="F2720" i="13"/>
  <c r="F2721" i="13"/>
  <c r="F2722" i="13"/>
  <c r="F2723" i="13"/>
  <c r="F2724" i="13"/>
  <c r="F2725" i="13"/>
  <c r="F2726" i="13"/>
  <c r="F2727" i="13"/>
  <c r="F2728" i="13"/>
  <c r="F2729" i="13"/>
  <c r="F2730" i="13"/>
  <c r="F2731" i="13"/>
  <c r="F2732" i="13"/>
  <c r="F2733" i="13"/>
  <c r="F2734" i="13"/>
  <c r="F2735" i="13"/>
  <c r="F2736" i="13"/>
  <c r="F2737" i="13"/>
  <c r="F2738" i="13"/>
  <c r="F2739" i="13"/>
  <c r="F2740" i="13"/>
  <c r="F2741" i="13"/>
  <c r="F2742" i="13"/>
  <c r="F2743" i="13"/>
  <c r="F2744" i="13"/>
  <c r="F2745" i="13"/>
  <c r="F2746" i="13"/>
  <c r="F2747" i="13"/>
  <c r="F2748" i="13"/>
  <c r="F2749" i="13"/>
  <c r="F2750" i="13"/>
  <c r="F2751" i="13"/>
  <c r="F2752" i="13"/>
  <c r="F2753" i="13"/>
  <c r="F2754" i="13"/>
  <c r="F2755" i="13"/>
  <c r="F2756" i="13"/>
  <c r="F2757" i="13"/>
  <c r="F2758" i="13"/>
  <c r="F2759" i="13"/>
  <c r="F2760" i="13"/>
  <c r="F2761" i="13"/>
  <c r="F2762" i="13"/>
  <c r="F2763" i="13"/>
  <c r="F2764" i="13"/>
  <c r="F2765" i="13"/>
  <c r="F2766" i="13"/>
  <c r="F2767" i="13"/>
  <c r="F2768" i="13"/>
  <c r="F2769" i="13"/>
  <c r="F2770" i="13"/>
  <c r="F2771" i="13"/>
  <c r="F2772" i="13"/>
  <c r="F2773" i="13"/>
  <c r="F2774" i="13"/>
  <c r="F2775" i="13"/>
  <c r="F2776" i="13"/>
  <c r="F2777" i="13"/>
  <c r="F2778" i="13"/>
  <c r="F2779" i="13"/>
  <c r="F2780" i="13"/>
  <c r="F2781" i="13"/>
  <c r="F2782" i="13"/>
  <c r="F2783" i="13"/>
  <c r="F2784" i="13"/>
  <c r="F2785" i="13"/>
  <c r="F2786" i="13"/>
  <c r="F2787" i="13"/>
  <c r="F2788" i="13"/>
  <c r="F2789" i="13"/>
  <c r="F2790" i="13"/>
  <c r="F2791" i="13"/>
  <c r="F2792" i="13"/>
  <c r="F2793" i="13"/>
  <c r="F2794" i="13"/>
  <c r="F2795" i="13"/>
  <c r="F2796" i="13"/>
  <c r="F2797" i="13"/>
  <c r="F2798" i="13"/>
  <c r="F2799" i="13"/>
  <c r="F2800" i="13"/>
  <c r="F2801" i="13"/>
  <c r="F2802" i="13"/>
  <c r="F2803" i="13"/>
  <c r="F2804" i="13"/>
  <c r="F2805" i="13"/>
  <c r="F2806" i="13"/>
  <c r="F2807" i="13"/>
  <c r="F2808" i="13"/>
  <c r="F2809" i="13"/>
  <c r="F2810" i="13"/>
  <c r="F2811" i="13"/>
  <c r="F2812" i="13"/>
  <c r="F2813" i="13"/>
  <c r="F2814" i="13"/>
  <c r="F2815" i="13"/>
  <c r="F2816" i="13"/>
  <c r="F2817" i="13"/>
  <c r="F2818" i="13"/>
  <c r="F2819" i="13"/>
  <c r="F2820" i="13"/>
  <c r="F2821" i="13"/>
  <c r="F2822" i="13"/>
  <c r="F2823" i="13"/>
  <c r="F2824" i="13"/>
  <c r="F2825" i="13"/>
  <c r="F2826" i="13"/>
  <c r="F2827" i="13"/>
  <c r="F2828" i="13"/>
  <c r="F2829" i="13"/>
  <c r="F2830" i="13"/>
  <c r="F2831" i="13"/>
  <c r="F2832" i="13"/>
  <c r="F2833" i="13"/>
  <c r="F2834" i="13"/>
  <c r="F2835" i="13"/>
  <c r="F2836" i="13"/>
  <c r="F2837" i="13"/>
  <c r="F2838" i="13"/>
  <c r="F2839" i="13"/>
  <c r="F2840" i="13"/>
  <c r="F2841" i="13"/>
  <c r="F2842" i="13"/>
  <c r="F2843" i="13"/>
  <c r="F2844" i="13"/>
  <c r="F2845" i="13"/>
  <c r="F2846" i="13"/>
  <c r="F2847" i="13"/>
  <c r="F2848" i="13"/>
  <c r="F2849" i="13"/>
  <c r="F2850" i="13"/>
  <c r="F2851" i="13"/>
  <c r="F2852" i="13"/>
  <c r="F2853" i="13"/>
  <c r="F2854" i="13"/>
  <c r="F2855" i="13"/>
  <c r="F2856" i="13"/>
  <c r="F2857" i="13"/>
  <c r="F2858" i="13"/>
  <c r="F2859" i="13"/>
  <c r="F2860" i="13"/>
  <c r="F2861" i="13"/>
  <c r="F2862" i="13"/>
  <c r="F2863" i="13"/>
  <c r="F2864" i="13"/>
  <c r="F2865" i="13"/>
  <c r="F2866" i="13"/>
  <c r="F2867" i="13"/>
  <c r="F2868" i="13"/>
  <c r="F2869" i="13"/>
  <c r="F2870" i="13"/>
  <c r="F2871" i="13"/>
  <c r="F2872" i="13"/>
  <c r="F2873" i="13"/>
  <c r="F2874" i="13"/>
  <c r="F2875" i="13"/>
  <c r="F2876" i="13"/>
  <c r="F2877" i="13"/>
  <c r="F2878" i="13"/>
  <c r="F2879" i="13"/>
  <c r="F2880" i="13"/>
  <c r="F2881" i="13"/>
  <c r="F2882" i="13"/>
  <c r="F2883" i="13"/>
  <c r="F2884" i="13"/>
  <c r="F2885" i="13"/>
  <c r="F2886" i="13"/>
  <c r="F2887" i="13"/>
  <c r="F2888" i="13"/>
  <c r="F2889" i="13"/>
  <c r="F2890" i="13"/>
  <c r="F2891" i="13"/>
  <c r="F2892" i="13"/>
  <c r="F2893" i="13"/>
  <c r="F2894" i="13"/>
  <c r="F2895" i="13"/>
  <c r="F2896" i="13"/>
  <c r="F2897" i="13"/>
  <c r="F2898" i="13"/>
  <c r="F2899" i="13"/>
  <c r="F2900" i="13"/>
  <c r="F2901" i="13"/>
  <c r="F2902" i="13"/>
  <c r="F2903" i="13"/>
  <c r="F2904" i="13"/>
  <c r="F2905" i="13"/>
  <c r="F2906" i="13"/>
  <c r="F2907" i="13"/>
  <c r="F2908" i="13"/>
  <c r="F2909" i="13"/>
  <c r="F2910" i="13"/>
  <c r="F2911" i="13"/>
  <c r="F2912" i="13"/>
  <c r="F2913" i="13"/>
  <c r="F2914" i="13"/>
  <c r="F2915" i="13"/>
  <c r="F2916" i="13"/>
  <c r="F2917" i="13"/>
  <c r="F2918" i="13"/>
  <c r="F2919" i="13"/>
  <c r="F2920" i="13"/>
  <c r="F2921" i="13"/>
  <c r="F2922" i="13"/>
  <c r="F2923" i="13"/>
  <c r="F2924" i="13"/>
  <c r="F2925" i="13"/>
  <c r="F2926" i="13"/>
  <c r="F2927" i="13"/>
  <c r="F2928" i="13"/>
  <c r="F2929" i="13"/>
  <c r="F2930" i="13"/>
  <c r="F2931" i="13"/>
  <c r="F2932" i="13"/>
  <c r="F2933" i="13"/>
  <c r="F2934" i="13"/>
  <c r="F2935" i="13"/>
  <c r="F2936" i="13"/>
  <c r="F2937" i="13"/>
  <c r="F2938" i="13"/>
  <c r="F2939" i="13"/>
  <c r="F2940" i="13"/>
  <c r="F2941" i="13"/>
  <c r="F2942" i="13"/>
  <c r="F2943" i="13"/>
  <c r="F2944" i="13"/>
  <c r="F2945" i="13"/>
  <c r="F2946" i="13"/>
  <c r="F2947" i="13"/>
  <c r="F2948" i="13"/>
  <c r="F2949" i="13"/>
  <c r="F2950" i="13"/>
  <c r="F2951" i="13"/>
  <c r="F2952" i="13"/>
  <c r="F2953" i="13"/>
  <c r="F2954" i="13"/>
  <c r="F2955" i="13"/>
  <c r="F2956" i="13"/>
  <c r="F2957" i="13"/>
  <c r="F2958" i="13"/>
  <c r="F2959" i="13"/>
  <c r="F2960" i="13"/>
  <c r="F2961" i="13"/>
  <c r="F2962" i="13"/>
  <c r="F2963" i="13"/>
  <c r="F2964" i="13"/>
  <c r="F2965" i="13"/>
  <c r="F2966" i="13"/>
  <c r="F2967" i="13"/>
  <c r="F2968" i="13"/>
  <c r="F2969" i="13"/>
  <c r="F2970" i="13"/>
  <c r="F2971" i="13"/>
  <c r="F2972" i="13"/>
  <c r="F2973" i="13"/>
  <c r="F2974" i="13"/>
  <c r="F2975" i="13"/>
  <c r="F2976" i="13"/>
  <c r="F2977" i="13"/>
  <c r="F2978" i="13"/>
  <c r="F2979" i="13"/>
  <c r="F2980" i="13"/>
  <c r="F2981" i="13"/>
  <c r="F2982" i="13"/>
  <c r="F2983" i="13"/>
  <c r="F2984" i="13"/>
  <c r="F2985" i="13"/>
  <c r="F2986" i="13"/>
  <c r="F2987" i="13"/>
  <c r="F2988" i="13"/>
  <c r="F2989" i="13"/>
  <c r="F2990" i="13"/>
  <c r="F2991" i="13"/>
  <c r="F2992" i="13"/>
  <c r="F2993" i="13"/>
  <c r="F2994" i="13"/>
  <c r="F2995" i="13"/>
  <c r="F2996" i="13"/>
  <c r="F2997" i="13"/>
  <c r="F2998" i="13"/>
  <c r="F2999" i="13"/>
  <c r="F3000" i="13"/>
  <c r="F3001" i="13"/>
  <c r="F3002" i="13"/>
  <c r="F3003" i="13"/>
  <c r="F3004" i="13"/>
  <c r="F3005" i="13"/>
  <c r="F3006" i="13"/>
  <c r="F3007" i="13"/>
  <c r="F3008" i="13"/>
  <c r="F3009" i="13"/>
  <c r="F3010" i="13"/>
  <c r="F3011" i="13"/>
  <c r="F3012" i="13"/>
  <c r="F3013" i="13"/>
  <c r="F3014" i="13"/>
  <c r="F3015" i="13"/>
  <c r="F3016" i="13"/>
  <c r="F3017" i="13"/>
  <c r="F3018" i="13"/>
  <c r="F3019" i="13"/>
  <c r="F3020" i="13"/>
  <c r="F3021" i="13"/>
  <c r="F3022" i="13"/>
  <c r="F3023" i="13"/>
  <c r="F3024" i="13"/>
  <c r="F3025" i="13"/>
  <c r="F3026" i="13"/>
  <c r="F3027" i="13"/>
  <c r="F3028" i="13"/>
  <c r="F3029" i="13"/>
  <c r="F3030" i="13"/>
  <c r="F3031" i="13"/>
  <c r="F3032" i="13"/>
  <c r="F3033" i="13"/>
  <c r="F3034" i="13"/>
  <c r="F3035" i="13"/>
  <c r="F3036" i="13"/>
  <c r="F3037" i="13"/>
  <c r="F3038" i="13"/>
  <c r="F3039" i="13"/>
  <c r="F3040" i="13"/>
  <c r="F3041" i="13"/>
  <c r="F3042" i="13"/>
  <c r="F3043" i="13"/>
  <c r="F3044" i="13"/>
  <c r="F3045" i="13"/>
  <c r="F3046" i="13"/>
  <c r="F3047" i="13"/>
  <c r="F3048" i="13"/>
  <c r="F3049" i="13"/>
  <c r="F3050" i="13"/>
  <c r="F3051" i="13"/>
  <c r="F3052" i="13"/>
  <c r="F3053" i="13"/>
  <c r="F3054" i="13"/>
  <c r="F3055" i="13"/>
  <c r="F3056" i="13"/>
  <c r="F3057" i="13"/>
  <c r="F3058" i="13"/>
  <c r="F3059" i="13"/>
  <c r="F3060" i="13"/>
  <c r="F3061" i="13"/>
  <c r="F3062" i="13"/>
  <c r="F3063" i="13"/>
  <c r="F3064" i="13"/>
  <c r="F3065" i="13"/>
  <c r="F3066" i="13"/>
  <c r="F3067" i="13"/>
  <c r="F3068" i="13"/>
  <c r="F3069" i="13"/>
  <c r="F3070" i="13"/>
  <c r="F3071" i="13"/>
  <c r="F3072" i="13"/>
  <c r="F3073" i="13"/>
  <c r="F3074" i="13"/>
  <c r="F3075" i="13"/>
  <c r="F3076" i="13"/>
  <c r="F3077" i="13"/>
  <c r="F3078" i="13"/>
  <c r="F3079" i="13"/>
  <c r="F3080" i="13"/>
  <c r="F3081" i="13"/>
  <c r="F3082" i="13"/>
  <c r="F3083" i="13"/>
  <c r="F3084" i="13"/>
  <c r="F3085" i="13"/>
  <c r="F3086" i="13"/>
  <c r="F3087" i="13"/>
  <c r="F3088" i="13"/>
  <c r="F3089" i="13"/>
  <c r="F3090" i="13"/>
  <c r="F3091" i="13"/>
  <c r="F3092" i="13"/>
  <c r="F3093" i="13"/>
  <c r="F3094" i="13"/>
  <c r="F3095" i="13"/>
  <c r="F3096" i="13"/>
  <c r="F3097" i="13"/>
  <c r="F3098" i="13"/>
  <c r="F3099" i="13"/>
  <c r="F3100" i="13"/>
  <c r="F3101" i="13"/>
  <c r="F3102" i="13"/>
  <c r="F3103" i="13"/>
  <c r="F3104" i="13"/>
  <c r="F3105" i="13"/>
  <c r="F3106" i="13"/>
  <c r="F3107" i="13"/>
  <c r="F3108" i="13"/>
  <c r="F3109" i="13"/>
  <c r="F3110" i="13"/>
  <c r="F3111" i="13"/>
  <c r="F3112" i="13"/>
  <c r="F3113" i="13"/>
  <c r="F3114" i="13"/>
  <c r="F3115" i="13"/>
  <c r="F3116" i="13"/>
  <c r="F3117" i="13"/>
  <c r="F3118" i="13"/>
  <c r="F3119" i="13"/>
  <c r="F3120" i="13"/>
  <c r="F3121" i="13"/>
  <c r="F3122" i="13"/>
  <c r="F3123" i="13"/>
  <c r="F3124" i="13"/>
  <c r="F3125" i="13"/>
  <c r="F3126" i="13"/>
  <c r="F3127" i="13"/>
  <c r="F3128" i="13"/>
  <c r="F3129" i="13"/>
  <c r="F3130" i="13"/>
  <c r="F3131" i="13"/>
  <c r="F3132" i="13"/>
  <c r="F3133" i="13"/>
  <c r="F3134" i="13"/>
  <c r="F3135" i="13"/>
  <c r="F3136" i="13"/>
  <c r="F3137" i="13"/>
  <c r="F3138" i="13"/>
  <c r="F3139" i="13"/>
  <c r="F3140" i="13"/>
  <c r="F3141" i="13"/>
  <c r="F3142" i="13"/>
  <c r="F3143" i="13"/>
  <c r="F3144" i="13"/>
  <c r="F3145" i="13"/>
  <c r="F3146" i="13"/>
  <c r="F3147" i="13"/>
  <c r="F3148" i="13"/>
  <c r="F3149" i="13"/>
  <c r="F3150" i="13"/>
  <c r="F3151" i="13"/>
  <c r="F3152" i="13"/>
  <c r="F3153" i="13"/>
  <c r="F3154" i="13"/>
  <c r="F3155" i="13"/>
  <c r="F3156" i="13"/>
  <c r="F3157" i="13"/>
  <c r="F3158" i="13"/>
  <c r="F3159" i="13"/>
  <c r="F3160" i="13"/>
  <c r="F3161" i="13"/>
  <c r="F3162" i="13"/>
  <c r="F3163" i="13"/>
  <c r="F3164" i="13"/>
  <c r="F3165" i="13"/>
  <c r="F3166" i="13"/>
  <c r="F3167" i="13"/>
  <c r="F3168" i="13"/>
  <c r="F3169" i="13"/>
  <c r="F3170" i="13"/>
  <c r="F3171" i="13"/>
  <c r="F3172" i="13"/>
  <c r="F3173" i="13"/>
  <c r="F3174" i="13"/>
  <c r="F3175" i="13"/>
  <c r="F3176" i="13"/>
  <c r="F3177" i="13"/>
  <c r="F3178" i="13"/>
  <c r="F3179" i="13"/>
  <c r="F3180" i="13"/>
  <c r="F3181" i="13"/>
  <c r="F3182" i="13"/>
  <c r="F3183" i="13"/>
  <c r="F3184" i="13"/>
  <c r="F3185" i="13"/>
  <c r="F3186" i="13"/>
  <c r="F3187" i="13"/>
  <c r="F3188" i="13"/>
  <c r="F3189" i="13"/>
  <c r="F3190" i="13"/>
  <c r="F3191" i="13"/>
  <c r="F3192" i="13"/>
  <c r="F3193" i="13"/>
  <c r="F3194" i="13"/>
  <c r="F3195" i="13"/>
  <c r="F3196" i="13"/>
  <c r="F3197" i="13"/>
  <c r="F3198" i="13"/>
  <c r="F3199" i="13"/>
  <c r="F3200" i="13"/>
  <c r="F3201" i="13"/>
  <c r="F3202" i="13"/>
  <c r="F3203" i="13"/>
  <c r="F3204" i="13"/>
  <c r="F3205" i="13"/>
  <c r="F3206" i="13"/>
  <c r="F3207" i="13"/>
  <c r="F3208" i="13"/>
  <c r="F3209" i="13"/>
  <c r="F3210" i="13"/>
  <c r="F3211" i="13"/>
  <c r="F3212" i="13"/>
  <c r="F3213" i="13"/>
  <c r="F3214" i="13"/>
  <c r="F3215" i="13"/>
  <c r="F3216" i="13"/>
  <c r="F3217" i="13"/>
  <c r="F3218" i="13"/>
  <c r="F3219" i="13"/>
  <c r="F3220" i="13"/>
  <c r="F3221" i="13"/>
  <c r="F3222" i="13"/>
  <c r="F3223" i="13"/>
  <c r="F3224" i="13"/>
  <c r="F3225" i="13"/>
  <c r="F3226" i="13"/>
  <c r="F3227" i="13"/>
  <c r="F3228" i="13"/>
  <c r="F3229" i="13"/>
  <c r="F3230" i="13"/>
  <c r="F3231" i="13"/>
  <c r="F3232" i="13"/>
  <c r="F3233" i="13"/>
  <c r="F3234" i="13"/>
  <c r="F3235" i="13"/>
  <c r="F3236" i="13"/>
  <c r="F3237" i="13"/>
  <c r="F3238" i="13"/>
  <c r="F3239" i="13"/>
  <c r="F3240" i="13"/>
  <c r="F3241" i="13"/>
  <c r="F3242" i="13"/>
  <c r="F3243" i="13"/>
  <c r="F3244" i="13"/>
  <c r="F3245" i="13"/>
  <c r="F3246" i="13"/>
  <c r="F3247" i="13"/>
  <c r="F3248" i="13"/>
  <c r="F3249" i="13"/>
  <c r="F3250" i="13"/>
  <c r="F3251" i="13"/>
  <c r="F3252" i="13"/>
  <c r="F3253" i="13"/>
  <c r="F3254" i="13"/>
  <c r="F3255" i="13"/>
  <c r="F3256" i="13"/>
  <c r="F3257" i="13"/>
  <c r="F3258" i="13"/>
  <c r="F3259" i="13"/>
  <c r="F3260" i="13"/>
  <c r="F3261" i="13"/>
  <c r="F3262" i="13"/>
  <c r="F3263" i="13"/>
  <c r="F3264" i="13"/>
  <c r="F3265" i="13"/>
  <c r="F3266" i="13"/>
  <c r="F3267" i="13"/>
  <c r="F3268" i="13"/>
  <c r="F3269" i="13"/>
  <c r="F3270" i="13"/>
  <c r="F3271" i="13"/>
  <c r="F3272" i="13"/>
  <c r="F3273" i="13"/>
  <c r="F3274" i="13"/>
  <c r="F3275" i="13"/>
  <c r="F3276" i="13"/>
  <c r="F3277" i="13"/>
  <c r="F3278" i="13"/>
  <c r="F3279" i="13"/>
  <c r="F3280" i="13"/>
  <c r="F3281" i="13"/>
  <c r="F3282" i="13"/>
  <c r="F3283" i="13"/>
  <c r="F3284" i="13"/>
  <c r="F3285" i="13"/>
  <c r="F3286" i="13"/>
  <c r="F3287" i="13"/>
  <c r="F3288" i="13"/>
  <c r="F3289" i="13"/>
  <c r="F3290" i="13"/>
  <c r="F3291" i="13"/>
  <c r="F3292" i="13"/>
  <c r="F3293" i="13"/>
  <c r="F3294" i="13"/>
  <c r="F3295" i="13"/>
  <c r="F3296" i="13"/>
  <c r="F3297" i="13"/>
  <c r="F3298" i="13"/>
  <c r="F3299" i="13"/>
  <c r="F3300" i="13"/>
  <c r="F3301" i="13"/>
  <c r="F3302" i="13"/>
  <c r="F3303" i="13"/>
  <c r="F3304" i="13"/>
  <c r="F3305" i="13"/>
  <c r="F3306" i="13"/>
  <c r="F3307" i="13"/>
  <c r="F3308" i="13"/>
  <c r="F3309" i="13"/>
  <c r="F3310" i="13"/>
  <c r="F3311" i="13"/>
  <c r="F3312" i="13"/>
  <c r="F3313" i="13"/>
  <c r="F3314" i="13"/>
  <c r="F3315" i="13"/>
  <c r="F3316" i="13"/>
  <c r="F3317" i="13"/>
  <c r="F3318" i="13"/>
  <c r="F3319" i="13"/>
  <c r="F3320" i="13"/>
  <c r="F3321" i="13"/>
  <c r="F3322" i="13"/>
  <c r="F3323" i="13"/>
  <c r="F3324" i="13"/>
  <c r="F3325" i="13"/>
  <c r="F3326" i="13"/>
  <c r="F3327" i="13"/>
  <c r="F3328" i="13"/>
  <c r="F3329" i="13"/>
  <c r="F3330" i="13"/>
  <c r="F3331" i="13"/>
  <c r="F3332" i="13"/>
  <c r="F3333" i="13"/>
  <c r="F3334" i="13"/>
  <c r="F3335" i="13"/>
  <c r="F3336" i="13"/>
  <c r="F3337" i="13"/>
  <c r="F3338" i="13"/>
  <c r="F3339" i="13"/>
  <c r="F3340" i="13"/>
  <c r="F3341" i="13"/>
  <c r="F3342" i="13"/>
  <c r="F3343" i="13"/>
  <c r="F3344" i="13"/>
  <c r="F3345" i="13"/>
  <c r="F3346" i="13"/>
  <c r="F3347" i="13"/>
  <c r="F3348" i="13"/>
  <c r="F3349" i="13"/>
  <c r="F3350" i="13"/>
  <c r="F3351" i="13"/>
  <c r="F3352" i="13"/>
  <c r="F3353" i="13"/>
  <c r="F3354" i="13"/>
  <c r="F3355" i="13"/>
  <c r="F3356" i="13"/>
  <c r="F3357" i="13"/>
  <c r="F3358" i="13"/>
  <c r="F3359" i="13"/>
  <c r="F3360" i="13"/>
  <c r="F3361" i="13"/>
  <c r="F3362" i="13"/>
  <c r="F3363" i="13"/>
  <c r="F3364" i="13"/>
  <c r="F3365" i="13"/>
  <c r="F3366" i="13"/>
  <c r="F3367" i="13"/>
  <c r="F3368" i="13"/>
  <c r="F3369" i="13"/>
  <c r="F3370" i="13"/>
  <c r="F3371" i="13"/>
  <c r="F3372" i="13"/>
  <c r="F3373" i="13"/>
  <c r="F3374" i="13"/>
  <c r="F3375" i="13"/>
  <c r="F3376" i="13"/>
  <c r="F3377" i="13"/>
  <c r="F3378" i="13"/>
  <c r="F3379" i="13"/>
  <c r="F3380" i="13"/>
  <c r="F3381" i="13"/>
  <c r="F3382" i="13"/>
  <c r="F3383" i="13"/>
  <c r="F3384" i="13"/>
  <c r="F3385" i="13"/>
  <c r="F3386" i="13"/>
  <c r="F3387" i="13"/>
  <c r="F3388" i="13"/>
  <c r="F3389" i="13"/>
  <c r="F3390" i="13"/>
  <c r="F3391" i="13"/>
  <c r="F3392" i="13"/>
  <c r="F3393" i="13"/>
  <c r="F3394" i="13"/>
  <c r="F3395" i="13"/>
  <c r="F3396" i="13"/>
  <c r="F3397" i="13"/>
  <c r="F3398" i="13"/>
  <c r="F3399" i="13"/>
  <c r="F3400" i="13"/>
  <c r="F3401" i="13"/>
  <c r="F3402" i="13"/>
  <c r="F3403" i="13"/>
  <c r="F3404" i="13"/>
  <c r="F3405" i="13"/>
  <c r="F3406" i="13"/>
  <c r="F3407" i="13"/>
  <c r="F3408" i="13"/>
  <c r="F3409" i="13"/>
  <c r="F3410" i="13"/>
  <c r="F3411" i="13"/>
  <c r="F3412" i="13"/>
  <c r="F3413" i="13"/>
  <c r="F3414" i="13"/>
  <c r="F3415" i="13"/>
  <c r="F3416" i="13"/>
  <c r="F3417" i="13"/>
  <c r="F3418" i="13"/>
  <c r="F3419" i="13"/>
  <c r="F3420" i="13"/>
  <c r="F3421" i="13"/>
  <c r="F3422" i="13"/>
  <c r="F3423" i="13"/>
  <c r="F3424" i="13"/>
  <c r="F3425" i="13"/>
  <c r="F3426" i="13"/>
  <c r="F3427" i="13"/>
  <c r="F3428" i="13"/>
  <c r="F3429" i="13"/>
  <c r="F3430" i="13"/>
  <c r="F3431" i="13"/>
  <c r="F3432" i="13"/>
  <c r="F3433" i="13"/>
  <c r="F3434" i="13"/>
  <c r="F3435" i="13"/>
  <c r="F3436" i="13"/>
  <c r="F3437" i="13"/>
  <c r="F3438" i="13"/>
  <c r="F3439" i="13"/>
  <c r="F3440" i="13"/>
  <c r="F3441" i="13"/>
  <c r="F3442" i="13"/>
  <c r="F3443" i="13"/>
  <c r="F3444" i="13"/>
  <c r="F3445" i="13"/>
  <c r="F3446" i="13"/>
  <c r="F3447" i="13"/>
  <c r="F3448" i="13"/>
  <c r="F3449" i="13"/>
  <c r="F3450" i="13"/>
  <c r="F3451" i="13"/>
  <c r="F3452" i="13"/>
  <c r="F3453" i="13"/>
  <c r="F3454" i="13"/>
  <c r="F3455" i="13"/>
  <c r="F3456" i="13"/>
  <c r="F3457" i="13"/>
  <c r="F3458" i="13"/>
  <c r="F3459" i="13"/>
  <c r="F3460" i="13"/>
  <c r="F3461" i="13"/>
  <c r="F3462" i="13"/>
  <c r="F3463" i="13"/>
  <c r="F3464" i="13"/>
  <c r="F3465" i="13"/>
  <c r="F3466" i="13"/>
  <c r="F3467" i="13"/>
  <c r="F3468" i="13"/>
  <c r="F3469" i="13"/>
  <c r="F3470" i="13"/>
  <c r="F3471" i="13"/>
  <c r="F3472" i="13"/>
  <c r="F3473" i="13"/>
  <c r="F3474" i="13"/>
  <c r="F3475" i="13"/>
  <c r="F3476" i="13"/>
  <c r="F3477" i="13"/>
  <c r="F3478" i="13"/>
  <c r="F3479" i="13"/>
  <c r="F3480" i="13"/>
  <c r="F3481" i="13"/>
  <c r="F3482" i="13"/>
  <c r="F3483" i="13"/>
  <c r="F3484" i="13"/>
  <c r="F3485" i="13"/>
  <c r="F3486" i="13"/>
  <c r="F3487" i="13"/>
  <c r="F3488" i="13"/>
  <c r="F3489" i="13"/>
  <c r="F3490" i="13"/>
  <c r="F3491" i="13"/>
  <c r="F3492" i="13"/>
  <c r="F3493" i="13"/>
  <c r="F3494" i="13"/>
  <c r="F3495" i="13"/>
  <c r="F3496" i="13"/>
  <c r="F3497" i="13"/>
  <c r="F3498" i="13"/>
  <c r="F3499" i="13"/>
  <c r="F3500" i="13"/>
  <c r="F3501" i="13"/>
  <c r="F3502" i="13"/>
  <c r="F3503" i="13"/>
  <c r="F3504" i="13"/>
  <c r="F3505" i="13"/>
  <c r="F3506" i="13"/>
  <c r="F3507" i="13"/>
  <c r="F3508" i="13"/>
  <c r="F3509" i="13"/>
  <c r="F3510" i="13"/>
  <c r="F3511" i="13"/>
  <c r="F3512" i="13"/>
  <c r="F3513" i="13"/>
  <c r="F3514" i="13"/>
  <c r="F3515" i="13"/>
  <c r="F3516" i="13"/>
  <c r="F3517" i="13"/>
  <c r="F3518" i="13"/>
  <c r="F3519" i="13"/>
  <c r="F3520" i="13"/>
  <c r="F3521" i="13"/>
  <c r="F3522" i="13"/>
  <c r="F3523" i="13"/>
  <c r="F3524" i="13"/>
  <c r="F3525" i="13"/>
  <c r="F3526" i="13"/>
  <c r="F3527" i="13"/>
  <c r="F3528" i="13"/>
  <c r="F3529" i="13"/>
  <c r="F3530" i="13"/>
  <c r="F3531" i="13"/>
  <c r="F3532" i="13"/>
  <c r="F3533" i="13"/>
  <c r="F3534" i="13"/>
  <c r="F3535" i="13"/>
  <c r="F3536" i="13"/>
  <c r="F3537" i="13"/>
  <c r="F3538" i="13"/>
  <c r="F3539" i="13"/>
  <c r="F3540" i="13"/>
  <c r="F3541" i="13"/>
  <c r="F3542" i="13"/>
  <c r="F3543" i="13"/>
  <c r="F3544" i="13"/>
  <c r="F3545" i="13"/>
  <c r="F3546" i="13"/>
  <c r="F3547" i="13"/>
  <c r="F3548" i="13"/>
  <c r="F3549" i="13"/>
  <c r="F3550" i="13"/>
  <c r="F3551" i="13"/>
  <c r="F3552" i="13"/>
  <c r="F3553" i="13"/>
  <c r="F3554" i="13"/>
  <c r="F3555" i="13"/>
  <c r="F3556" i="13"/>
  <c r="F3557" i="13"/>
  <c r="F3558" i="13"/>
  <c r="F3559" i="13"/>
  <c r="F3560" i="13"/>
  <c r="F3561" i="13"/>
  <c r="F3562" i="13"/>
  <c r="F3563" i="13"/>
  <c r="F3564" i="13"/>
  <c r="F3565" i="13"/>
  <c r="F3566" i="13"/>
  <c r="F3567" i="13"/>
  <c r="F3568" i="13"/>
  <c r="F3569" i="13"/>
  <c r="F3570" i="13"/>
  <c r="F3571" i="13"/>
  <c r="F3572" i="13"/>
  <c r="F3573" i="13"/>
  <c r="F3574" i="13"/>
  <c r="F3575" i="13"/>
  <c r="F3576" i="13"/>
  <c r="F3577" i="13"/>
  <c r="F3578" i="13"/>
  <c r="F3579" i="13"/>
  <c r="F3580" i="13"/>
  <c r="F3581" i="13"/>
  <c r="F3582" i="13"/>
  <c r="F3583" i="13"/>
  <c r="F3584" i="13"/>
  <c r="F3585" i="13"/>
  <c r="F3586" i="13"/>
  <c r="F3587" i="13"/>
  <c r="F3588" i="13"/>
  <c r="F3589" i="13"/>
  <c r="F3590" i="13"/>
  <c r="F3591" i="13"/>
  <c r="F3592" i="13"/>
  <c r="F3593" i="13"/>
  <c r="F3594" i="13"/>
  <c r="F3595" i="13"/>
  <c r="F3596" i="13"/>
  <c r="F3597" i="13"/>
  <c r="F3598" i="13"/>
  <c r="F3599" i="13"/>
  <c r="F3600" i="13"/>
  <c r="F3601" i="13"/>
  <c r="F3602" i="13"/>
  <c r="F3603" i="13"/>
  <c r="F3604" i="13"/>
  <c r="F3605" i="13"/>
  <c r="F3606" i="13"/>
  <c r="F3607" i="13"/>
  <c r="F3608" i="13"/>
  <c r="F3609" i="13"/>
  <c r="F3610" i="13"/>
  <c r="F3611" i="13"/>
  <c r="F3612" i="13"/>
  <c r="F3613" i="13"/>
  <c r="F3614" i="13"/>
  <c r="F3615" i="13"/>
  <c r="F3616" i="13"/>
  <c r="F3617" i="13"/>
  <c r="F3618" i="13"/>
  <c r="F3619" i="13"/>
  <c r="F3620" i="13"/>
  <c r="F3621" i="13"/>
  <c r="F3622" i="13"/>
  <c r="F3623" i="13"/>
  <c r="F3624" i="13"/>
  <c r="F3625" i="13"/>
  <c r="F3626" i="13"/>
  <c r="F3627" i="13"/>
  <c r="F3628" i="13"/>
  <c r="F3629" i="13"/>
  <c r="F3630" i="13"/>
  <c r="F3631" i="13"/>
  <c r="F3632" i="13"/>
  <c r="F3633" i="13"/>
  <c r="F3634" i="13"/>
  <c r="F3635" i="13"/>
  <c r="F3636" i="13"/>
  <c r="F3637" i="13"/>
  <c r="F3638" i="13"/>
  <c r="F3639" i="13"/>
  <c r="F3640" i="13"/>
  <c r="F3641" i="13"/>
  <c r="F3642" i="13"/>
  <c r="F3643" i="13"/>
  <c r="F3644" i="13"/>
  <c r="F3645" i="13"/>
  <c r="F3646" i="13"/>
  <c r="F3647" i="13"/>
  <c r="F3648" i="13"/>
  <c r="F3649" i="13"/>
  <c r="F3650" i="13"/>
  <c r="F3651" i="13"/>
  <c r="F3652" i="13"/>
  <c r="F3653" i="13"/>
  <c r="F3654" i="13"/>
  <c r="F3655" i="13"/>
  <c r="F3656" i="13"/>
  <c r="F3657" i="13"/>
  <c r="F3658" i="13"/>
  <c r="F3659" i="13"/>
  <c r="F3660" i="13"/>
  <c r="F3661" i="13"/>
  <c r="F3662" i="13"/>
  <c r="F3663" i="13"/>
  <c r="F3664" i="13"/>
  <c r="F3665" i="13"/>
  <c r="F3666" i="13"/>
  <c r="F3667" i="13"/>
  <c r="F3668" i="13"/>
  <c r="F3669" i="13"/>
  <c r="F3670" i="13"/>
  <c r="F3671" i="13"/>
  <c r="F3672" i="13"/>
  <c r="F3673" i="13"/>
  <c r="F3674" i="13"/>
  <c r="F3675" i="13"/>
  <c r="F3676" i="13"/>
  <c r="F3677" i="13"/>
  <c r="F3678" i="13"/>
  <c r="F3679" i="13"/>
  <c r="F3680" i="13"/>
  <c r="F3681" i="13"/>
  <c r="F3682" i="13"/>
  <c r="F3683" i="13"/>
  <c r="F3684" i="13"/>
  <c r="F3685" i="13"/>
  <c r="F3686" i="13"/>
  <c r="F3687" i="13"/>
  <c r="F3688" i="13"/>
  <c r="F3689" i="13"/>
  <c r="F3690" i="13"/>
  <c r="F3691" i="13"/>
  <c r="F3692" i="13"/>
  <c r="F3693" i="13"/>
  <c r="F3694" i="13"/>
  <c r="F3695" i="13"/>
  <c r="F3696" i="13"/>
  <c r="F3697" i="13"/>
  <c r="F3698" i="13"/>
  <c r="F3699" i="13"/>
  <c r="F3700" i="13"/>
  <c r="F3701" i="13"/>
  <c r="F3702" i="13"/>
  <c r="F3703" i="13"/>
  <c r="F3704" i="13"/>
  <c r="F3705" i="13"/>
  <c r="F3706" i="13"/>
  <c r="F3707" i="13"/>
  <c r="F3708" i="13"/>
  <c r="F3709" i="13"/>
  <c r="F3710" i="13"/>
  <c r="F3711" i="13"/>
  <c r="F3712" i="13"/>
  <c r="F3713" i="13"/>
  <c r="F3714" i="13"/>
  <c r="F3715" i="13"/>
  <c r="F3716" i="13"/>
  <c r="F3717" i="13"/>
  <c r="F3718" i="13"/>
  <c r="F3719" i="13"/>
  <c r="F3720" i="13"/>
  <c r="F3721" i="13"/>
  <c r="F3722" i="13"/>
  <c r="F3723" i="13"/>
  <c r="F3724" i="13"/>
  <c r="F3725" i="13"/>
  <c r="F3726" i="13"/>
  <c r="F3727" i="13"/>
  <c r="F3728" i="13"/>
  <c r="F3729" i="13"/>
  <c r="F3730" i="13"/>
  <c r="F3731" i="13"/>
  <c r="F3732" i="13"/>
  <c r="F3733" i="13"/>
  <c r="F3734" i="13"/>
  <c r="F3735" i="13"/>
  <c r="F3736" i="13"/>
  <c r="F3737" i="13"/>
  <c r="F3738" i="13"/>
  <c r="F3739" i="13"/>
  <c r="F3740" i="13"/>
  <c r="F3741" i="13"/>
  <c r="F3742" i="13"/>
  <c r="F3743" i="13"/>
  <c r="F3744" i="13"/>
  <c r="F3745" i="13"/>
  <c r="F3746" i="13"/>
  <c r="F3747" i="13"/>
  <c r="F3748" i="13"/>
  <c r="F3749" i="13"/>
  <c r="F3750" i="13"/>
  <c r="F3751" i="13"/>
  <c r="F3752" i="13"/>
  <c r="F3753" i="13"/>
  <c r="F3754" i="13"/>
  <c r="F3755" i="13"/>
  <c r="F3756" i="13"/>
  <c r="F3757" i="13"/>
  <c r="F3758" i="13"/>
  <c r="F3759" i="13"/>
  <c r="F3760" i="13"/>
  <c r="F3761" i="13"/>
  <c r="F3762" i="13"/>
  <c r="F3763" i="13"/>
  <c r="F3764" i="13"/>
  <c r="F3765" i="13"/>
  <c r="F3766" i="13"/>
  <c r="F3767" i="13"/>
  <c r="F3768" i="13"/>
  <c r="F3769" i="13"/>
  <c r="F3770" i="13"/>
  <c r="F3771" i="13"/>
  <c r="F3772" i="13"/>
  <c r="F3773" i="13"/>
  <c r="F3774" i="13"/>
  <c r="F3775" i="13"/>
  <c r="F3776" i="13"/>
  <c r="F3777" i="13"/>
  <c r="F3778" i="13"/>
  <c r="F3779" i="13"/>
  <c r="F3780" i="13"/>
  <c r="F3781" i="13"/>
  <c r="F3782" i="13"/>
  <c r="F3783" i="13"/>
  <c r="F3784" i="13"/>
  <c r="F3785" i="13"/>
  <c r="F3786" i="13"/>
  <c r="F3787" i="13"/>
  <c r="F3788" i="13"/>
  <c r="F3789" i="13"/>
  <c r="F3790" i="13"/>
  <c r="F3791" i="13"/>
  <c r="F3792" i="13"/>
  <c r="F3793" i="13"/>
  <c r="F3794" i="13"/>
  <c r="F3795" i="13"/>
  <c r="F3796" i="13"/>
  <c r="F3797" i="13"/>
  <c r="F3798" i="13"/>
  <c r="F3799" i="13"/>
  <c r="F3800" i="13"/>
  <c r="F3801" i="13"/>
  <c r="F3802" i="13"/>
  <c r="F3803" i="13"/>
  <c r="F3804" i="13"/>
  <c r="F3805" i="13"/>
  <c r="F3806" i="13"/>
  <c r="F3807" i="13"/>
  <c r="F3808" i="13"/>
  <c r="F3809" i="13"/>
  <c r="F3810" i="13"/>
  <c r="F3811" i="13"/>
  <c r="F3812" i="13"/>
  <c r="F3813" i="13"/>
  <c r="F3814" i="13"/>
  <c r="F3815" i="13"/>
  <c r="F3816" i="13"/>
  <c r="F3817" i="13"/>
  <c r="F3818" i="13"/>
  <c r="F3819" i="13"/>
  <c r="F3820" i="13"/>
  <c r="F3821" i="13"/>
  <c r="F3822" i="13"/>
  <c r="F3823" i="13"/>
  <c r="F3824" i="13"/>
  <c r="F3825" i="13"/>
  <c r="F3826" i="13"/>
  <c r="F3827" i="13"/>
  <c r="F3828" i="13"/>
  <c r="F3829" i="13"/>
  <c r="F3830" i="13"/>
  <c r="F3831" i="13"/>
  <c r="F3832" i="13"/>
  <c r="F3833" i="13"/>
  <c r="F3834" i="13"/>
  <c r="F3835" i="13"/>
  <c r="F3836" i="13"/>
  <c r="F3837" i="13"/>
  <c r="F3838" i="13"/>
  <c r="F3839" i="13"/>
  <c r="F3840" i="13"/>
  <c r="F3841" i="13"/>
  <c r="F3842" i="13"/>
  <c r="F3843" i="13"/>
  <c r="F3844" i="13"/>
  <c r="F3845" i="13"/>
  <c r="F3846" i="13"/>
  <c r="F3847" i="13"/>
  <c r="F3848" i="13"/>
  <c r="F3849" i="13"/>
  <c r="F3850" i="13"/>
  <c r="F3851" i="13"/>
  <c r="F3852" i="13"/>
  <c r="F3853" i="13"/>
  <c r="F3854" i="13"/>
  <c r="F3855" i="13"/>
  <c r="F3856" i="13"/>
  <c r="F3857" i="13"/>
  <c r="F3858" i="13"/>
  <c r="F3859" i="13"/>
  <c r="F3860" i="13"/>
  <c r="F3861" i="13"/>
  <c r="F3862" i="13"/>
  <c r="F3863" i="13"/>
  <c r="F3864" i="13"/>
  <c r="F3865" i="13"/>
  <c r="F3866" i="13"/>
  <c r="F3867" i="13"/>
  <c r="F3868" i="13"/>
  <c r="F3869" i="13"/>
  <c r="F3870" i="13"/>
  <c r="F3871" i="13"/>
  <c r="F3872" i="13"/>
  <c r="F3873" i="13"/>
  <c r="F3874" i="13"/>
  <c r="F3875" i="13"/>
  <c r="F3876" i="13"/>
  <c r="F3877" i="13"/>
  <c r="F3878" i="13"/>
  <c r="F3879" i="13"/>
  <c r="F3880" i="13"/>
  <c r="F3881" i="13"/>
  <c r="F3882" i="13"/>
  <c r="F3883" i="13"/>
  <c r="F3884" i="13"/>
  <c r="F3885" i="13"/>
  <c r="F3886" i="13"/>
  <c r="F3887" i="13"/>
  <c r="F3888" i="13"/>
  <c r="F3889" i="13"/>
  <c r="F3890" i="13"/>
  <c r="F3891" i="13"/>
  <c r="F3892" i="13"/>
  <c r="F3893" i="13"/>
  <c r="F3894" i="13"/>
  <c r="F3895" i="13"/>
  <c r="F3896" i="13"/>
  <c r="F3897" i="13"/>
  <c r="F3898" i="13"/>
  <c r="F3899" i="13"/>
  <c r="F3900" i="13"/>
  <c r="F3901" i="13"/>
  <c r="F3902" i="13"/>
  <c r="F3903" i="13"/>
  <c r="F3904" i="13"/>
  <c r="F3905" i="13"/>
  <c r="F3906" i="13"/>
  <c r="F3907" i="13"/>
  <c r="F3908" i="13"/>
  <c r="F3909" i="13"/>
  <c r="F3910" i="13"/>
  <c r="F3911" i="13"/>
  <c r="F3912" i="13"/>
  <c r="F3913" i="13"/>
  <c r="F3914" i="13"/>
  <c r="F3915" i="13"/>
  <c r="F3916" i="13"/>
  <c r="F3917" i="13"/>
  <c r="F3918" i="13"/>
  <c r="F3919" i="13"/>
  <c r="F3920" i="13"/>
  <c r="F3921" i="13"/>
  <c r="F3922" i="13"/>
  <c r="F3923" i="13"/>
  <c r="F3924" i="13"/>
  <c r="F3925" i="13"/>
  <c r="F3926" i="13"/>
  <c r="F3927" i="13"/>
  <c r="F3928" i="13"/>
  <c r="F3929" i="13"/>
  <c r="F3930" i="13"/>
  <c r="F3931" i="13"/>
  <c r="F3932" i="13"/>
  <c r="F3933" i="13"/>
  <c r="F3934" i="13"/>
  <c r="F3935" i="13"/>
  <c r="F3936" i="13"/>
  <c r="F3937" i="13"/>
  <c r="F3938" i="13"/>
  <c r="F3939" i="13"/>
  <c r="F3940" i="13"/>
  <c r="F3941" i="13"/>
  <c r="F3942" i="13"/>
  <c r="F3943" i="13"/>
  <c r="F3944" i="13"/>
  <c r="F3945" i="13"/>
  <c r="F3946" i="13"/>
  <c r="F3947" i="13"/>
  <c r="F3948" i="13"/>
  <c r="F3949" i="13"/>
  <c r="F3950" i="13"/>
  <c r="F3951" i="13"/>
  <c r="F3952" i="13"/>
  <c r="F3953" i="13"/>
  <c r="F3954" i="13"/>
  <c r="F3955" i="13"/>
  <c r="F3956" i="13"/>
  <c r="F3957" i="13"/>
  <c r="F3958" i="13"/>
  <c r="F3959" i="13"/>
  <c r="F3960" i="13"/>
  <c r="F3961" i="13"/>
  <c r="F3962" i="13"/>
  <c r="F3963" i="13"/>
  <c r="F3964" i="13"/>
  <c r="F3965" i="13"/>
  <c r="F3966" i="13"/>
  <c r="F3967" i="13"/>
  <c r="F3968" i="13"/>
  <c r="F3969" i="13"/>
  <c r="F3970" i="13"/>
  <c r="F3971" i="13"/>
  <c r="F3972" i="13"/>
  <c r="F3973" i="13"/>
  <c r="F3974" i="13"/>
  <c r="F3975" i="13"/>
  <c r="F3976" i="13"/>
  <c r="F3977" i="13"/>
  <c r="F3978" i="13"/>
  <c r="F3979" i="13"/>
  <c r="F3980" i="13"/>
  <c r="F3981" i="13"/>
  <c r="F3982" i="13"/>
  <c r="F3983" i="13"/>
  <c r="F3984" i="13"/>
  <c r="F3985" i="13"/>
  <c r="F3986" i="13"/>
  <c r="F3987" i="13"/>
  <c r="F3988" i="13"/>
  <c r="F3989" i="13"/>
  <c r="F3990" i="13"/>
  <c r="F3991" i="13"/>
  <c r="F3992" i="13"/>
  <c r="F3993" i="13"/>
  <c r="F3994" i="13"/>
  <c r="F3995" i="13"/>
  <c r="F3996" i="13"/>
  <c r="F3997" i="13"/>
  <c r="F3998" i="13"/>
  <c r="F3999" i="13"/>
  <c r="F4000" i="13"/>
  <c r="F4001" i="13"/>
  <c r="F4002" i="13"/>
  <c r="F4003" i="13"/>
  <c r="F4004" i="13"/>
  <c r="F4005" i="13"/>
  <c r="F4006" i="13"/>
  <c r="F4007" i="13"/>
  <c r="F4008" i="13"/>
  <c r="F4009" i="13"/>
  <c r="F4010" i="13"/>
  <c r="F4011" i="13"/>
  <c r="F4012" i="13"/>
  <c r="F4013" i="13"/>
  <c r="F4014" i="13"/>
  <c r="F4015" i="13"/>
  <c r="F4016" i="13"/>
  <c r="F4017" i="13"/>
  <c r="F4018" i="13"/>
  <c r="F4019" i="13"/>
  <c r="F4020" i="13"/>
  <c r="F4021" i="13"/>
  <c r="F4022" i="13"/>
  <c r="F4023" i="13"/>
  <c r="F4024" i="13"/>
  <c r="F4025" i="13"/>
  <c r="F4026" i="13"/>
  <c r="F4027" i="13"/>
  <c r="F4028" i="13"/>
  <c r="F4029" i="13"/>
  <c r="F4030" i="13"/>
  <c r="F4031" i="13"/>
  <c r="F4032" i="13"/>
  <c r="F4033" i="13"/>
  <c r="F4034" i="13"/>
  <c r="F4035" i="13"/>
  <c r="F4036" i="13"/>
  <c r="F4037" i="13"/>
  <c r="F4038" i="13"/>
  <c r="F4039" i="13"/>
  <c r="F4040" i="13"/>
  <c r="F4041" i="13"/>
  <c r="F4042" i="13"/>
  <c r="F4043" i="13"/>
  <c r="F4044" i="13"/>
  <c r="F4045" i="13"/>
  <c r="F4046" i="13"/>
  <c r="F4047" i="13"/>
  <c r="F4048" i="13"/>
  <c r="F4049" i="13"/>
  <c r="F4050" i="13"/>
  <c r="F4051" i="13"/>
  <c r="F4052" i="13"/>
  <c r="F4053" i="13"/>
  <c r="F4054" i="13"/>
  <c r="F4055" i="13"/>
  <c r="F4056" i="13"/>
  <c r="F4057" i="13"/>
  <c r="F4058" i="13"/>
  <c r="F4059" i="13"/>
  <c r="F4060" i="13"/>
  <c r="F4061" i="13"/>
  <c r="F4062" i="13"/>
  <c r="F4063" i="13"/>
  <c r="F4064" i="13"/>
  <c r="F4065" i="13"/>
  <c r="F4066" i="13"/>
  <c r="F4067" i="13"/>
  <c r="F4068" i="13"/>
  <c r="F4069" i="13"/>
  <c r="F4070" i="13"/>
  <c r="F4071" i="13"/>
  <c r="F4072" i="13"/>
  <c r="F4073" i="13"/>
  <c r="F4074" i="13"/>
  <c r="F4075" i="13"/>
  <c r="F4076" i="13"/>
  <c r="F4077" i="13"/>
  <c r="F4078" i="13"/>
  <c r="F4079" i="13"/>
  <c r="F4080" i="13"/>
  <c r="F4081" i="13"/>
  <c r="F4082" i="13"/>
  <c r="F4083" i="13"/>
  <c r="F4084" i="13"/>
  <c r="F4085" i="13"/>
  <c r="F4086" i="13"/>
  <c r="F4087" i="13"/>
  <c r="F4088" i="13"/>
  <c r="F4089" i="13"/>
  <c r="F4090" i="13"/>
  <c r="F4091" i="13"/>
  <c r="F4092" i="13"/>
  <c r="F4093" i="13"/>
  <c r="F4094" i="13"/>
  <c r="F4095" i="13"/>
  <c r="F4096" i="13"/>
  <c r="F4097" i="13"/>
  <c r="F4098" i="13"/>
  <c r="F4099" i="13"/>
  <c r="F4100" i="13"/>
  <c r="F4101" i="13"/>
  <c r="F4102" i="13"/>
  <c r="F4103" i="13"/>
  <c r="F4104" i="13"/>
  <c r="F4105" i="13"/>
  <c r="F4106" i="13"/>
  <c r="F4107" i="13"/>
  <c r="F4108" i="13"/>
  <c r="F4109" i="13"/>
  <c r="F4110" i="13"/>
  <c r="F4111" i="13"/>
  <c r="F4112" i="13"/>
  <c r="F4113" i="13"/>
  <c r="F4114" i="13"/>
  <c r="F4115" i="13"/>
  <c r="F4116" i="13"/>
  <c r="F4117" i="13"/>
  <c r="F4118" i="13"/>
  <c r="F4119" i="13"/>
  <c r="F4120" i="13"/>
  <c r="F4121" i="13"/>
  <c r="F4122" i="13"/>
  <c r="F4123" i="13"/>
  <c r="F4124" i="13"/>
  <c r="F4125" i="13"/>
  <c r="F4126" i="13"/>
  <c r="F4127" i="13"/>
  <c r="F4128" i="13"/>
  <c r="F4129" i="13"/>
  <c r="F4130" i="13"/>
  <c r="F4131" i="13"/>
  <c r="F4132" i="13"/>
  <c r="F4133" i="13"/>
  <c r="F4134" i="13"/>
  <c r="F4135" i="13"/>
  <c r="F4136" i="13"/>
  <c r="F4137" i="13"/>
  <c r="F4138" i="13"/>
  <c r="F4139" i="13"/>
  <c r="F4140" i="13"/>
  <c r="F4141" i="13"/>
  <c r="F4142" i="13"/>
  <c r="F4143" i="13"/>
  <c r="F4144" i="13"/>
  <c r="F4145" i="13"/>
  <c r="F4146" i="13"/>
  <c r="F4147" i="13"/>
  <c r="F4148" i="13"/>
  <c r="F4149" i="13"/>
  <c r="F4150" i="13"/>
  <c r="F4151" i="13"/>
  <c r="F4152" i="13"/>
  <c r="F4153" i="13"/>
  <c r="F4154" i="13"/>
  <c r="F4155" i="13"/>
  <c r="F4156" i="13"/>
  <c r="F4157" i="13"/>
  <c r="F4158" i="13"/>
  <c r="F4159" i="13"/>
  <c r="F4160" i="13"/>
  <c r="F4161" i="13"/>
  <c r="F4162" i="13"/>
  <c r="F4163" i="13"/>
  <c r="F4164" i="13"/>
  <c r="F4165" i="13"/>
  <c r="F4166" i="13"/>
  <c r="F4167" i="13"/>
  <c r="F4168" i="13"/>
  <c r="F4169" i="13"/>
  <c r="F4170" i="13"/>
  <c r="F4171" i="13"/>
  <c r="F4172" i="13"/>
  <c r="F4173" i="13"/>
  <c r="F4174" i="13"/>
  <c r="F4175" i="13"/>
  <c r="F4176" i="13"/>
  <c r="F4177" i="13"/>
  <c r="F4178" i="13"/>
  <c r="F4179" i="13"/>
  <c r="F4180" i="13"/>
  <c r="F4181" i="13"/>
  <c r="F4182" i="13"/>
  <c r="F4183" i="13"/>
  <c r="F4184" i="13"/>
  <c r="F4185" i="13"/>
  <c r="F4186" i="13"/>
  <c r="F4187" i="13"/>
  <c r="F4188" i="13"/>
  <c r="F4189" i="13"/>
  <c r="F4190" i="13"/>
  <c r="F4191" i="13"/>
  <c r="F4192" i="13"/>
  <c r="F4193" i="13"/>
  <c r="F4194" i="13"/>
  <c r="F4195" i="13"/>
  <c r="F4196" i="13"/>
  <c r="F4197" i="13"/>
  <c r="F4198" i="13"/>
  <c r="F4199" i="13"/>
  <c r="F4200" i="13"/>
  <c r="F4201" i="13"/>
  <c r="F4202" i="13"/>
  <c r="F4203" i="13"/>
  <c r="F4204" i="13"/>
  <c r="F4205" i="13"/>
  <c r="F4206" i="13"/>
  <c r="F4207" i="13"/>
  <c r="F4208" i="13"/>
  <c r="F4209" i="13"/>
  <c r="F4210" i="13"/>
  <c r="F4211" i="13"/>
  <c r="F4212" i="13"/>
  <c r="F4213" i="13"/>
  <c r="F4214" i="13"/>
  <c r="F4215" i="13"/>
  <c r="F4216" i="13"/>
  <c r="F4217" i="13"/>
  <c r="F4218" i="13"/>
  <c r="F4219" i="13"/>
  <c r="F4220" i="13"/>
  <c r="F4221" i="13"/>
  <c r="F4222" i="13"/>
  <c r="F4223" i="13"/>
  <c r="F4224" i="13"/>
  <c r="F4225" i="13"/>
  <c r="F4226" i="13"/>
  <c r="F4227" i="13"/>
  <c r="F4228" i="13"/>
  <c r="F4229" i="13"/>
  <c r="F4230" i="13"/>
  <c r="F4231" i="13"/>
  <c r="F4232" i="13"/>
  <c r="F4233" i="13"/>
  <c r="F4234" i="13"/>
  <c r="F4235" i="13"/>
  <c r="F4236" i="13"/>
  <c r="F4237" i="13"/>
  <c r="F4238" i="13"/>
  <c r="F4239" i="13"/>
  <c r="F4240" i="13"/>
  <c r="F4241" i="13"/>
  <c r="F4242" i="13"/>
  <c r="F4243" i="13"/>
  <c r="F4244" i="13"/>
  <c r="F4245" i="13"/>
  <c r="F4246" i="13"/>
  <c r="F4247" i="13"/>
  <c r="F4248" i="13"/>
  <c r="F4249" i="13"/>
  <c r="F4250" i="13"/>
  <c r="F4251" i="13"/>
  <c r="F4252" i="13"/>
  <c r="F4253" i="13"/>
  <c r="F4254" i="13"/>
  <c r="F4255" i="13"/>
  <c r="F4256" i="13"/>
  <c r="F4257" i="13"/>
  <c r="F4258" i="13"/>
  <c r="F4259" i="13"/>
  <c r="F4260" i="13"/>
  <c r="F4261" i="13"/>
  <c r="F4262" i="13"/>
  <c r="F4263" i="13"/>
  <c r="F4264" i="13"/>
  <c r="F4265" i="13"/>
  <c r="F4266" i="13"/>
  <c r="F4267" i="13"/>
  <c r="F4268" i="13"/>
  <c r="F4269" i="13"/>
  <c r="F4270" i="13"/>
  <c r="F4271" i="13"/>
  <c r="F4272" i="13"/>
  <c r="F4273" i="13"/>
  <c r="F4274" i="13"/>
  <c r="F4275" i="13"/>
  <c r="F4276" i="13"/>
  <c r="F4277" i="13"/>
  <c r="F4278" i="13"/>
  <c r="F4279" i="13"/>
  <c r="F4280" i="13"/>
  <c r="F4281" i="13"/>
  <c r="F4282" i="13"/>
  <c r="F4283" i="13"/>
  <c r="F4284" i="13"/>
  <c r="F4285" i="13"/>
  <c r="F4286" i="13"/>
  <c r="F4287" i="13"/>
  <c r="F4288" i="13"/>
  <c r="F4289" i="13"/>
  <c r="F4290" i="13"/>
  <c r="F4291" i="13"/>
  <c r="F4292" i="13"/>
  <c r="F4293" i="13"/>
  <c r="F4294" i="13"/>
  <c r="F4295" i="13"/>
  <c r="F4296" i="13"/>
  <c r="F4297" i="13"/>
  <c r="F4298" i="13"/>
  <c r="F4299" i="13"/>
  <c r="F4300" i="13"/>
  <c r="F4301" i="13"/>
  <c r="F4302" i="13"/>
  <c r="F4303" i="13"/>
  <c r="F4304" i="13"/>
  <c r="F4305" i="13"/>
  <c r="F4306" i="13"/>
  <c r="F4307" i="13"/>
  <c r="F4308" i="13"/>
  <c r="F4309" i="13"/>
  <c r="F4310" i="13"/>
  <c r="F4311" i="13"/>
  <c r="F4312" i="13"/>
  <c r="F4313" i="13"/>
  <c r="F4314" i="13"/>
  <c r="F4315" i="13"/>
  <c r="F4316" i="13"/>
  <c r="F4317" i="13"/>
  <c r="F4318" i="13"/>
  <c r="F4319" i="13"/>
  <c r="F4320" i="13"/>
  <c r="F4321" i="13"/>
  <c r="F4322" i="13"/>
  <c r="F4323" i="13"/>
  <c r="F4324" i="13"/>
  <c r="F4325" i="13"/>
  <c r="F4326" i="13"/>
  <c r="F4327" i="13"/>
  <c r="F4328" i="13"/>
  <c r="F4329" i="13"/>
  <c r="F4330" i="13"/>
  <c r="F4331" i="13"/>
  <c r="F4332" i="13"/>
  <c r="F4333" i="13"/>
  <c r="F4334" i="13"/>
  <c r="F4335" i="13"/>
  <c r="F4336" i="13"/>
  <c r="F4337" i="13"/>
  <c r="F4338" i="13"/>
  <c r="F4339" i="13"/>
  <c r="F4340" i="13"/>
  <c r="F4341" i="13"/>
  <c r="F4342" i="13"/>
  <c r="F4343" i="13"/>
  <c r="F4344" i="13"/>
  <c r="F4345" i="13"/>
  <c r="F4346" i="13"/>
  <c r="F4347" i="13"/>
  <c r="F4348" i="13"/>
  <c r="F4349" i="13"/>
  <c r="F4350" i="13"/>
  <c r="F4351" i="13"/>
  <c r="F4352" i="13"/>
  <c r="F4353" i="13"/>
  <c r="F4354" i="13"/>
  <c r="F4355" i="13"/>
  <c r="F4356" i="13"/>
  <c r="F4357" i="13"/>
  <c r="F4358" i="13"/>
  <c r="F4359" i="13"/>
  <c r="F4360" i="13"/>
  <c r="F4361" i="13"/>
  <c r="F4362" i="13"/>
  <c r="F4363" i="13"/>
  <c r="F4364" i="13"/>
  <c r="F4365" i="13"/>
  <c r="F4366" i="13"/>
  <c r="F4367" i="13"/>
  <c r="F4368" i="13"/>
  <c r="F4369" i="13"/>
  <c r="F4370" i="13"/>
  <c r="F4371" i="13"/>
  <c r="F4372" i="13"/>
  <c r="F4373" i="13"/>
  <c r="F4374" i="13"/>
  <c r="F4375" i="13"/>
  <c r="F4376" i="13"/>
  <c r="F4377" i="13"/>
  <c r="F4378" i="13"/>
  <c r="F4379" i="13"/>
  <c r="F4380" i="13"/>
  <c r="F4381" i="13"/>
  <c r="F4382" i="13"/>
  <c r="F4383" i="13"/>
  <c r="F4384" i="13"/>
  <c r="F4385" i="13"/>
  <c r="F4386" i="13"/>
  <c r="F4387" i="13"/>
  <c r="F4388" i="13"/>
  <c r="F4389" i="13"/>
  <c r="F4390" i="13"/>
  <c r="F4391" i="13"/>
  <c r="F4392" i="13"/>
  <c r="F4393" i="13"/>
  <c r="F4394" i="13"/>
  <c r="F4395" i="13"/>
  <c r="F4396" i="13"/>
  <c r="F4397" i="13"/>
  <c r="F4398" i="13"/>
  <c r="F4399" i="13"/>
  <c r="F4400" i="13"/>
  <c r="F4401" i="13"/>
  <c r="F4402" i="13"/>
  <c r="F4403" i="13"/>
  <c r="F4404" i="13"/>
  <c r="F4405" i="13"/>
  <c r="F4406" i="13"/>
  <c r="F4407" i="13"/>
  <c r="F4408" i="13"/>
  <c r="F4409" i="13"/>
  <c r="F4410" i="13"/>
  <c r="F4411" i="13"/>
  <c r="F4412" i="13"/>
  <c r="F4413" i="13"/>
  <c r="F4414" i="13"/>
  <c r="F4415" i="13"/>
  <c r="F4416" i="13"/>
  <c r="F4417" i="13"/>
  <c r="F4418" i="13"/>
  <c r="F4419" i="13"/>
  <c r="F4420" i="13"/>
  <c r="F4421" i="13"/>
  <c r="F4422" i="13"/>
  <c r="F4423" i="13"/>
  <c r="F4424" i="13"/>
  <c r="F4425" i="13"/>
  <c r="F4426" i="13"/>
  <c r="F4427" i="13"/>
  <c r="F4428" i="13"/>
  <c r="F4429" i="13"/>
  <c r="F4430" i="13"/>
  <c r="F4431" i="13"/>
  <c r="F4432" i="13"/>
  <c r="F4433" i="13"/>
  <c r="F4434" i="13"/>
  <c r="F4435" i="13"/>
  <c r="F4436" i="13"/>
  <c r="F4437" i="13"/>
  <c r="F4438" i="13"/>
  <c r="F4439" i="13"/>
  <c r="F4440" i="13"/>
  <c r="F4441" i="13"/>
  <c r="F4442" i="13"/>
  <c r="F4443" i="13"/>
  <c r="F4444" i="13"/>
  <c r="F4445" i="13"/>
  <c r="F4446" i="13"/>
  <c r="F4447" i="13"/>
  <c r="F4448" i="13"/>
  <c r="F4449" i="13"/>
  <c r="F4450" i="13"/>
  <c r="F4451" i="13"/>
  <c r="F4452" i="13"/>
  <c r="F4453" i="13"/>
  <c r="F4454" i="13"/>
  <c r="F4455" i="13"/>
  <c r="F4456" i="13"/>
  <c r="F4457" i="13"/>
  <c r="F4458" i="13"/>
  <c r="F4459" i="13"/>
  <c r="F4460" i="13"/>
  <c r="F4461" i="13"/>
  <c r="F4462" i="13"/>
  <c r="F4463" i="13"/>
  <c r="F4464" i="13"/>
  <c r="F4465" i="13"/>
  <c r="F4466" i="13"/>
  <c r="F4467" i="13"/>
  <c r="F4468" i="13"/>
  <c r="F4469" i="13"/>
  <c r="F4470" i="13"/>
  <c r="F4471" i="13"/>
  <c r="F4472" i="13"/>
  <c r="F4473" i="13"/>
  <c r="F4474" i="13"/>
  <c r="F4475" i="13"/>
  <c r="F4476" i="13"/>
  <c r="F4477" i="13"/>
  <c r="F4478" i="13"/>
  <c r="F4479" i="13"/>
  <c r="F4480" i="13"/>
  <c r="F4481" i="13"/>
  <c r="F4482" i="13"/>
  <c r="F4483" i="13"/>
  <c r="F4484" i="13"/>
  <c r="F4485" i="13"/>
  <c r="F4486" i="13"/>
  <c r="F4487" i="13"/>
  <c r="F4488" i="13"/>
  <c r="F4489" i="13"/>
  <c r="F4490" i="13"/>
  <c r="F4491" i="13"/>
  <c r="F4492" i="13"/>
  <c r="F4493" i="13"/>
  <c r="F4494" i="13"/>
  <c r="F4495" i="13"/>
  <c r="F4496" i="13"/>
  <c r="F4497" i="13"/>
  <c r="F4498" i="13"/>
  <c r="F4499" i="13"/>
  <c r="F4500" i="13"/>
  <c r="F4501" i="13"/>
  <c r="F4502" i="13"/>
  <c r="F4503" i="13"/>
  <c r="F4504" i="13"/>
  <c r="F4505" i="13"/>
  <c r="F4506" i="13"/>
  <c r="F4507" i="13"/>
  <c r="F4508" i="13"/>
  <c r="F4509" i="13"/>
  <c r="F4510" i="13"/>
  <c r="F4511" i="13"/>
  <c r="F4512" i="13"/>
  <c r="F4513" i="13"/>
  <c r="F4514" i="13"/>
  <c r="F4515" i="13"/>
  <c r="F4516" i="13"/>
  <c r="F4517" i="13"/>
  <c r="F4518" i="13"/>
  <c r="F4519" i="13"/>
  <c r="F4520" i="13"/>
  <c r="F4521" i="13"/>
  <c r="F4522" i="13"/>
  <c r="F4523" i="13"/>
  <c r="F4524" i="13"/>
  <c r="F4525" i="13"/>
  <c r="F4526" i="13"/>
  <c r="F4527" i="13"/>
  <c r="F4528" i="13"/>
  <c r="F4529" i="13"/>
  <c r="F4530" i="13"/>
  <c r="F4531" i="13"/>
  <c r="F4532" i="13"/>
  <c r="F4533" i="13"/>
  <c r="F4534" i="13"/>
  <c r="F4535" i="13"/>
  <c r="F4536" i="13"/>
  <c r="F4537" i="13"/>
  <c r="F4538" i="13"/>
  <c r="F4539" i="13"/>
  <c r="F4540" i="13"/>
  <c r="F4541" i="13"/>
  <c r="F4542" i="13"/>
  <c r="F4543" i="13"/>
  <c r="F4544" i="13"/>
  <c r="F4545" i="13"/>
  <c r="F4546" i="13"/>
  <c r="F4547" i="13"/>
  <c r="F4548" i="13"/>
  <c r="F4549" i="13"/>
  <c r="F4550" i="13"/>
  <c r="F4551" i="13"/>
  <c r="F4552" i="13"/>
  <c r="F4553" i="13"/>
  <c r="F4554" i="13"/>
  <c r="F4555" i="13"/>
  <c r="F4556" i="13"/>
  <c r="F4557" i="13"/>
  <c r="F4558" i="13"/>
  <c r="F4559" i="13"/>
  <c r="F4560" i="13"/>
  <c r="F4561" i="13"/>
  <c r="F4562" i="13"/>
  <c r="F4563" i="13"/>
  <c r="F4564" i="13"/>
  <c r="F4565" i="13"/>
  <c r="F4566" i="13"/>
  <c r="F4567" i="13"/>
  <c r="F4568" i="13"/>
  <c r="F4569" i="13"/>
  <c r="F4570" i="13"/>
  <c r="F4571" i="13"/>
  <c r="F4572" i="13"/>
  <c r="F4573" i="13"/>
  <c r="F4574" i="13"/>
  <c r="F4575" i="13"/>
  <c r="F4576" i="13"/>
  <c r="F4577" i="13"/>
  <c r="F4578" i="13"/>
  <c r="F4579" i="13"/>
  <c r="F4580" i="13"/>
  <c r="F4581" i="13"/>
  <c r="F4582" i="13"/>
  <c r="F4583" i="13"/>
  <c r="F4584" i="13"/>
  <c r="F4585" i="13"/>
  <c r="F4586" i="13"/>
  <c r="F4587" i="13"/>
  <c r="F4588" i="13"/>
  <c r="F4589" i="13"/>
  <c r="F4590" i="13"/>
  <c r="F4591" i="13"/>
  <c r="F4592" i="13"/>
  <c r="F4593" i="13"/>
  <c r="F4594" i="13"/>
  <c r="F4595" i="13"/>
  <c r="F4596" i="13"/>
  <c r="F4597" i="13"/>
  <c r="F4598" i="13"/>
  <c r="F4599" i="13"/>
  <c r="F4600" i="13"/>
  <c r="F4601" i="13"/>
  <c r="F4602" i="13"/>
  <c r="F4603" i="13"/>
  <c r="F4604" i="13"/>
  <c r="F4605" i="13"/>
  <c r="F4606" i="13"/>
  <c r="F4607" i="13"/>
  <c r="F4608" i="13"/>
  <c r="F4609" i="13"/>
  <c r="F4610" i="13"/>
  <c r="F4611" i="13"/>
  <c r="F4612" i="13"/>
  <c r="F4613" i="13"/>
  <c r="F4614" i="13"/>
  <c r="F4615" i="13"/>
  <c r="F4616" i="13"/>
  <c r="F4617" i="13"/>
  <c r="F4618" i="13"/>
  <c r="F4619" i="13"/>
  <c r="F4620" i="13"/>
  <c r="F4621" i="13"/>
  <c r="F4622" i="13"/>
  <c r="F4623" i="13"/>
  <c r="F4624" i="13"/>
  <c r="F4625" i="13"/>
  <c r="F4626" i="13"/>
  <c r="F4627" i="13"/>
  <c r="F4628" i="13"/>
  <c r="F4629" i="13"/>
  <c r="F4630" i="13"/>
  <c r="F4631" i="13"/>
  <c r="F4632" i="13"/>
  <c r="F4633" i="13"/>
  <c r="F4634" i="13"/>
  <c r="F4635" i="13"/>
  <c r="F4636" i="13"/>
  <c r="F4637" i="13"/>
  <c r="F4638" i="13"/>
  <c r="F4639" i="13"/>
  <c r="F4640" i="13"/>
  <c r="F4641" i="13"/>
  <c r="F4642" i="13"/>
  <c r="F4643" i="13"/>
  <c r="F4644" i="13"/>
  <c r="F4645" i="13"/>
  <c r="F4646" i="13"/>
  <c r="F4647" i="13"/>
  <c r="F4648" i="13"/>
  <c r="F4649" i="13"/>
  <c r="F4650" i="13"/>
  <c r="F4651" i="13"/>
  <c r="F4652" i="13"/>
  <c r="F4653" i="13"/>
  <c r="F4654" i="13"/>
  <c r="F4655" i="13"/>
  <c r="F4656" i="13"/>
  <c r="F4657" i="13"/>
  <c r="F4658" i="13"/>
  <c r="F4659" i="13"/>
  <c r="F4660" i="13"/>
  <c r="F4661" i="13"/>
  <c r="F4662" i="13"/>
  <c r="F4663" i="13"/>
  <c r="F4664" i="13"/>
  <c r="F4665" i="13"/>
  <c r="F4666" i="13"/>
  <c r="F4667" i="13"/>
  <c r="F4668" i="13"/>
  <c r="F4669" i="13"/>
  <c r="F4670" i="13"/>
  <c r="F4671" i="13"/>
  <c r="F4672" i="13"/>
  <c r="F4673" i="13"/>
  <c r="F4674" i="13"/>
  <c r="F4675" i="13"/>
  <c r="F4676" i="13"/>
  <c r="F4677" i="13"/>
  <c r="F4678" i="13"/>
  <c r="F4679" i="13"/>
  <c r="F4680" i="13"/>
  <c r="F4681" i="13"/>
  <c r="F4682" i="13"/>
  <c r="F4683" i="13"/>
  <c r="F4684" i="13"/>
  <c r="F4685" i="13"/>
  <c r="F4686" i="13"/>
  <c r="F4687" i="13"/>
  <c r="F4688" i="13"/>
  <c r="F4689" i="13"/>
  <c r="F4690" i="13"/>
  <c r="F4691" i="13"/>
  <c r="F4692" i="13"/>
  <c r="F4693" i="13"/>
  <c r="F4694" i="13"/>
  <c r="F4695" i="13"/>
  <c r="F4696" i="13"/>
  <c r="F4697" i="13"/>
  <c r="F4698" i="13"/>
  <c r="F4699" i="13"/>
  <c r="F4700" i="13"/>
  <c r="F4701" i="13"/>
  <c r="F4702" i="13"/>
  <c r="F4703" i="13"/>
  <c r="F4704" i="13"/>
  <c r="F4705" i="13"/>
  <c r="F4706" i="13"/>
  <c r="F4707" i="13"/>
  <c r="F4708" i="13"/>
  <c r="F4709" i="13"/>
  <c r="F4710" i="13"/>
  <c r="F4711" i="13"/>
  <c r="F4712" i="13"/>
  <c r="F4713" i="13"/>
  <c r="F4714" i="13"/>
  <c r="F4715" i="13"/>
  <c r="F4716" i="13"/>
  <c r="F4717" i="13"/>
  <c r="F4718" i="13"/>
  <c r="F4719" i="13"/>
  <c r="F4720" i="13"/>
  <c r="F4721" i="13"/>
  <c r="F4722" i="13"/>
  <c r="F4723" i="13"/>
  <c r="F4724" i="13"/>
  <c r="F4725" i="13"/>
  <c r="F4726" i="13"/>
  <c r="F4727" i="13"/>
  <c r="F4728" i="13"/>
  <c r="F4729" i="13"/>
  <c r="F4730" i="13"/>
  <c r="F4731" i="13"/>
  <c r="F4732" i="13"/>
  <c r="F4733" i="13"/>
  <c r="F4734" i="13"/>
  <c r="F4735" i="13"/>
  <c r="F4736" i="13"/>
  <c r="F4737" i="13"/>
  <c r="F4738" i="13"/>
  <c r="F4739" i="13"/>
  <c r="F4740" i="13"/>
  <c r="F4741" i="13"/>
  <c r="F4742" i="13"/>
  <c r="F4743" i="13"/>
  <c r="F4744" i="13"/>
  <c r="F4745" i="13"/>
  <c r="F4746" i="13"/>
  <c r="F4747" i="13"/>
  <c r="F4748" i="13"/>
  <c r="F4749" i="13"/>
  <c r="F4750" i="13"/>
  <c r="F4751" i="13"/>
  <c r="F4752" i="13"/>
  <c r="F4753" i="13"/>
  <c r="F4754" i="13"/>
  <c r="F4755" i="13"/>
  <c r="F4756" i="13"/>
  <c r="F4757" i="13"/>
  <c r="F4758" i="13"/>
  <c r="F4759" i="13"/>
  <c r="F4760" i="13"/>
  <c r="F4761" i="13"/>
  <c r="F4762" i="13"/>
  <c r="F4763" i="13"/>
  <c r="F4764" i="13"/>
  <c r="F4765" i="13"/>
  <c r="F4766" i="13"/>
  <c r="F4767" i="13"/>
  <c r="F4768" i="13"/>
  <c r="F4769" i="13"/>
  <c r="F4770" i="13"/>
  <c r="F4771" i="13"/>
  <c r="F4772" i="13"/>
  <c r="F4773" i="13"/>
  <c r="F4774" i="13"/>
  <c r="F4775" i="13"/>
  <c r="F4776" i="13"/>
  <c r="F4777" i="13"/>
  <c r="F4778" i="13"/>
  <c r="F4779" i="13"/>
  <c r="F4780" i="13"/>
  <c r="F4781" i="13"/>
  <c r="F4782" i="13"/>
  <c r="F4783" i="13"/>
  <c r="F4784" i="13"/>
  <c r="F4785" i="13"/>
  <c r="F4786" i="13"/>
  <c r="F4787" i="13"/>
  <c r="F4788" i="13"/>
  <c r="F4789" i="13"/>
  <c r="F4790" i="13"/>
  <c r="F4791" i="13"/>
  <c r="F4792" i="13"/>
  <c r="F4793" i="13"/>
  <c r="F4794" i="13"/>
  <c r="F4795" i="13"/>
  <c r="F4796" i="13"/>
  <c r="F4797" i="13"/>
  <c r="F4798" i="13"/>
  <c r="F4799" i="13"/>
  <c r="F4800" i="13"/>
  <c r="F4801" i="13"/>
  <c r="F4802" i="13"/>
  <c r="F4803" i="13"/>
  <c r="F4804" i="13"/>
  <c r="F4805" i="13"/>
  <c r="F4806" i="13"/>
  <c r="F4807" i="13"/>
  <c r="F4808" i="13"/>
  <c r="F4809" i="13"/>
  <c r="F4810" i="13"/>
  <c r="F4811" i="13"/>
  <c r="F4812" i="13"/>
  <c r="F4813" i="13"/>
  <c r="F4814" i="13"/>
  <c r="F4815" i="13"/>
  <c r="F4816" i="13"/>
  <c r="F4817" i="13"/>
  <c r="F4818" i="13"/>
  <c r="F4819" i="13"/>
  <c r="F4820" i="13"/>
  <c r="F4821" i="13"/>
  <c r="F4822" i="13"/>
  <c r="F4823" i="13"/>
  <c r="F4824" i="13"/>
  <c r="F4825" i="13"/>
  <c r="F4826" i="13"/>
  <c r="F4827" i="13"/>
  <c r="F4828" i="13"/>
  <c r="F4829" i="13"/>
  <c r="F4830" i="13"/>
  <c r="F4831" i="13"/>
  <c r="F4832" i="13"/>
  <c r="F4833" i="13"/>
  <c r="F4834" i="13"/>
  <c r="F4835" i="13"/>
  <c r="F4836" i="13"/>
  <c r="F4837" i="13"/>
  <c r="F4838" i="13"/>
  <c r="F4839" i="13"/>
  <c r="F4840" i="13"/>
  <c r="F4841" i="13"/>
  <c r="F4842" i="13"/>
  <c r="F4843" i="13"/>
  <c r="F4844" i="13"/>
  <c r="F4845" i="13"/>
  <c r="F4846" i="13"/>
  <c r="F4847" i="13"/>
  <c r="F4848" i="13"/>
  <c r="F4849" i="13"/>
  <c r="F4850" i="13"/>
  <c r="F4851" i="13"/>
  <c r="F4852" i="13"/>
  <c r="F4853" i="13"/>
  <c r="F4854" i="13"/>
  <c r="F4855" i="13"/>
  <c r="F4856" i="13"/>
  <c r="F4857" i="13"/>
  <c r="F4858" i="13"/>
  <c r="F4859" i="13"/>
  <c r="F4860" i="13"/>
  <c r="F4861" i="13"/>
  <c r="F4862" i="13"/>
  <c r="F4863" i="13"/>
  <c r="F4864" i="13"/>
  <c r="F4865" i="13"/>
  <c r="F4866" i="13"/>
  <c r="F4867" i="13"/>
  <c r="F4868" i="13"/>
  <c r="F4869" i="13"/>
  <c r="F4870" i="13"/>
  <c r="F4871" i="13"/>
  <c r="F4872" i="13"/>
  <c r="F4873" i="13"/>
  <c r="F4874" i="13"/>
  <c r="F4875" i="13"/>
  <c r="F4876" i="13"/>
  <c r="F4877" i="13"/>
  <c r="F4878" i="13"/>
  <c r="F4879" i="13"/>
  <c r="F4880" i="13"/>
  <c r="F4881" i="13"/>
  <c r="F4882" i="13"/>
  <c r="F4883" i="13"/>
  <c r="F4884" i="13"/>
  <c r="F4885" i="13"/>
  <c r="F4886" i="13"/>
  <c r="F4887" i="13"/>
  <c r="F4888" i="13"/>
  <c r="F4889" i="13"/>
  <c r="F4890" i="13"/>
  <c r="F4891" i="13"/>
  <c r="F4892" i="13"/>
  <c r="F4893" i="13"/>
  <c r="F4894" i="13"/>
  <c r="F4895" i="13"/>
  <c r="F4896" i="13"/>
  <c r="F4897" i="13"/>
  <c r="F4898" i="13"/>
  <c r="F4899" i="13"/>
  <c r="F4900" i="13"/>
  <c r="F4901" i="13"/>
  <c r="F4902" i="13"/>
  <c r="F4903" i="13"/>
  <c r="F4904" i="13"/>
  <c r="F4905" i="13"/>
  <c r="F4906" i="13"/>
  <c r="F4907" i="13"/>
  <c r="F4908" i="13"/>
  <c r="F4909" i="13"/>
  <c r="F4910" i="13"/>
  <c r="F4911" i="13"/>
  <c r="F4912" i="13"/>
  <c r="F4913" i="13"/>
  <c r="F4914" i="13"/>
  <c r="F4915" i="13"/>
  <c r="F4916" i="13"/>
  <c r="F4917" i="13"/>
  <c r="F4918" i="13"/>
  <c r="F4919" i="13"/>
  <c r="F4920" i="13"/>
  <c r="F4921" i="13"/>
  <c r="F4922" i="13"/>
  <c r="F4923" i="13"/>
  <c r="F4924" i="13"/>
  <c r="F4925" i="13"/>
  <c r="F4926" i="13"/>
  <c r="F4927" i="13"/>
  <c r="F4928" i="13"/>
  <c r="F4929" i="13"/>
  <c r="F4930" i="13"/>
  <c r="F4931" i="13"/>
  <c r="F4932" i="13"/>
  <c r="F4933" i="13"/>
  <c r="F4934" i="13"/>
  <c r="F4935" i="13"/>
  <c r="F4936" i="13"/>
  <c r="F4937" i="13"/>
  <c r="F4938" i="13"/>
  <c r="F4939" i="13"/>
  <c r="F4940" i="13"/>
  <c r="F4941" i="13"/>
  <c r="F4942" i="13"/>
  <c r="F4943" i="13"/>
  <c r="F4944" i="13"/>
  <c r="F4945" i="13"/>
  <c r="F4946" i="13"/>
  <c r="F4947" i="13"/>
  <c r="F4948" i="13"/>
  <c r="F4949" i="13"/>
  <c r="F4950" i="13"/>
  <c r="F4951" i="13"/>
  <c r="F4952" i="13"/>
  <c r="F4953" i="13"/>
  <c r="F4954" i="13"/>
  <c r="F4955" i="13"/>
  <c r="F4956" i="13"/>
  <c r="F4957" i="13"/>
  <c r="F4958" i="13"/>
  <c r="F4959" i="13"/>
  <c r="F4960" i="13"/>
  <c r="F4961" i="13"/>
  <c r="F4962" i="13"/>
  <c r="F4963" i="13"/>
  <c r="F4964" i="13"/>
  <c r="F4965" i="13"/>
  <c r="F4966" i="13"/>
  <c r="F4967" i="13"/>
  <c r="F4968" i="13"/>
  <c r="F4969" i="13"/>
  <c r="F4970" i="13"/>
  <c r="F4971" i="13"/>
  <c r="F4972" i="13"/>
  <c r="F4973" i="13"/>
  <c r="F4974" i="13"/>
  <c r="F4975" i="13"/>
  <c r="F4976" i="13"/>
  <c r="F4977" i="13"/>
  <c r="F4978" i="13"/>
  <c r="F4979" i="13"/>
  <c r="F4980" i="13"/>
  <c r="F4981" i="13"/>
  <c r="F4982" i="13"/>
  <c r="F4983" i="13"/>
  <c r="F4984" i="13"/>
  <c r="F4985" i="13"/>
  <c r="F4986" i="13"/>
  <c r="F4987" i="13"/>
  <c r="F4988" i="13"/>
  <c r="F4989" i="13"/>
  <c r="F4990" i="13"/>
  <c r="F4991" i="13"/>
  <c r="F4992" i="13"/>
  <c r="F4993" i="13"/>
  <c r="F4994" i="13"/>
  <c r="F4995" i="13"/>
  <c r="F4996" i="13"/>
  <c r="F4997" i="13"/>
  <c r="F4998" i="13"/>
  <c r="F4999" i="13"/>
  <c r="F5000" i="13"/>
  <c r="F5001" i="13"/>
  <c r="F5002" i="13"/>
  <c r="F5003" i="13"/>
  <c r="F5004" i="13"/>
  <c r="F5005" i="13"/>
  <c r="F5006" i="13"/>
  <c r="F5007" i="13"/>
  <c r="F5008" i="13"/>
  <c r="F5009" i="13"/>
  <c r="F5010" i="13"/>
  <c r="F5011" i="13"/>
  <c r="F5012" i="13"/>
  <c r="F5013" i="13"/>
  <c r="F5014" i="13"/>
  <c r="F5015" i="13"/>
  <c r="F5016" i="13"/>
  <c r="F5017" i="13"/>
  <c r="F5018" i="13"/>
  <c r="F5019" i="13"/>
  <c r="F5020" i="13"/>
  <c r="F5021" i="13"/>
  <c r="F5022" i="13"/>
  <c r="F5023" i="13"/>
  <c r="F5024" i="13"/>
  <c r="F5025" i="13"/>
  <c r="F5026" i="13"/>
  <c r="F5027" i="13"/>
  <c r="F5028" i="13"/>
  <c r="F5029" i="13"/>
  <c r="F5030" i="13"/>
  <c r="F5031" i="13"/>
  <c r="F5032" i="13"/>
  <c r="F5033" i="13"/>
  <c r="F5034" i="13"/>
  <c r="F5035" i="13"/>
  <c r="F5036" i="13"/>
  <c r="F5037" i="13"/>
  <c r="F5038" i="13"/>
  <c r="F5039" i="13"/>
  <c r="F5040" i="13"/>
  <c r="F5041" i="13"/>
  <c r="F5042" i="13"/>
  <c r="F5043" i="13"/>
  <c r="F5044" i="13"/>
  <c r="F5045" i="13"/>
  <c r="F5046" i="13"/>
  <c r="F5047" i="13"/>
  <c r="F5048" i="13"/>
  <c r="F5049" i="13"/>
  <c r="F5050" i="13"/>
  <c r="F5051" i="13"/>
  <c r="F5052" i="13"/>
  <c r="F5053" i="13"/>
  <c r="F5054" i="13"/>
  <c r="F5055" i="13"/>
  <c r="F5056" i="13"/>
  <c r="F5057" i="13"/>
  <c r="F5058" i="13"/>
  <c r="F5059" i="13"/>
  <c r="F5060" i="13"/>
  <c r="F5061" i="13"/>
  <c r="F5062" i="13"/>
  <c r="F5063" i="13"/>
  <c r="F5064" i="13"/>
  <c r="F5065" i="13"/>
  <c r="F5066" i="13"/>
  <c r="F5067" i="13"/>
  <c r="F5068" i="13"/>
  <c r="F5069" i="13"/>
  <c r="F5070" i="13"/>
  <c r="F5071" i="13"/>
  <c r="F5072" i="13"/>
  <c r="F5073" i="13"/>
  <c r="F5074" i="13"/>
  <c r="F5075" i="13"/>
  <c r="F5076" i="13"/>
  <c r="F5077" i="13"/>
  <c r="F5078" i="13"/>
  <c r="F5079" i="13"/>
  <c r="F5080" i="13"/>
  <c r="F5081" i="13"/>
  <c r="F5082" i="13"/>
  <c r="F5083" i="13"/>
  <c r="F5084" i="13"/>
  <c r="F5085" i="13"/>
  <c r="F5086" i="13"/>
  <c r="F5087" i="13"/>
  <c r="F5088" i="13"/>
  <c r="F5089" i="13"/>
  <c r="F5090" i="13"/>
  <c r="F5091" i="13"/>
  <c r="F5092" i="13"/>
  <c r="F5093" i="13"/>
  <c r="F5094" i="13"/>
  <c r="F5095" i="13"/>
  <c r="F5096" i="13"/>
  <c r="F5097" i="13"/>
  <c r="F5098" i="13"/>
  <c r="F5099" i="13"/>
  <c r="F5100" i="13"/>
  <c r="F5101" i="13"/>
  <c r="F5102" i="13"/>
  <c r="F5103" i="13"/>
  <c r="F5104" i="13"/>
  <c r="F5105" i="13"/>
  <c r="F5106" i="13"/>
  <c r="F5107" i="13"/>
  <c r="F5108" i="13"/>
  <c r="F5109" i="13"/>
  <c r="F5110" i="13"/>
  <c r="F5111" i="13"/>
  <c r="F5112" i="13"/>
  <c r="F5113" i="13"/>
  <c r="F5114" i="13"/>
  <c r="F5115" i="13"/>
  <c r="F5116" i="13"/>
  <c r="F5117" i="13"/>
  <c r="F5118" i="13"/>
  <c r="F5119" i="13"/>
  <c r="F5120" i="13"/>
  <c r="F5121" i="13"/>
  <c r="F5122" i="13"/>
  <c r="F5123" i="13"/>
  <c r="F5124" i="13"/>
  <c r="F5125" i="13"/>
  <c r="F5126" i="13"/>
  <c r="F5127" i="13"/>
  <c r="F5128" i="13"/>
  <c r="F5129" i="13"/>
  <c r="F5130" i="13"/>
  <c r="F5131" i="13"/>
  <c r="F5132" i="13"/>
  <c r="F5133" i="13"/>
  <c r="F5134" i="13"/>
  <c r="F5135" i="13"/>
  <c r="F5136" i="13"/>
  <c r="F5137" i="13"/>
  <c r="F5138" i="13"/>
  <c r="F5139" i="13"/>
  <c r="F5140" i="13"/>
  <c r="F5141" i="13"/>
  <c r="F5142" i="13"/>
  <c r="F5143" i="13"/>
  <c r="F5144" i="13"/>
  <c r="F5145" i="13"/>
  <c r="F5146" i="13"/>
  <c r="F5147" i="13"/>
  <c r="F5148" i="13"/>
  <c r="F5149" i="13"/>
  <c r="F5150" i="13"/>
  <c r="F5151" i="13"/>
  <c r="F5152" i="13"/>
  <c r="F5153" i="13"/>
  <c r="F5154" i="13"/>
  <c r="F5155" i="13"/>
  <c r="F5156" i="13"/>
  <c r="F5157" i="13"/>
  <c r="F5158" i="13"/>
  <c r="F5159" i="13"/>
  <c r="F5160" i="13"/>
  <c r="F5161" i="13"/>
  <c r="F5162" i="13"/>
  <c r="F5163" i="13"/>
  <c r="F5164" i="13"/>
  <c r="F5165" i="13"/>
  <c r="F5166" i="13"/>
  <c r="F5167" i="13"/>
  <c r="F5168" i="13"/>
  <c r="F5169" i="13"/>
  <c r="F5170" i="13"/>
  <c r="F5171" i="13"/>
  <c r="F5172" i="13"/>
  <c r="F5173" i="13"/>
  <c r="F5174" i="13"/>
  <c r="F5175" i="13"/>
  <c r="F5176" i="13"/>
  <c r="F5177" i="13"/>
  <c r="F5178" i="13"/>
  <c r="F5179" i="13"/>
  <c r="F5180" i="13"/>
  <c r="F5181" i="13"/>
  <c r="F5182" i="13"/>
  <c r="F5183" i="13"/>
  <c r="F5184" i="13"/>
  <c r="F5185" i="13"/>
  <c r="F5186" i="13"/>
  <c r="F5187" i="13"/>
  <c r="F5188" i="13"/>
  <c r="F5189" i="13"/>
  <c r="F5190" i="13"/>
  <c r="F5191" i="13"/>
  <c r="F5192" i="13"/>
  <c r="F5193" i="13"/>
  <c r="F5194" i="13"/>
  <c r="F5195" i="13"/>
  <c r="F5196" i="13"/>
  <c r="F5197" i="13"/>
  <c r="F5198" i="13"/>
  <c r="F5199" i="13"/>
  <c r="F5200" i="13"/>
  <c r="F5201" i="13"/>
  <c r="F5202" i="13"/>
  <c r="F5203" i="13"/>
  <c r="F5204" i="13"/>
  <c r="F5205" i="13"/>
  <c r="F5206" i="13"/>
  <c r="F5207" i="13"/>
  <c r="F5208" i="13"/>
  <c r="F5209" i="13"/>
  <c r="F5210" i="13"/>
  <c r="F5211" i="13"/>
  <c r="F5212" i="13"/>
  <c r="F5213" i="13"/>
  <c r="F5214" i="13"/>
  <c r="F5215" i="13"/>
  <c r="F5216" i="13"/>
  <c r="F5217" i="13"/>
  <c r="F5218" i="13"/>
  <c r="F5219" i="13"/>
  <c r="F5220" i="13"/>
  <c r="F5221" i="13"/>
  <c r="F5222" i="13"/>
  <c r="F5223" i="13"/>
  <c r="F5224" i="13"/>
  <c r="F5225" i="13"/>
  <c r="F5226" i="13"/>
  <c r="F5227" i="13"/>
  <c r="F5228" i="13"/>
  <c r="F5229" i="13"/>
  <c r="F5230" i="13"/>
  <c r="F5231" i="13"/>
  <c r="F5232" i="13"/>
  <c r="F5233" i="13"/>
  <c r="F5234" i="13"/>
  <c r="F5235" i="13"/>
  <c r="F5236" i="13"/>
  <c r="F5237" i="13"/>
  <c r="F5238" i="13"/>
  <c r="F5239" i="13"/>
  <c r="F5240" i="13"/>
  <c r="F5241" i="13"/>
  <c r="F5242" i="13"/>
  <c r="F5243" i="13"/>
  <c r="F5244" i="13"/>
  <c r="F5245" i="13"/>
  <c r="F5246" i="13"/>
  <c r="F5247" i="13"/>
  <c r="F5248" i="13"/>
  <c r="F5249" i="13"/>
  <c r="F5250" i="13"/>
  <c r="F5251" i="13"/>
  <c r="F5252" i="13"/>
  <c r="F5253" i="13"/>
  <c r="F5254" i="13"/>
  <c r="F5255" i="13"/>
  <c r="F5256" i="13"/>
  <c r="F5257" i="13"/>
  <c r="F5258" i="13"/>
  <c r="F5259" i="13"/>
  <c r="F5260" i="13"/>
  <c r="F5261" i="13"/>
  <c r="F5262" i="13"/>
  <c r="F5263" i="13"/>
  <c r="F5264" i="13"/>
  <c r="F5265" i="13"/>
  <c r="F5266" i="13"/>
  <c r="F5267" i="13"/>
  <c r="F5268" i="13"/>
  <c r="F5269" i="13"/>
  <c r="F5270" i="13"/>
  <c r="F5271" i="13"/>
  <c r="F5272" i="13"/>
  <c r="F5273" i="13"/>
  <c r="F5274" i="13"/>
  <c r="F5275" i="13"/>
  <c r="F5276" i="13"/>
  <c r="F5277" i="13"/>
  <c r="F5278" i="13"/>
  <c r="F5279" i="13"/>
  <c r="F5280" i="13"/>
  <c r="F5281" i="13"/>
  <c r="F5282" i="13"/>
  <c r="F5283" i="13"/>
  <c r="F5284" i="13"/>
  <c r="F5285" i="13"/>
  <c r="F5286" i="13"/>
  <c r="F5287" i="13"/>
  <c r="F5288" i="13"/>
  <c r="F5289" i="13"/>
  <c r="F5290" i="13"/>
  <c r="F5291" i="13"/>
  <c r="F5292" i="13"/>
  <c r="F5293" i="13"/>
  <c r="F5294" i="13"/>
  <c r="F5295" i="13"/>
  <c r="F5296" i="13"/>
  <c r="F5297" i="13"/>
  <c r="F5298" i="13"/>
  <c r="F5299" i="13"/>
  <c r="F5300" i="13"/>
  <c r="F5301" i="13"/>
  <c r="F5302" i="13"/>
  <c r="F5303" i="13"/>
  <c r="F5304" i="13"/>
  <c r="F5305" i="13"/>
  <c r="F5306" i="13"/>
  <c r="F5307" i="13"/>
  <c r="F5308" i="13"/>
  <c r="F5309" i="13"/>
  <c r="F5310" i="13"/>
  <c r="F5311" i="13"/>
  <c r="F5312" i="13"/>
  <c r="F5313" i="13"/>
  <c r="F5314" i="13"/>
  <c r="F5315" i="13"/>
  <c r="F5316" i="13"/>
  <c r="F5317" i="13"/>
  <c r="F5318" i="13"/>
  <c r="F5319" i="13"/>
  <c r="F5320" i="13"/>
  <c r="F5321" i="13"/>
  <c r="F5322" i="13"/>
  <c r="F5323" i="13"/>
  <c r="F5324" i="13"/>
  <c r="F5325" i="13"/>
  <c r="F5326" i="13"/>
  <c r="F5327" i="13"/>
  <c r="F5328" i="13"/>
  <c r="F5329" i="13"/>
  <c r="F5330" i="13"/>
  <c r="F5331" i="13"/>
  <c r="F5332" i="13"/>
  <c r="F5333" i="13"/>
  <c r="F5334" i="13"/>
  <c r="F5335" i="13"/>
  <c r="F5336" i="13"/>
  <c r="F5337" i="13"/>
  <c r="F5338" i="13"/>
  <c r="F5339" i="13"/>
  <c r="F5340" i="13"/>
  <c r="F5341" i="13"/>
  <c r="F5342" i="13"/>
  <c r="F5343" i="13"/>
  <c r="F5344" i="13"/>
  <c r="F5345" i="13"/>
  <c r="F5346" i="13"/>
  <c r="F5347" i="13"/>
  <c r="F5348" i="13"/>
  <c r="F5349" i="13"/>
  <c r="F5350" i="13"/>
  <c r="F5351" i="13"/>
  <c r="F5352" i="13"/>
  <c r="F5353" i="13"/>
  <c r="F5354" i="13"/>
  <c r="F5355" i="13"/>
  <c r="F5356" i="13"/>
  <c r="F5357" i="13"/>
  <c r="F5358" i="13"/>
  <c r="F5359" i="13"/>
  <c r="F5360" i="13"/>
  <c r="F5361" i="13"/>
  <c r="F5362" i="13"/>
  <c r="F5363" i="13"/>
  <c r="F5364" i="13"/>
  <c r="F5365" i="13"/>
  <c r="F5366" i="13"/>
  <c r="F5367" i="13"/>
  <c r="F5368" i="13"/>
  <c r="F5369" i="13"/>
  <c r="F5370" i="13"/>
  <c r="F5371" i="13"/>
  <c r="F5372" i="13"/>
  <c r="F5373" i="13"/>
  <c r="F5374" i="13"/>
  <c r="F5375" i="13"/>
  <c r="F5376" i="13"/>
  <c r="F5377" i="13"/>
  <c r="F5378" i="13"/>
  <c r="F5379" i="13"/>
  <c r="F5380" i="13"/>
  <c r="F5381" i="13"/>
  <c r="F5382" i="13"/>
  <c r="F5383" i="13"/>
  <c r="F5384" i="13"/>
  <c r="F5385" i="13"/>
  <c r="F5386" i="13"/>
  <c r="F5387" i="13"/>
  <c r="F5388" i="13"/>
  <c r="F5389" i="13"/>
  <c r="F5390" i="13"/>
  <c r="F5391" i="13"/>
  <c r="F5392" i="13"/>
  <c r="F5393" i="13"/>
  <c r="F5394" i="13"/>
  <c r="F5395" i="13"/>
  <c r="F5396" i="13"/>
  <c r="F5397" i="13"/>
  <c r="F5398" i="13"/>
  <c r="F5399" i="13"/>
  <c r="F5400" i="13"/>
  <c r="F5401" i="13"/>
  <c r="F5402" i="13"/>
  <c r="F5403" i="13"/>
  <c r="F5404" i="13"/>
  <c r="F5405" i="13"/>
  <c r="F5406" i="13"/>
  <c r="F5407" i="13"/>
  <c r="F5408" i="13"/>
  <c r="F5409" i="13"/>
  <c r="F5410" i="13"/>
  <c r="F5411" i="13"/>
  <c r="F5412" i="13"/>
  <c r="F5413" i="13"/>
  <c r="F5414" i="13"/>
  <c r="F5415" i="13"/>
  <c r="F5416" i="13"/>
  <c r="F5417" i="13"/>
  <c r="F5418" i="13"/>
  <c r="F5419" i="13"/>
  <c r="F5420" i="13"/>
  <c r="F5421" i="13"/>
  <c r="F5422" i="13"/>
  <c r="F5423" i="13"/>
  <c r="F5424" i="13"/>
  <c r="F5425" i="13"/>
  <c r="F5426" i="13"/>
  <c r="F5427" i="13"/>
  <c r="F5428" i="13"/>
  <c r="F5429" i="13"/>
  <c r="F5430" i="13"/>
  <c r="F5431" i="13"/>
  <c r="F5432" i="13"/>
  <c r="F5433" i="13"/>
  <c r="F5434" i="13"/>
  <c r="F5435" i="13"/>
  <c r="F5436" i="13"/>
  <c r="F5437" i="13"/>
  <c r="F5438" i="13"/>
  <c r="F5439" i="13"/>
  <c r="F5440" i="13"/>
  <c r="F5441" i="13"/>
  <c r="F5442" i="13"/>
  <c r="F5443" i="13"/>
  <c r="F5444" i="13"/>
  <c r="F5445" i="13"/>
  <c r="F5446" i="13"/>
  <c r="F5447" i="13"/>
  <c r="F5448" i="13"/>
  <c r="F5449" i="13"/>
  <c r="F5450" i="13"/>
  <c r="F5451" i="13"/>
  <c r="F5452" i="13"/>
  <c r="F5453" i="13"/>
  <c r="F5454" i="13"/>
  <c r="F5455" i="13"/>
  <c r="F5456" i="13"/>
  <c r="F5457" i="13"/>
  <c r="F5458" i="13"/>
  <c r="F5459" i="13"/>
  <c r="F5460" i="13"/>
  <c r="F5461" i="13"/>
  <c r="F5462" i="13"/>
  <c r="F5463" i="13"/>
  <c r="F5464" i="13"/>
  <c r="F5465" i="13"/>
  <c r="F5466" i="13"/>
  <c r="F5467" i="13"/>
  <c r="F5468" i="13"/>
  <c r="F5469" i="13"/>
  <c r="F5470" i="13"/>
  <c r="F5471" i="13"/>
  <c r="F5472" i="13"/>
  <c r="F5473" i="13"/>
  <c r="F5474" i="13"/>
  <c r="F5475" i="13"/>
  <c r="F5476" i="13"/>
  <c r="F5477" i="13"/>
  <c r="F5478" i="13"/>
  <c r="F5479" i="13"/>
  <c r="F5480" i="13"/>
  <c r="F5481" i="13"/>
  <c r="F5482" i="13"/>
  <c r="F5483" i="13"/>
  <c r="F5484" i="13"/>
  <c r="F5485" i="13"/>
  <c r="F5486" i="13"/>
  <c r="F5487" i="13"/>
  <c r="F5488" i="13"/>
  <c r="F5489" i="13"/>
  <c r="F5490" i="13"/>
  <c r="F5491" i="13"/>
  <c r="F5492" i="13"/>
  <c r="F5493" i="13"/>
  <c r="F5494" i="13"/>
  <c r="F5495" i="13"/>
  <c r="F5496" i="13"/>
  <c r="F5497" i="13"/>
  <c r="F5498" i="13"/>
  <c r="F5499" i="13"/>
  <c r="F5500" i="13"/>
  <c r="F5501" i="13"/>
  <c r="F5502" i="13"/>
  <c r="F5503" i="13"/>
  <c r="F5504" i="13"/>
  <c r="F5505" i="13"/>
  <c r="F5506" i="13"/>
  <c r="F5507" i="13"/>
  <c r="F5508" i="13"/>
  <c r="F5509" i="13"/>
  <c r="F5510" i="13"/>
  <c r="F5511" i="13"/>
  <c r="F5512" i="13"/>
  <c r="F5513" i="13"/>
  <c r="F5514" i="13"/>
  <c r="F5515" i="13"/>
  <c r="F5516" i="13"/>
  <c r="F5517" i="13"/>
  <c r="F5518" i="13"/>
  <c r="F5519" i="13"/>
  <c r="F5520" i="13"/>
  <c r="F5521" i="13"/>
  <c r="F5522" i="13"/>
  <c r="F5523" i="13"/>
  <c r="F5524" i="13"/>
  <c r="F5525" i="13"/>
  <c r="F5526" i="13"/>
  <c r="F5527" i="13"/>
  <c r="F5528" i="13"/>
  <c r="F5529" i="13"/>
  <c r="F5530" i="13"/>
  <c r="F5531" i="13"/>
  <c r="F5532" i="13"/>
  <c r="F5533" i="13"/>
  <c r="F5534" i="13"/>
  <c r="F5535" i="13"/>
  <c r="F5536" i="13"/>
  <c r="F5537" i="13"/>
  <c r="F5538" i="13"/>
  <c r="F5539" i="13"/>
  <c r="F5540" i="13"/>
  <c r="F5541" i="13"/>
  <c r="F5542" i="13"/>
  <c r="F5543" i="13"/>
  <c r="F5544" i="13"/>
  <c r="F5545" i="13"/>
  <c r="F5546" i="13"/>
  <c r="F5547" i="13"/>
  <c r="F5548" i="13"/>
  <c r="F5549" i="13"/>
  <c r="F5550" i="13"/>
  <c r="F5551" i="13"/>
  <c r="F5552" i="13"/>
  <c r="F5553" i="13"/>
  <c r="F5554" i="13"/>
  <c r="F5555" i="13"/>
  <c r="F5556" i="13"/>
  <c r="F5557" i="13"/>
  <c r="F5558" i="13"/>
  <c r="F5559" i="13"/>
  <c r="F5560" i="13"/>
  <c r="F5561" i="13"/>
  <c r="F5562" i="13"/>
  <c r="F5563" i="13"/>
  <c r="F5564" i="13"/>
  <c r="F5565" i="13"/>
  <c r="F5566" i="13"/>
  <c r="F5567" i="13"/>
  <c r="F5568" i="13"/>
  <c r="F5569" i="13"/>
  <c r="F5570" i="13"/>
  <c r="F5571" i="13"/>
  <c r="F5572" i="13"/>
  <c r="F5573" i="13"/>
  <c r="F5574" i="13"/>
  <c r="F5575" i="13"/>
  <c r="F5576" i="13"/>
  <c r="F5577" i="13"/>
  <c r="F5578" i="13"/>
  <c r="F5579" i="13"/>
  <c r="F5580" i="13"/>
  <c r="F5581" i="13"/>
  <c r="F5582" i="13"/>
  <c r="F5583" i="13"/>
  <c r="F5584" i="13"/>
  <c r="F5585" i="13"/>
  <c r="F5586" i="13"/>
  <c r="F5587" i="13"/>
  <c r="F5588" i="13"/>
  <c r="F5589" i="13"/>
  <c r="F5590" i="13"/>
  <c r="F5591" i="13"/>
  <c r="F5592" i="13"/>
  <c r="F5593" i="13"/>
  <c r="F5594" i="13"/>
  <c r="F5595" i="13"/>
  <c r="F5596" i="13"/>
  <c r="F5597" i="13"/>
  <c r="F5598" i="13"/>
  <c r="F5599" i="13"/>
  <c r="F5600" i="13"/>
  <c r="F5601" i="13"/>
  <c r="F5602" i="13"/>
  <c r="F5603" i="13"/>
  <c r="F5604" i="13"/>
  <c r="F5605" i="13"/>
  <c r="F5606" i="13"/>
  <c r="F5607" i="13"/>
  <c r="F5608" i="13"/>
  <c r="F5609" i="13"/>
  <c r="F5610" i="13"/>
  <c r="F5611" i="13"/>
  <c r="F5612" i="13"/>
  <c r="F5613" i="13"/>
  <c r="F5614" i="13"/>
  <c r="F5615" i="13"/>
  <c r="F5616" i="13"/>
  <c r="F5617" i="13"/>
  <c r="F5618" i="13"/>
  <c r="F5619" i="13"/>
  <c r="F5620" i="13"/>
  <c r="F5621" i="13"/>
  <c r="F5622" i="13"/>
  <c r="F5623" i="13"/>
  <c r="F5624" i="13"/>
  <c r="F5625" i="13"/>
  <c r="F5626" i="13"/>
  <c r="F5627" i="13"/>
  <c r="F5628" i="13"/>
  <c r="F5629" i="13"/>
  <c r="F5630" i="13"/>
  <c r="F5631" i="13"/>
  <c r="F5632" i="13"/>
  <c r="F5633" i="13"/>
  <c r="F5634" i="13"/>
  <c r="F5635" i="13"/>
  <c r="F5636" i="13"/>
  <c r="F5637" i="13"/>
  <c r="F5638" i="13"/>
  <c r="F5639" i="13"/>
  <c r="F5640" i="13"/>
  <c r="F5641" i="13"/>
  <c r="F5642" i="13"/>
  <c r="F5643" i="13"/>
  <c r="F5644" i="13"/>
  <c r="F5645" i="13"/>
  <c r="F5646" i="13"/>
  <c r="F5647" i="13"/>
  <c r="F5648" i="13"/>
  <c r="F5649" i="13"/>
  <c r="F5650" i="13"/>
  <c r="F5651" i="13"/>
  <c r="F5652" i="13"/>
  <c r="F5653" i="13"/>
  <c r="F5654" i="13"/>
  <c r="F5655" i="13"/>
  <c r="F5656" i="13"/>
  <c r="F5657" i="13"/>
  <c r="F5658" i="13"/>
  <c r="F5659" i="13"/>
  <c r="F5660" i="13"/>
  <c r="F5661" i="13"/>
  <c r="F5662" i="13"/>
  <c r="F5663" i="13"/>
  <c r="F5664" i="13"/>
  <c r="F5665" i="13"/>
  <c r="F5666" i="13"/>
  <c r="F5667" i="13"/>
  <c r="F5668" i="13"/>
  <c r="F5669" i="13"/>
  <c r="F5670" i="13"/>
  <c r="F5671" i="13"/>
  <c r="F5672" i="13"/>
  <c r="F5673" i="13"/>
  <c r="F5674" i="13"/>
  <c r="F5675" i="13"/>
  <c r="F5676" i="13"/>
  <c r="F5677" i="13"/>
  <c r="F5678" i="13"/>
  <c r="F5679" i="13"/>
  <c r="F5680" i="13"/>
  <c r="F5681" i="13"/>
  <c r="F5682" i="13"/>
  <c r="F5683" i="13"/>
  <c r="F5684" i="13"/>
  <c r="F5685" i="13"/>
  <c r="F5686" i="13"/>
  <c r="F5687" i="13"/>
  <c r="F5688" i="13"/>
  <c r="F5689" i="13"/>
  <c r="F5690" i="13"/>
  <c r="F5691" i="13"/>
  <c r="F5692" i="13"/>
  <c r="F5693" i="13"/>
  <c r="F5694" i="13"/>
  <c r="F5695" i="13"/>
  <c r="F5696" i="13"/>
  <c r="F5697" i="13"/>
  <c r="F5698" i="13"/>
  <c r="F5699" i="13"/>
  <c r="F5700" i="13"/>
  <c r="F5701" i="13"/>
  <c r="F5702" i="13"/>
  <c r="F5703" i="13"/>
  <c r="F5704" i="13"/>
  <c r="F5705" i="13"/>
  <c r="F5706" i="13"/>
  <c r="F5707" i="13"/>
  <c r="F5708" i="13"/>
  <c r="F5709" i="13"/>
  <c r="F5710" i="13"/>
  <c r="F5711" i="13"/>
  <c r="F5712" i="13"/>
  <c r="F5713" i="13"/>
  <c r="F5714" i="13"/>
  <c r="F5715" i="13"/>
  <c r="F5716" i="13"/>
  <c r="F5717" i="13"/>
  <c r="F5718" i="13"/>
  <c r="F5719" i="13"/>
  <c r="F5720" i="13"/>
  <c r="F5721" i="13"/>
  <c r="F5722" i="13"/>
  <c r="F5723" i="13"/>
  <c r="F5724" i="13"/>
  <c r="F5725" i="13"/>
  <c r="F5726" i="13"/>
  <c r="F5727" i="13"/>
  <c r="F5728" i="13"/>
  <c r="F5729" i="13"/>
  <c r="F5730" i="13"/>
  <c r="F5731" i="13"/>
  <c r="F5732" i="13"/>
  <c r="F5733" i="13"/>
  <c r="F5734" i="13"/>
  <c r="F5735" i="13"/>
  <c r="F5736" i="13"/>
  <c r="F5737" i="13"/>
  <c r="F5738" i="13"/>
  <c r="F5739" i="13"/>
  <c r="F5740" i="13"/>
  <c r="F5741" i="13"/>
  <c r="F5742" i="13"/>
  <c r="F5743" i="13"/>
  <c r="F5744" i="13"/>
  <c r="F5745" i="13"/>
  <c r="F5746" i="13"/>
  <c r="F5747" i="13"/>
  <c r="F5748" i="13"/>
  <c r="F5749" i="13"/>
  <c r="F5750" i="13"/>
  <c r="F5751" i="13"/>
  <c r="F5752" i="13"/>
  <c r="F5753" i="13"/>
  <c r="F5754" i="13"/>
  <c r="F5755" i="13"/>
  <c r="F5756" i="13"/>
  <c r="F5757" i="13"/>
  <c r="F5758" i="13"/>
  <c r="F5759" i="13"/>
  <c r="F5760" i="13"/>
  <c r="F5761" i="13"/>
  <c r="F5762" i="13"/>
  <c r="F5763" i="13"/>
  <c r="F5764" i="13"/>
  <c r="F5765" i="13"/>
  <c r="F5766" i="13"/>
  <c r="F5767" i="13"/>
  <c r="F5768" i="13"/>
  <c r="F5769" i="13"/>
  <c r="F5770" i="13"/>
  <c r="F5771" i="13"/>
  <c r="F5772" i="13"/>
  <c r="F5773" i="13"/>
  <c r="F5774" i="13"/>
  <c r="F5775" i="13"/>
  <c r="F5776" i="13"/>
  <c r="F5777" i="13"/>
  <c r="F5778" i="13"/>
  <c r="F5779" i="13"/>
  <c r="F5780" i="13"/>
  <c r="F5781" i="13"/>
  <c r="F5782" i="13"/>
  <c r="F5783" i="13"/>
  <c r="F5784" i="13"/>
  <c r="F5785" i="13"/>
  <c r="F5786" i="13"/>
  <c r="F5787" i="13"/>
  <c r="F5788" i="13"/>
  <c r="F5789" i="13"/>
  <c r="F5790" i="13"/>
  <c r="F5791" i="13"/>
  <c r="F5792" i="13"/>
  <c r="F5793" i="13"/>
  <c r="F5794" i="13"/>
  <c r="F5795" i="13"/>
  <c r="F5796" i="13"/>
  <c r="F5797" i="13"/>
  <c r="F5798" i="13"/>
  <c r="F5799" i="13"/>
  <c r="F5800" i="13"/>
  <c r="F5801" i="13"/>
  <c r="F5802" i="13"/>
  <c r="F5803" i="13"/>
  <c r="F5804" i="13"/>
  <c r="F5805" i="13"/>
  <c r="F5806" i="13"/>
  <c r="F5807" i="13"/>
  <c r="F5808" i="13"/>
  <c r="F5809" i="13"/>
  <c r="F5810" i="13"/>
  <c r="F5811" i="13"/>
  <c r="F5812" i="13"/>
  <c r="F5813" i="13"/>
  <c r="F5814" i="13"/>
  <c r="F5815" i="13"/>
  <c r="F5816" i="13"/>
  <c r="F5817" i="13"/>
  <c r="F5818" i="13"/>
  <c r="F5819" i="13"/>
  <c r="F5820" i="13"/>
  <c r="F5821" i="13"/>
  <c r="F5822" i="13"/>
  <c r="F5823" i="13"/>
  <c r="F5824" i="13"/>
  <c r="F5825" i="13"/>
  <c r="F5826" i="13"/>
  <c r="F5827" i="13"/>
  <c r="F5828" i="13"/>
  <c r="F5829" i="13"/>
  <c r="F5830" i="13"/>
  <c r="F5831" i="13"/>
  <c r="F5832" i="13"/>
  <c r="F5833" i="13"/>
  <c r="F5834" i="13"/>
  <c r="F5835" i="13"/>
  <c r="F5836" i="13"/>
  <c r="F5837" i="13"/>
  <c r="F5838" i="13"/>
  <c r="F5839" i="13"/>
  <c r="F5840" i="13"/>
  <c r="F5841" i="13"/>
  <c r="F5842" i="13"/>
  <c r="F5843" i="13"/>
  <c r="F5844" i="13"/>
  <c r="F5845" i="13"/>
  <c r="F5846" i="13"/>
  <c r="F5847" i="13"/>
  <c r="F5848" i="13"/>
  <c r="F5849" i="13"/>
  <c r="F5850" i="13"/>
  <c r="F5851" i="13"/>
  <c r="F5852" i="13"/>
  <c r="F5853" i="13"/>
  <c r="F5854" i="13"/>
  <c r="F5855" i="13"/>
  <c r="F5856" i="13"/>
  <c r="F5857" i="13"/>
  <c r="F5858" i="13"/>
  <c r="F5859" i="13"/>
  <c r="F5860" i="13"/>
  <c r="F5861" i="13"/>
  <c r="F5862" i="13"/>
  <c r="F5863" i="13"/>
  <c r="F5864" i="13"/>
  <c r="F5865" i="13"/>
  <c r="F5866" i="13"/>
  <c r="F5867" i="13"/>
  <c r="F5868" i="13"/>
  <c r="F5869" i="13"/>
  <c r="F5870" i="13"/>
  <c r="F5871" i="13"/>
  <c r="F5872" i="13"/>
  <c r="F5873" i="13"/>
  <c r="F5874" i="13"/>
  <c r="F5875" i="13"/>
  <c r="F5876" i="13"/>
  <c r="F5877" i="13"/>
  <c r="F5878" i="13"/>
  <c r="F5879" i="13"/>
  <c r="F5880" i="13"/>
  <c r="F5881" i="13"/>
  <c r="F5882" i="13"/>
  <c r="F5883" i="13"/>
  <c r="F5884" i="13"/>
  <c r="F5885" i="13"/>
  <c r="F5886" i="13"/>
  <c r="F5887" i="13"/>
  <c r="F5888" i="13"/>
  <c r="F5889" i="13"/>
  <c r="F5890" i="13"/>
  <c r="F5891" i="13"/>
  <c r="F5892" i="13"/>
  <c r="F5893" i="13"/>
  <c r="F5894" i="13"/>
  <c r="F5895" i="13"/>
  <c r="F5896" i="13"/>
  <c r="F5897" i="13"/>
  <c r="F5898" i="13"/>
  <c r="F5899" i="13"/>
  <c r="F5900" i="13"/>
  <c r="F5901" i="13"/>
  <c r="F5902" i="13"/>
  <c r="F5903" i="13"/>
  <c r="F5904" i="13"/>
  <c r="F5905" i="13"/>
  <c r="F5906" i="13"/>
  <c r="F5907" i="13"/>
  <c r="F5908" i="13"/>
  <c r="F5909" i="13"/>
  <c r="F5910" i="13"/>
  <c r="F5911" i="13"/>
  <c r="F5912" i="13"/>
  <c r="F5913" i="13"/>
  <c r="F5914" i="13"/>
  <c r="F5915" i="13"/>
  <c r="F5916" i="13"/>
  <c r="F5917" i="13"/>
  <c r="F5918" i="13"/>
  <c r="F5919" i="13"/>
  <c r="F5920" i="13"/>
  <c r="F5921" i="13"/>
  <c r="F5922" i="13"/>
  <c r="F5923" i="13"/>
  <c r="F5924" i="13"/>
  <c r="F5925" i="13"/>
  <c r="F5926" i="13"/>
  <c r="F5927" i="13"/>
  <c r="F5928" i="13"/>
  <c r="F5929" i="13"/>
  <c r="F5930" i="13"/>
  <c r="F5931" i="13"/>
  <c r="F5932" i="13"/>
  <c r="F5933" i="13"/>
  <c r="F5934" i="13"/>
  <c r="F5935" i="13"/>
  <c r="F5936" i="13"/>
  <c r="F5937" i="13"/>
  <c r="F5938" i="13"/>
  <c r="F5939" i="13"/>
  <c r="F5940" i="13"/>
  <c r="F5941" i="13"/>
  <c r="F5942" i="13"/>
  <c r="F5943" i="13"/>
  <c r="F5944" i="13"/>
  <c r="F5945" i="13"/>
  <c r="F5946" i="13"/>
  <c r="F5947" i="13"/>
  <c r="F5948" i="13"/>
  <c r="F5949" i="13"/>
  <c r="F5950" i="13"/>
  <c r="F5951" i="13"/>
  <c r="F5952" i="13"/>
  <c r="F5953" i="13"/>
  <c r="F5954" i="13"/>
  <c r="F5955" i="13"/>
  <c r="F5956" i="13"/>
  <c r="F5957" i="13"/>
  <c r="F5958" i="13"/>
  <c r="F5959" i="13"/>
  <c r="F5960" i="13"/>
  <c r="F5961" i="13"/>
  <c r="F5962" i="13"/>
  <c r="F5963" i="13"/>
  <c r="F5964" i="13"/>
  <c r="F5965" i="13"/>
  <c r="F5966" i="13"/>
  <c r="F5967" i="13"/>
  <c r="F5968" i="13"/>
  <c r="F5969" i="13"/>
  <c r="F5970" i="13"/>
  <c r="F5971" i="13"/>
  <c r="F5972" i="13"/>
  <c r="F5973" i="13"/>
  <c r="F5974" i="13"/>
  <c r="F5975" i="13"/>
  <c r="F5976" i="13"/>
  <c r="F5977" i="13"/>
  <c r="F5978" i="13"/>
  <c r="F5979" i="13"/>
  <c r="F5980" i="13"/>
  <c r="F5981" i="13"/>
  <c r="F5982" i="13"/>
  <c r="F5983" i="13"/>
  <c r="F5984" i="13"/>
  <c r="F5985" i="13"/>
  <c r="F5986" i="13"/>
  <c r="F5987" i="13"/>
  <c r="F5988" i="13"/>
  <c r="F5989" i="13"/>
  <c r="F5990" i="13"/>
  <c r="F5991" i="13"/>
  <c r="F5992" i="13"/>
  <c r="F5993" i="13"/>
  <c r="F5994" i="13"/>
  <c r="F5995" i="13"/>
  <c r="F5996" i="13"/>
  <c r="F5997" i="13"/>
  <c r="F5998" i="13"/>
  <c r="F5999" i="13"/>
  <c r="F6000" i="13"/>
  <c r="F6001" i="13"/>
  <c r="F6002" i="13"/>
  <c r="F6003" i="13"/>
  <c r="F6004" i="13"/>
  <c r="F6005" i="13"/>
  <c r="F6006" i="13"/>
  <c r="F6007" i="13"/>
  <c r="F6008" i="13"/>
  <c r="F6009" i="13"/>
  <c r="F6010" i="13"/>
  <c r="F6011" i="13"/>
  <c r="F6012" i="13"/>
  <c r="F6013" i="13"/>
  <c r="F6014" i="13"/>
  <c r="F6015" i="13"/>
  <c r="F6016" i="13"/>
  <c r="F6017" i="13"/>
  <c r="F6018" i="13"/>
  <c r="F6019" i="13"/>
  <c r="F6020" i="13"/>
  <c r="F6021" i="13"/>
  <c r="F6022" i="13"/>
  <c r="F6023" i="13"/>
  <c r="F6024" i="13"/>
  <c r="F6025" i="13"/>
  <c r="F6026" i="13"/>
  <c r="F6027" i="13"/>
  <c r="F6028" i="13"/>
  <c r="F6029" i="13"/>
  <c r="F6030" i="13"/>
  <c r="F6031" i="13"/>
  <c r="F6032" i="13"/>
  <c r="F6033" i="13"/>
  <c r="F6034" i="13"/>
  <c r="F6035" i="13"/>
  <c r="F6036" i="13"/>
  <c r="F6037" i="13"/>
  <c r="F6038" i="13"/>
  <c r="F6039" i="13"/>
  <c r="F6040" i="13"/>
  <c r="F6041" i="13"/>
  <c r="F6042" i="13"/>
  <c r="F6043" i="13"/>
  <c r="F6044" i="13"/>
  <c r="F6045" i="13"/>
  <c r="F6046" i="13"/>
  <c r="F6047" i="13"/>
  <c r="F6048" i="13"/>
  <c r="F6049" i="13"/>
  <c r="F6050" i="13"/>
  <c r="F6051" i="13"/>
  <c r="F6052" i="13"/>
  <c r="F6053" i="13"/>
  <c r="F6054" i="13"/>
  <c r="F6055" i="13"/>
  <c r="F6056" i="13"/>
  <c r="F6057" i="13"/>
  <c r="F6058" i="13"/>
  <c r="F6059" i="13"/>
  <c r="F6060" i="13"/>
  <c r="F6061" i="13"/>
  <c r="F6062" i="13"/>
  <c r="F6063" i="13"/>
  <c r="F6064" i="13"/>
  <c r="F6065" i="13"/>
  <c r="F6066" i="13"/>
  <c r="F6067" i="13"/>
  <c r="F6068" i="13"/>
  <c r="F6069" i="13"/>
  <c r="F6070" i="13"/>
  <c r="F6071" i="13"/>
  <c r="F6072" i="13"/>
  <c r="F6073" i="13"/>
  <c r="F6074" i="13"/>
  <c r="F6075" i="13"/>
  <c r="F6076" i="13"/>
  <c r="F6077" i="13"/>
  <c r="F6078" i="13"/>
  <c r="F6079" i="13"/>
  <c r="F6080" i="13"/>
  <c r="F6081" i="13"/>
  <c r="F6082" i="13"/>
  <c r="F6083" i="13"/>
  <c r="F6084" i="13"/>
  <c r="F6085" i="13"/>
  <c r="F6086" i="13"/>
  <c r="F6087" i="13"/>
  <c r="F6088" i="13"/>
  <c r="F6089" i="13"/>
  <c r="F6090" i="13"/>
  <c r="F6091" i="13"/>
  <c r="F6092" i="13"/>
  <c r="F6093" i="13"/>
  <c r="F6094" i="13"/>
  <c r="F6095" i="13"/>
  <c r="F6096" i="13"/>
  <c r="F6097" i="13"/>
  <c r="F6098" i="13"/>
  <c r="F6099" i="13"/>
  <c r="F6100" i="13"/>
  <c r="F6101" i="13"/>
  <c r="F6102" i="13"/>
  <c r="F6103" i="13"/>
  <c r="F6104" i="13"/>
  <c r="F6105" i="13"/>
  <c r="F6106" i="13"/>
  <c r="F6107" i="13"/>
  <c r="F6108" i="13"/>
  <c r="F6109" i="13"/>
  <c r="F6110" i="13"/>
  <c r="F6111" i="13"/>
  <c r="F6112" i="13"/>
  <c r="F6113" i="13"/>
  <c r="F6114" i="13"/>
  <c r="F6115" i="13"/>
  <c r="F6116" i="13"/>
  <c r="F6117" i="13"/>
  <c r="F6118" i="13"/>
  <c r="F6119" i="13"/>
  <c r="F6120" i="13"/>
  <c r="F6121" i="13"/>
  <c r="F6122" i="13"/>
  <c r="F6123" i="13"/>
  <c r="F6124" i="13"/>
  <c r="F6125" i="13"/>
  <c r="F6126" i="13"/>
  <c r="F6127" i="13"/>
  <c r="F6128" i="13"/>
  <c r="F6129" i="13"/>
  <c r="F6130" i="13"/>
  <c r="F6131" i="13"/>
  <c r="F6132" i="13"/>
  <c r="F6133" i="13"/>
  <c r="F6134" i="13"/>
  <c r="F6135" i="13"/>
  <c r="F6136" i="13"/>
  <c r="F6137" i="13"/>
  <c r="F6138" i="13"/>
  <c r="F6139" i="13"/>
  <c r="F6140" i="13"/>
  <c r="F6141" i="13"/>
  <c r="F6142" i="13"/>
  <c r="F6143" i="13"/>
  <c r="F6144" i="13"/>
  <c r="F6145" i="13"/>
  <c r="F6146" i="13"/>
  <c r="F6147" i="13"/>
  <c r="F6148" i="13"/>
  <c r="F6149" i="13"/>
  <c r="F6150" i="13"/>
  <c r="F6151" i="13"/>
  <c r="F6152" i="13"/>
  <c r="F6153" i="13"/>
  <c r="F6154" i="13"/>
  <c r="F6155" i="13"/>
  <c r="F6156" i="13"/>
  <c r="F6157" i="13"/>
  <c r="F6158" i="13"/>
  <c r="F6159" i="13"/>
  <c r="F6160" i="13"/>
  <c r="F6161" i="13"/>
  <c r="F6162" i="13"/>
  <c r="F6163" i="13"/>
  <c r="F6164" i="13"/>
  <c r="F6165" i="13"/>
  <c r="F6166" i="13"/>
  <c r="F6167" i="13"/>
  <c r="F6168" i="13"/>
  <c r="F6169" i="13"/>
  <c r="F6170" i="13"/>
  <c r="F6171" i="13"/>
  <c r="F6172" i="13"/>
  <c r="F6173" i="13"/>
  <c r="F6174" i="13"/>
  <c r="F6175" i="13"/>
  <c r="F6176" i="13"/>
  <c r="F6177" i="13"/>
  <c r="F6178" i="13"/>
  <c r="F6179" i="13"/>
  <c r="F6180" i="13"/>
  <c r="F6181" i="13"/>
  <c r="F6182" i="13"/>
  <c r="F6183" i="13"/>
  <c r="F6184" i="13"/>
  <c r="F6185" i="13"/>
  <c r="F6186" i="13"/>
  <c r="F6187" i="13"/>
  <c r="F6188" i="13"/>
  <c r="F6189" i="13"/>
  <c r="F6190" i="13"/>
  <c r="F6191" i="13"/>
  <c r="F6192" i="13"/>
  <c r="F6193" i="13"/>
  <c r="F6194" i="13"/>
  <c r="F6195" i="13"/>
  <c r="F6196" i="13"/>
  <c r="F6197" i="13"/>
  <c r="F6198" i="13"/>
  <c r="F6199" i="13"/>
  <c r="F6200" i="13"/>
  <c r="F6201" i="13"/>
  <c r="F6202" i="13"/>
  <c r="F6203" i="13"/>
  <c r="F6204" i="13"/>
  <c r="F6205" i="13"/>
  <c r="F6206" i="13"/>
  <c r="F6207" i="13"/>
  <c r="F6208" i="13"/>
  <c r="F6209" i="13"/>
  <c r="F6210" i="13"/>
  <c r="F6211" i="13"/>
  <c r="F6212" i="13"/>
  <c r="F6213" i="13"/>
  <c r="F6214" i="13"/>
  <c r="F6215" i="13"/>
  <c r="F6216" i="13"/>
  <c r="F6217" i="13"/>
  <c r="F6218" i="13"/>
  <c r="F6219" i="13"/>
  <c r="F6220" i="13"/>
  <c r="F6221" i="13"/>
  <c r="F6222" i="13"/>
  <c r="F6223" i="13"/>
  <c r="F6224" i="13"/>
  <c r="F6225" i="13"/>
  <c r="F6226" i="13"/>
  <c r="F6227" i="13"/>
  <c r="F6228" i="13"/>
  <c r="F6229" i="13"/>
  <c r="F6230" i="13"/>
  <c r="F6231" i="13"/>
  <c r="F6232" i="13"/>
  <c r="F6233" i="13"/>
  <c r="F6234" i="13"/>
  <c r="F6235" i="13"/>
  <c r="F6236" i="13"/>
  <c r="F6237" i="13"/>
  <c r="F6238" i="13"/>
  <c r="F6239" i="13"/>
  <c r="F6240" i="13"/>
  <c r="F6241" i="13"/>
  <c r="F6242" i="13"/>
  <c r="F6243" i="13"/>
  <c r="F6244" i="13"/>
  <c r="F6245" i="13"/>
  <c r="F6246" i="13"/>
  <c r="F6247" i="13"/>
  <c r="F6248" i="13"/>
  <c r="F6249" i="13"/>
  <c r="F6250" i="13"/>
  <c r="F6251" i="13"/>
  <c r="F6252" i="13"/>
  <c r="F6253" i="13"/>
  <c r="F6254" i="13"/>
  <c r="F6255" i="13"/>
  <c r="F6256" i="13"/>
  <c r="F6257" i="13"/>
  <c r="F6258" i="13"/>
  <c r="F6259" i="13"/>
  <c r="F6260" i="13"/>
  <c r="F6261" i="13"/>
  <c r="F6262" i="13"/>
  <c r="F6263" i="13"/>
  <c r="F6264" i="13"/>
  <c r="F6265" i="13"/>
  <c r="F6266" i="13"/>
  <c r="F6267" i="13"/>
  <c r="F6268" i="13"/>
  <c r="F6269" i="13"/>
  <c r="F6270" i="13"/>
  <c r="F6271" i="13"/>
  <c r="F6272" i="13"/>
  <c r="F6273" i="13"/>
  <c r="F6274" i="13"/>
  <c r="F6275" i="13"/>
  <c r="F6276" i="13"/>
  <c r="F6277" i="13"/>
  <c r="F6278" i="13"/>
  <c r="F6279" i="13"/>
  <c r="F6280" i="13"/>
  <c r="F6281" i="13"/>
  <c r="F6282" i="13"/>
  <c r="F6283" i="13"/>
  <c r="F6284" i="13"/>
  <c r="F6285" i="13"/>
  <c r="F6286" i="13"/>
  <c r="F6287" i="13"/>
  <c r="F6288" i="13"/>
  <c r="F6289" i="13"/>
  <c r="F6290" i="13"/>
  <c r="F6291" i="13"/>
  <c r="F6292" i="13"/>
  <c r="F6293" i="13"/>
  <c r="F6294" i="13"/>
  <c r="F6295" i="13"/>
  <c r="F6296" i="13"/>
  <c r="F6297" i="13"/>
  <c r="F6298" i="13"/>
  <c r="F6299" i="13"/>
  <c r="F6300" i="13"/>
  <c r="F6301" i="13"/>
  <c r="F6302" i="13"/>
  <c r="F6303" i="13"/>
  <c r="F6304" i="13"/>
  <c r="F6305" i="13"/>
  <c r="F6306" i="13"/>
  <c r="F6307" i="13"/>
  <c r="F6308" i="13"/>
  <c r="F6309" i="13"/>
  <c r="F6310" i="13"/>
  <c r="F6311" i="13"/>
  <c r="F6312" i="13"/>
  <c r="F6313" i="13"/>
  <c r="F6314" i="13"/>
  <c r="F6315" i="13"/>
  <c r="F6316" i="13"/>
  <c r="F6317" i="13"/>
  <c r="F6318" i="13"/>
  <c r="F6319" i="13"/>
  <c r="F6320" i="13"/>
  <c r="F6321" i="13"/>
  <c r="F6322" i="13"/>
  <c r="F6323" i="13"/>
  <c r="F6324" i="13"/>
  <c r="F6325" i="13"/>
  <c r="F6326" i="13"/>
  <c r="F6327" i="13"/>
  <c r="F6328" i="13"/>
  <c r="F6329" i="13"/>
  <c r="F6330" i="13"/>
  <c r="F6331" i="13"/>
  <c r="F6332" i="13"/>
  <c r="F6333" i="13"/>
  <c r="F6334" i="13"/>
  <c r="F6335" i="13"/>
  <c r="F6336" i="13"/>
  <c r="F6337" i="13"/>
  <c r="F6338" i="13"/>
  <c r="F6339" i="13"/>
  <c r="F6340" i="13"/>
  <c r="F6341" i="13"/>
  <c r="F6342" i="13"/>
  <c r="F6343" i="13"/>
  <c r="F6344" i="13"/>
  <c r="F6345" i="13"/>
  <c r="F6346" i="13"/>
  <c r="F6347" i="13"/>
  <c r="F6348" i="13"/>
  <c r="F6349" i="13"/>
  <c r="F6350" i="13"/>
  <c r="F6351" i="13"/>
  <c r="F6352" i="13"/>
  <c r="F6353" i="13"/>
  <c r="F6354" i="13"/>
  <c r="F6355" i="13"/>
  <c r="F6356" i="13"/>
  <c r="F6357" i="13"/>
  <c r="F6358" i="13"/>
  <c r="F6359" i="13"/>
  <c r="F6360" i="13"/>
  <c r="F6361" i="13"/>
  <c r="F6362" i="13"/>
  <c r="F6363" i="13"/>
  <c r="F6364" i="13"/>
  <c r="F6365" i="13"/>
  <c r="F6366" i="13"/>
  <c r="F6367" i="13"/>
  <c r="F6368" i="13"/>
  <c r="F6369" i="13"/>
  <c r="F6370" i="13"/>
  <c r="F6371" i="13"/>
  <c r="F6372" i="13"/>
  <c r="F6373" i="13"/>
  <c r="F6374" i="13"/>
  <c r="F6375" i="13"/>
  <c r="F6376" i="13"/>
  <c r="F6377" i="13"/>
  <c r="F6378" i="13"/>
  <c r="F6379" i="13"/>
  <c r="F6380" i="13"/>
  <c r="F6381" i="13"/>
  <c r="F6382" i="13"/>
  <c r="F6383" i="13"/>
  <c r="F6384" i="13"/>
  <c r="F6385" i="13"/>
  <c r="F6386" i="13"/>
  <c r="F6387" i="13"/>
  <c r="F6388" i="13"/>
  <c r="F6389" i="13"/>
  <c r="F6390" i="13"/>
  <c r="F6391" i="13"/>
  <c r="F6392" i="13"/>
  <c r="F6393" i="13"/>
  <c r="F6394" i="13"/>
  <c r="F6395" i="13"/>
  <c r="F6396" i="13"/>
  <c r="F6397" i="13"/>
  <c r="F6398" i="13"/>
  <c r="F6399" i="13"/>
  <c r="F6400" i="13"/>
  <c r="F6401" i="13"/>
  <c r="F6402" i="13"/>
  <c r="F6403" i="13"/>
  <c r="F6404" i="13"/>
  <c r="F6405" i="13"/>
  <c r="F6406" i="13"/>
  <c r="F6407" i="13"/>
  <c r="F6408" i="13"/>
  <c r="F6409" i="13"/>
  <c r="F6410" i="13"/>
  <c r="F6411" i="13"/>
  <c r="F6412" i="13"/>
  <c r="F6413" i="13"/>
  <c r="F6414" i="13"/>
  <c r="F6415" i="13"/>
  <c r="F6416" i="13"/>
  <c r="F6417" i="13"/>
  <c r="F6418" i="13"/>
  <c r="F6419" i="13"/>
  <c r="F6420" i="13"/>
  <c r="F6421" i="13"/>
  <c r="F6422" i="13"/>
  <c r="F6423" i="13"/>
  <c r="F6424" i="13"/>
  <c r="F6425" i="13"/>
  <c r="F6426" i="13"/>
  <c r="F6427" i="13"/>
  <c r="F6428" i="13"/>
  <c r="F6429" i="13"/>
  <c r="F6430" i="13"/>
  <c r="F6431" i="13"/>
  <c r="F6432" i="13"/>
  <c r="F6433" i="13"/>
  <c r="F6434" i="13"/>
  <c r="F6435" i="13"/>
  <c r="F6436" i="13"/>
  <c r="F6437" i="13"/>
  <c r="F6438" i="13"/>
  <c r="F6439" i="13"/>
  <c r="F6440" i="13"/>
  <c r="F6441" i="13"/>
  <c r="F6442" i="13"/>
  <c r="F6443" i="13"/>
  <c r="F6444" i="13"/>
  <c r="F6445" i="13"/>
  <c r="F6446" i="13"/>
  <c r="F6447" i="13"/>
  <c r="F6448" i="13"/>
  <c r="F6449" i="13"/>
  <c r="F6450" i="13"/>
  <c r="F6451" i="13"/>
  <c r="F6452" i="13"/>
  <c r="F6453" i="13"/>
  <c r="F6454" i="13"/>
  <c r="F6455" i="13"/>
  <c r="F6456" i="13"/>
  <c r="F6457" i="13"/>
  <c r="F6458" i="13"/>
  <c r="F6459" i="13"/>
  <c r="F6460" i="13"/>
  <c r="F6461" i="13"/>
  <c r="F6462" i="13"/>
  <c r="F6463" i="13"/>
  <c r="F6464" i="13"/>
  <c r="F6465" i="13"/>
  <c r="F6466" i="13"/>
  <c r="F6467" i="13"/>
  <c r="F6468" i="13"/>
  <c r="F6469" i="13"/>
  <c r="F6470" i="13"/>
  <c r="F6471" i="13"/>
  <c r="F6472" i="13"/>
  <c r="F6473" i="13"/>
  <c r="F6474" i="13"/>
  <c r="F6475" i="13"/>
  <c r="F6476" i="13"/>
  <c r="F6477" i="13"/>
  <c r="F6478" i="13"/>
  <c r="F6479" i="13"/>
  <c r="F6480" i="13"/>
  <c r="F6481" i="13"/>
  <c r="F6482" i="13"/>
  <c r="F6483" i="13"/>
  <c r="F6484" i="13"/>
  <c r="F6485" i="13"/>
  <c r="F6486" i="13"/>
  <c r="F6487" i="13"/>
  <c r="F6488" i="13"/>
  <c r="F6489" i="13"/>
  <c r="F6490" i="13"/>
  <c r="F6491" i="13"/>
  <c r="F6492" i="13"/>
  <c r="F6493" i="13"/>
  <c r="F6494" i="13"/>
  <c r="F6495" i="13"/>
  <c r="F6496" i="13"/>
  <c r="F6497" i="13"/>
  <c r="F6498" i="13"/>
  <c r="F6499" i="13"/>
  <c r="F6500" i="13"/>
  <c r="F6501" i="13"/>
  <c r="F6502" i="13"/>
  <c r="F6503" i="13"/>
  <c r="F6504" i="13"/>
  <c r="F6505" i="13"/>
  <c r="F6506" i="13"/>
  <c r="F6507" i="13"/>
  <c r="F6508" i="13"/>
  <c r="F6509" i="13"/>
  <c r="F6510" i="13"/>
  <c r="F6511" i="13"/>
  <c r="F6512" i="13"/>
  <c r="F6513" i="13"/>
  <c r="F6514" i="13"/>
  <c r="F6515" i="13"/>
  <c r="F6516" i="13"/>
  <c r="F6517" i="13"/>
  <c r="F6518" i="13"/>
  <c r="F6519" i="13"/>
  <c r="F6520" i="13"/>
  <c r="F6521" i="13"/>
  <c r="F6522" i="13"/>
  <c r="F6523" i="13"/>
  <c r="F6524" i="13"/>
  <c r="F6525" i="13"/>
  <c r="F6526" i="13"/>
  <c r="F6527" i="13"/>
  <c r="F6528" i="13"/>
  <c r="F6529" i="13"/>
  <c r="F6530" i="13"/>
  <c r="F6531" i="13"/>
  <c r="F6532" i="13"/>
  <c r="F6533" i="13"/>
  <c r="F6534" i="13"/>
  <c r="F6535" i="13"/>
  <c r="F6536" i="13"/>
  <c r="F6537" i="13"/>
  <c r="F6538" i="13"/>
  <c r="F6539" i="13"/>
  <c r="F6540" i="13"/>
  <c r="F6541" i="13"/>
  <c r="F6542" i="13"/>
  <c r="F6543" i="13"/>
  <c r="F6544" i="13"/>
  <c r="F6545" i="13"/>
  <c r="F6546" i="13"/>
  <c r="F6547" i="13"/>
  <c r="F6548" i="13"/>
  <c r="F6549" i="13"/>
  <c r="F6550" i="13"/>
  <c r="F6551" i="13"/>
  <c r="F6552" i="13"/>
  <c r="F6553" i="13"/>
  <c r="F6554" i="13"/>
  <c r="F6555" i="13"/>
  <c r="F6556" i="13"/>
  <c r="F6557" i="13"/>
  <c r="F6558" i="13"/>
  <c r="F6559" i="13"/>
  <c r="F6560" i="13"/>
  <c r="F6561" i="13"/>
  <c r="F6562" i="13"/>
  <c r="F6563" i="13"/>
  <c r="F6564" i="13"/>
  <c r="F6565" i="13"/>
  <c r="F6566" i="13"/>
  <c r="F6567" i="13"/>
  <c r="F6568" i="13"/>
  <c r="F6569" i="13"/>
  <c r="F6570" i="13"/>
  <c r="F6571" i="13"/>
  <c r="F6572" i="13"/>
  <c r="F6573" i="13"/>
  <c r="F6574" i="13"/>
  <c r="F6575" i="13"/>
  <c r="F6576" i="13"/>
  <c r="F6577" i="13"/>
  <c r="F6578" i="13"/>
  <c r="F6579" i="13"/>
  <c r="F6580" i="13"/>
  <c r="F6581" i="13"/>
  <c r="F6582" i="13"/>
  <c r="F6583" i="13"/>
  <c r="F6584" i="13"/>
  <c r="F6585" i="13"/>
  <c r="F6586" i="13"/>
  <c r="F6587" i="13"/>
  <c r="F6588" i="13"/>
  <c r="F6589" i="13"/>
  <c r="F6590" i="13"/>
  <c r="F6591" i="13"/>
  <c r="F6592" i="13"/>
  <c r="F6593" i="13"/>
  <c r="F6594" i="13"/>
  <c r="F6595" i="13"/>
  <c r="F6596" i="13"/>
  <c r="F6597" i="13"/>
  <c r="F6598" i="13"/>
  <c r="F6599" i="13"/>
  <c r="F6600" i="13"/>
  <c r="F6601" i="13"/>
  <c r="F6602" i="13"/>
  <c r="F6603" i="13"/>
  <c r="F6604" i="13"/>
  <c r="F6605" i="13"/>
  <c r="F6606" i="13"/>
  <c r="F6607" i="13"/>
  <c r="F6608" i="13"/>
  <c r="F6609" i="13"/>
  <c r="F6610" i="13"/>
  <c r="F6611" i="13"/>
  <c r="F6612" i="13"/>
  <c r="F6613" i="13"/>
  <c r="F6614" i="13"/>
  <c r="F6615" i="13"/>
  <c r="F6616" i="13"/>
  <c r="F6617" i="13"/>
  <c r="F6618" i="13"/>
  <c r="F6619" i="13"/>
  <c r="F6620" i="13"/>
  <c r="F6621" i="13"/>
  <c r="F6622" i="13"/>
  <c r="F6623" i="13"/>
  <c r="F6624" i="13"/>
  <c r="F6625" i="13"/>
  <c r="F6626" i="13"/>
  <c r="F6627" i="13"/>
  <c r="F6628" i="13"/>
  <c r="F6629" i="13"/>
  <c r="F6630" i="13"/>
  <c r="F6631" i="13"/>
  <c r="F6632" i="13"/>
  <c r="F6633" i="13"/>
  <c r="F6634" i="13"/>
  <c r="F6635" i="13"/>
  <c r="F6636" i="13"/>
  <c r="F6637" i="13"/>
  <c r="F6638" i="13"/>
  <c r="F6639" i="13"/>
  <c r="F6640" i="13"/>
  <c r="F6641" i="13"/>
  <c r="F6642" i="13"/>
  <c r="F6643" i="13"/>
  <c r="F6644" i="13"/>
  <c r="F6645" i="13"/>
  <c r="F6646" i="13"/>
  <c r="F6647" i="13"/>
  <c r="F6648" i="13"/>
  <c r="F6649" i="13"/>
  <c r="F6650" i="13"/>
  <c r="F6651" i="13"/>
  <c r="F6652" i="13"/>
  <c r="F6653" i="13"/>
  <c r="F6654" i="13"/>
  <c r="F6655" i="13"/>
  <c r="F6656" i="13"/>
  <c r="F6657" i="13"/>
  <c r="F6658" i="13"/>
  <c r="F6659" i="13"/>
  <c r="F6660" i="13"/>
  <c r="F6661" i="13"/>
  <c r="F6662" i="13"/>
  <c r="F6663" i="13"/>
  <c r="F6664" i="13"/>
  <c r="F6665" i="13"/>
  <c r="F6666" i="13"/>
  <c r="F6667" i="13"/>
  <c r="F6668" i="13"/>
  <c r="F6669" i="13"/>
  <c r="F6670" i="13"/>
  <c r="F6671" i="13"/>
  <c r="F6672" i="13"/>
  <c r="F6673" i="13"/>
  <c r="F6674" i="13"/>
  <c r="F6675" i="13"/>
  <c r="F6676" i="13"/>
  <c r="F6677" i="13"/>
  <c r="F6678" i="13"/>
  <c r="F6679" i="13"/>
  <c r="F6680" i="13"/>
  <c r="F6681" i="13"/>
  <c r="F6682" i="13"/>
  <c r="F6683" i="13"/>
  <c r="F6684" i="13"/>
  <c r="F6685" i="13"/>
  <c r="F6686" i="13"/>
  <c r="F6687" i="13"/>
  <c r="F6688" i="13"/>
  <c r="F6689" i="13"/>
  <c r="F6690" i="13"/>
  <c r="F6691" i="13"/>
  <c r="F6692" i="13"/>
  <c r="F6693" i="13"/>
  <c r="F6694" i="13"/>
  <c r="F6695" i="13"/>
  <c r="F6696" i="13"/>
  <c r="F6697" i="13"/>
  <c r="F6698" i="13"/>
  <c r="F6699" i="13"/>
  <c r="F6700" i="13"/>
  <c r="F6701" i="13"/>
  <c r="F6702" i="13"/>
  <c r="F6703" i="13"/>
  <c r="F6704" i="13"/>
  <c r="F6705" i="13"/>
  <c r="F6706" i="13"/>
  <c r="F6707" i="13"/>
  <c r="F6708" i="13"/>
  <c r="F6709" i="13"/>
  <c r="F6710" i="13"/>
  <c r="F6711" i="13"/>
  <c r="F6712" i="13"/>
  <c r="F6713" i="13"/>
  <c r="F6714" i="13"/>
  <c r="F6715" i="13"/>
  <c r="F6716" i="13"/>
  <c r="F6717" i="13"/>
  <c r="F6718" i="13"/>
  <c r="F6719" i="13"/>
  <c r="F6720" i="13"/>
  <c r="F6721" i="13"/>
  <c r="F6722" i="13"/>
  <c r="F6723" i="13"/>
  <c r="F6724" i="13"/>
  <c r="F6725" i="13"/>
  <c r="F6726" i="13"/>
  <c r="F6727" i="13"/>
  <c r="F6728" i="13"/>
  <c r="F6729" i="13"/>
  <c r="F6730" i="13"/>
  <c r="F6731" i="13"/>
  <c r="F6732" i="13"/>
  <c r="F6733" i="13"/>
  <c r="F6734" i="13"/>
  <c r="F6735" i="13"/>
  <c r="F6736" i="13"/>
  <c r="F6737" i="13"/>
  <c r="F6738" i="13"/>
  <c r="F6739" i="13"/>
  <c r="F6740" i="13"/>
  <c r="F6741" i="13"/>
  <c r="F6742" i="13"/>
  <c r="F6743" i="13"/>
  <c r="F6744" i="13"/>
  <c r="F6745" i="13"/>
  <c r="F6746" i="13"/>
  <c r="F6747" i="13"/>
  <c r="F6748" i="13"/>
  <c r="F6749" i="13"/>
  <c r="F6750" i="13"/>
  <c r="F6751" i="13"/>
  <c r="F6752" i="13"/>
  <c r="F6753" i="13"/>
  <c r="F6754" i="13"/>
  <c r="F6755" i="13"/>
  <c r="F6756" i="13"/>
  <c r="F6757" i="13"/>
  <c r="F6758" i="13"/>
  <c r="F6759" i="13"/>
  <c r="F6760" i="13"/>
  <c r="F6761" i="13"/>
  <c r="F6762" i="13"/>
  <c r="F6763" i="13"/>
  <c r="F6764" i="13"/>
  <c r="F6765" i="13"/>
  <c r="F6766" i="13"/>
  <c r="F6767" i="13"/>
  <c r="F6768" i="13"/>
  <c r="F6769" i="13"/>
  <c r="F6770" i="13"/>
  <c r="F6771" i="13"/>
  <c r="F6772" i="13"/>
  <c r="F6773" i="13"/>
  <c r="F6774" i="13"/>
  <c r="F6775" i="13"/>
  <c r="F6776" i="13"/>
  <c r="F6777" i="13"/>
  <c r="F6778" i="13"/>
  <c r="F6779" i="13"/>
  <c r="F6780" i="13"/>
  <c r="F6781" i="13"/>
  <c r="F6782" i="13"/>
  <c r="F6783" i="13"/>
  <c r="F6784" i="13"/>
  <c r="F6785" i="13"/>
  <c r="F6786" i="13"/>
  <c r="F6787" i="13"/>
  <c r="F6788" i="13"/>
  <c r="F6789" i="13"/>
  <c r="F6790" i="13"/>
  <c r="F6791" i="13"/>
  <c r="F6792" i="13"/>
  <c r="F6793" i="13"/>
  <c r="F6794" i="13"/>
  <c r="F6795" i="13"/>
  <c r="F6796" i="13"/>
  <c r="F6797" i="13"/>
  <c r="F6798" i="13"/>
  <c r="F6799" i="13"/>
  <c r="F6800" i="13"/>
  <c r="F6801" i="13"/>
  <c r="F6802" i="13"/>
  <c r="F6803" i="13"/>
  <c r="F6804" i="13"/>
  <c r="F6805" i="13"/>
  <c r="F6806" i="13"/>
  <c r="F6807" i="13"/>
  <c r="F6808" i="13"/>
  <c r="F6809" i="13"/>
  <c r="F6810" i="13"/>
  <c r="F6811" i="13"/>
  <c r="F6812" i="13"/>
  <c r="F6813" i="13"/>
  <c r="F6814" i="13"/>
  <c r="F6815" i="13"/>
  <c r="F6816" i="13"/>
  <c r="F6817" i="13"/>
  <c r="F6818" i="13"/>
  <c r="F6819" i="13"/>
  <c r="F6820" i="13"/>
  <c r="F6821" i="13"/>
  <c r="F6822" i="13"/>
  <c r="F6823" i="13"/>
  <c r="F6824" i="13"/>
  <c r="F6825" i="13"/>
  <c r="F6826" i="13"/>
  <c r="F6827" i="13"/>
  <c r="F6828" i="13"/>
  <c r="F6829" i="13"/>
  <c r="F6830" i="13"/>
  <c r="F6831" i="13"/>
  <c r="F6832" i="13"/>
  <c r="F6833" i="13"/>
  <c r="F6834" i="13"/>
  <c r="F6835" i="13"/>
  <c r="F6836" i="13"/>
  <c r="F6837" i="13"/>
  <c r="F6838" i="13"/>
  <c r="F6839" i="13"/>
  <c r="F6840" i="13"/>
  <c r="F6841" i="13"/>
  <c r="F6842" i="13"/>
  <c r="F6843" i="13"/>
  <c r="F6844" i="13"/>
  <c r="F6845" i="13"/>
  <c r="F6846" i="13"/>
  <c r="F6847" i="13"/>
  <c r="F6848" i="13"/>
  <c r="F6849" i="13"/>
  <c r="F6850" i="13"/>
  <c r="F6851" i="13"/>
  <c r="F6852" i="13"/>
  <c r="F6853" i="13"/>
  <c r="F6854" i="13"/>
  <c r="F6855" i="13"/>
  <c r="F6856" i="13"/>
  <c r="F6857" i="13"/>
  <c r="F6858" i="13"/>
  <c r="F6859" i="13"/>
  <c r="F6860" i="13"/>
  <c r="F6861" i="13"/>
  <c r="F6862" i="13"/>
  <c r="F6863" i="13"/>
  <c r="F6864" i="13"/>
  <c r="F6865" i="13"/>
  <c r="F6866" i="13"/>
  <c r="F6867" i="13"/>
  <c r="F6868" i="13"/>
  <c r="F6869" i="13"/>
  <c r="F6870" i="13"/>
  <c r="F6871" i="13"/>
  <c r="F6872" i="13"/>
  <c r="F6873" i="13"/>
  <c r="F6874" i="13"/>
  <c r="F6875" i="13"/>
  <c r="F6876" i="13"/>
  <c r="F6877" i="13"/>
  <c r="F6878" i="13"/>
  <c r="F6879" i="13"/>
  <c r="F6880" i="13"/>
  <c r="F6881" i="13"/>
  <c r="F6882" i="13"/>
  <c r="F6883" i="13"/>
  <c r="F6884" i="13"/>
  <c r="F6885" i="13"/>
  <c r="F6886" i="13"/>
  <c r="F6887" i="13"/>
  <c r="F6888" i="13"/>
  <c r="F6889" i="13"/>
  <c r="F6890" i="13"/>
  <c r="F6891" i="13"/>
  <c r="F6892" i="13"/>
  <c r="F6893" i="13"/>
  <c r="F6894" i="13"/>
  <c r="F6895" i="13"/>
  <c r="F6896" i="13"/>
  <c r="F6897" i="13"/>
  <c r="F6898" i="13"/>
  <c r="F6899" i="13"/>
  <c r="F6900" i="13"/>
  <c r="F6901" i="13"/>
  <c r="F6902" i="13"/>
  <c r="F6903" i="13"/>
  <c r="F6904" i="13"/>
  <c r="F6905" i="13"/>
  <c r="F6906" i="13"/>
  <c r="F6907" i="13"/>
  <c r="F6908" i="13"/>
  <c r="F6909" i="13"/>
  <c r="F6910" i="13"/>
  <c r="F6911" i="13"/>
  <c r="F6912" i="13"/>
  <c r="F6913" i="13"/>
  <c r="F6914" i="13"/>
  <c r="F6915" i="13"/>
  <c r="F6916" i="13"/>
  <c r="F6917" i="13"/>
  <c r="F6918" i="13"/>
  <c r="F6919" i="13"/>
  <c r="F6920" i="13"/>
  <c r="F6921" i="13"/>
  <c r="F6922" i="13"/>
  <c r="F6923" i="13"/>
  <c r="F6924" i="13"/>
  <c r="F6925" i="13"/>
  <c r="F6926" i="13"/>
  <c r="F6927" i="13"/>
  <c r="F6928" i="13"/>
  <c r="F6929" i="13"/>
  <c r="F6930" i="13"/>
  <c r="F6931" i="13"/>
  <c r="F6932" i="13"/>
  <c r="F6933" i="13"/>
  <c r="F6934" i="13"/>
  <c r="F6935" i="13"/>
  <c r="F6936" i="13"/>
  <c r="F6937" i="13"/>
  <c r="F6938" i="13"/>
  <c r="F6939" i="13"/>
  <c r="F6940" i="13"/>
  <c r="F6941" i="13"/>
  <c r="F6942" i="13"/>
  <c r="F6943" i="13"/>
  <c r="F6944" i="13"/>
  <c r="F6945" i="13"/>
  <c r="F6946" i="13"/>
  <c r="F6947" i="13"/>
  <c r="F6948" i="13"/>
  <c r="F6949" i="13"/>
  <c r="F6950" i="13"/>
  <c r="F6951" i="13"/>
  <c r="F6952" i="13"/>
  <c r="F6953" i="13"/>
  <c r="F6954" i="13"/>
  <c r="F6955" i="13"/>
  <c r="F6956" i="13"/>
  <c r="F6957" i="13"/>
  <c r="F6958" i="13"/>
  <c r="F6959" i="13"/>
  <c r="F6960" i="13"/>
  <c r="F6961" i="13"/>
  <c r="F6962" i="13"/>
  <c r="F6963" i="13"/>
  <c r="F6964" i="13"/>
  <c r="F6965" i="13"/>
  <c r="F6966" i="13"/>
  <c r="F6967" i="13"/>
  <c r="F6968" i="13"/>
  <c r="F6969" i="13"/>
  <c r="F6970" i="13"/>
  <c r="F6971" i="13"/>
  <c r="F6972" i="13"/>
  <c r="F6973" i="13"/>
  <c r="F6974" i="13"/>
  <c r="F6975" i="13"/>
  <c r="F6976" i="13"/>
  <c r="F6977" i="13"/>
  <c r="F6978" i="13"/>
  <c r="F6979" i="13"/>
  <c r="F6980" i="13"/>
  <c r="F6981" i="13"/>
  <c r="F6982" i="13"/>
  <c r="F6983" i="13"/>
  <c r="F6984" i="13"/>
  <c r="F6985" i="13"/>
  <c r="F6986" i="13"/>
  <c r="F6987" i="13"/>
  <c r="F6988" i="13"/>
  <c r="F6989" i="13"/>
  <c r="F6990" i="13"/>
  <c r="F6991" i="13"/>
  <c r="F6992" i="13"/>
  <c r="F6993" i="13"/>
  <c r="F6994" i="13"/>
  <c r="F6995" i="13"/>
  <c r="F6996" i="13"/>
  <c r="F6997" i="13"/>
  <c r="F6998" i="13"/>
  <c r="F6999" i="13"/>
  <c r="F7000" i="13"/>
  <c r="F7001" i="13"/>
  <c r="F7002" i="13"/>
  <c r="F7003" i="13"/>
  <c r="F7004" i="13"/>
  <c r="F7005" i="13"/>
  <c r="F7006" i="13"/>
  <c r="F7007" i="13"/>
  <c r="F7008" i="13"/>
  <c r="F7009" i="13"/>
  <c r="F7010" i="13"/>
  <c r="F7011" i="13"/>
  <c r="F7012" i="13"/>
  <c r="F7013" i="13"/>
  <c r="F7014" i="13"/>
  <c r="F7015" i="13"/>
  <c r="F7016" i="13"/>
  <c r="F7017" i="13"/>
  <c r="F7018" i="13"/>
  <c r="F7019" i="13"/>
  <c r="F7020" i="13"/>
  <c r="F7021" i="13"/>
  <c r="F7022" i="13"/>
  <c r="F7023" i="13"/>
  <c r="F7024" i="13"/>
  <c r="F7025" i="13"/>
  <c r="F7026" i="13"/>
  <c r="F7027" i="13"/>
  <c r="F7028" i="13"/>
  <c r="F7029" i="13"/>
  <c r="F7030" i="13"/>
  <c r="F7031" i="13"/>
  <c r="F7032" i="13"/>
  <c r="F7033" i="13"/>
  <c r="F7034" i="13"/>
  <c r="F7035" i="13"/>
  <c r="F7036" i="13"/>
  <c r="F7037" i="13"/>
  <c r="F7038" i="13"/>
  <c r="F7039" i="13"/>
  <c r="F7040" i="13"/>
  <c r="F7041" i="13"/>
  <c r="F7042" i="13"/>
  <c r="F7043" i="13"/>
  <c r="F7044" i="13"/>
  <c r="F7045" i="13"/>
  <c r="F7046" i="13"/>
  <c r="F7047" i="13"/>
  <c r="F7048" i="13"/>
  <c r="F7049" i="13"/>
  <c r="F7050" i="13"/>
  <c r="F7051" i="13"/>
  <c r="F7052" i="13"/>
  <c r="F7053" i="13"/>
  <c r="F7054" i="13"/>
  <c r="F7055" i="13"/>
  <c r="F7056" i="13"/>
  <c r="F7057" i="13"/>
  <c r="F7058" i="13"/>
  <c r="F7059" i="13"/>
  <c r="F7060" i="13"/>
  <c r="F7061" i="13"/>
  <c r="F7062" i="13"/>
  <c r="F7063" i="13"/>
  <c r="F7064" i="13"/>
  <c r="F7065" i="13"/>
  <c r="F7066" i="13"/>
  <c r="F7067" i="13"/>
  <c r="F7068" i="13"/>
  <c r="F7069" i="13"/>
  <c r="F7070" i="13"/>
  <c r="F7071" i="13"/>
  <c r="F7072" i="13"/>
  <c r="F7073" i="13"/>
  <c r="F7074" i="13"/>
  <c r="F7075" i="13"/>
  <c r="F7076" i="13"/>
  <c r="F7077" i="13"/>
  <c r="F7078" i="13"/>
  <c r="F7079" i="13"/>
  <c r="F7080" i="13"/>
  <c r="F7081" i="13"/>
  <c r="F7082" i="13"/>
  <c r="F7083" i="13"/>
  <c r="F7084" i="13"/>
  <c r="F7085" i="13"/>
  <c r="F7086" i="13"/>
  <c r="F7087" i="13"/>
  <c r="F7088" i="13"/>
  <c r="F7089" i="13"/>
  <c r="F7090" i="13"/>
  <c r="F7091" i="13"/>
  <c r="F7092" i="13"/>
  <c r="F7093" i="13"/>
  <c r="F7094" i="13"/>
  <c r="F7095" i="13"/>
  <c r="F7096" i="13"/>
  <c r="F7097" i="13"/>
  <c r="F7098" i="13"/>
  <c r="F7099" i="13"/>
  <c r="F7100" i="13"/>
  <c r="F7101" i="13"/>
  <c r="F7102" i="13"/>
  <c r="F7103" i="13"/>
  <c r="F7104" i="13"/>
  <c r="F7105" i="13"/>
  <c r="F7106" i="13"/>
  <c r="F7107" i="13"/>
  <c r="F7108" i="13"/>
  <c r="F7109" i="13"/>
  <c r="F7110" i="13"/>
  <c r="F7111" i="13"/>
  <c r="F7112" i="13"/>
  <c r="F7113" i="13"/>
  <c r="F7114" i="13"/>
  <c r="F7115" i="13"/>
  <c r="F7116" i="13"/>
  <c r="F7117" i="13"/>
  <c r="F7118" i="13"/>
  <c r="F7119" i="13"/>
  <c r="F7120" i="13"/>
  <c r="F7121" i="13"/>
  <c r="F7122" i="13"/>
  <c r="F7123" i="13"/>
  <c r="F7124" i="13"/>
  <c r="F7125" i="13"/>
  <c r="F7126" i="13"/>
  <c r="F7127" i="13"/>
  <c r="F7128" i="13"/>
  <c r="F7129" i="13"/>
  <c r="F7130" i="13"/>
  <c r="F7131" i="13"/>
  <c r="F7132" i="13"/>
  <c r="F7133" i="13"/>
  <c r="F7134" i="13"/>
  <c r="F7135" i="13"/>
  <c r="F7136" i="13"/>
  <c r="F7137" i="13"/>
  <c r="F7138" i="13"/>
  <c r="F7139" i="13"/>
  <c r="F7140" i="13"/>
  <c r="F7141" i="13"/>
  <c r="F7142" i="13"/>
  <c r="F7143" i="13"/>
  <c r="F7144" i="13"/>
  <c r="F7145" i="13"/>
  <c r="F7146" i="13"/>
  <c r="F7147" i="13"/>
  <c r="F7148" i="13"/>
  <c r="F7149" i="13"/>
  <c r="F7150" i="13"/>
  <c r="F7151" i="13"/>
  <c r="F7152" i="13"/>
  <c r="F7153" i="13"/>
  <c r="F7154" i="13"/>
  <c r="F7155" i="13"/>
  <c r="F7156" i="13"/>
  <c r="F7157" i="13"/>
  <c r="F7158" i="13"/>
  <c r="F7159" i="13"/>
  <c r="F7160" i="13"/>
  <c r="F7161" i="13"/>
  <c r="F7162" i="13"/>
  <c r="F7163" i="13"/>
  <c r="F7164" i="13"/>
  <c r="F7165" i="13"/>
  <c r="F7166" i="13"/>
  <c r="F7167" i="13"/>
  <c r="F7168" i="13"/>
  <c r="F7169" i="13"/>
  <c r="F7170" i="13"/>
  <c r="F7171" i="13"/>
  <c r="F7172" i="13"/>
  <c r="F7173" i="13"/>
  <c r="F7174" i="13"/>
  <c r="F7175" i="13"/>
  <c r="F7176" i="13"/>
  <c r="F7177" i="13"/>
  <c r="F7178" i="13"/>
  <c r="F7179" i="13"/>
  <c r="F7180" i="13"/>
  <c r="F7181" i="13"/>
  <c r="F7182" i="13"/>
  <c r="F7183" i="13"/>
  <c r="F7184" i="13"/>
  <c r="F7185" i="13"/>
  <c r="F7186" i="13"/>
  <c r="F7187" i="13"/>
  <c r="F7188" i="13"/>
  <c r="F7189" i="13"/>
  <c r="F7190" i="13"/>
  <c r="F7191" i="13"/>
  <c r="F7192" i="13"/>
  <c r="F7193" i="13"/>
  <c r="F7194" i="13"/>
  <c r="F7195" i="13"/>
  <c r="F7196" i="13"/>
  <c r="F7197" i="13"/>
  <c r="F7198" i="13"/>
  <c r="F7199" i="13"/>
  <c r="F7200" i="13"/>
  <c r="F7201" i="13"/>
  <c r="F7202" i="13"/>
  <c r="F7203" i="13"/>
  <c r="F7204" i="13"/>
  <c r="F7205" i="13"/>
  <c r="F7206" i="13"/>
  <c r="F7207" i="13"/>
  <c r="F7208" i="13"/>
  <c r="F7209" i="13"/>
  <c r="F7210" i="13"/>
  <c r="F7211" i="13"/>
  <c r="F7212" i="13"/>
  <c r="F7213" i="13"/>
  <c r="F7214" i="13"/>
  <c r="F7215" i="13"/>
  <c r="F7216" i="13"/>
  <c r="F7217" i="13"/>
  <c r="F7218" i="13"/>
  <c r="F7219" i="13"/>
  <c r="F7220" i="13"/>
  <c r="F7221" i="13"/>
  <c r="F7222" i="13"/>
  <c r="F7223" i="13"/>
  <c r="F7224" i="13"/>
  <c r="F7225" i="13"/>
  <c r="F7226" i="13"/>
  <c r="F7227" i="13"/>
  <c r="F7228" i="13"/>
  <c r="F7229" i="13"/>
  <c r="F7230" i="13"/>
  <c r="F7231" i="13"/>
  <c r="F7232" i="13"/>
  <c r="F7233" i="13"/>
  <c r="F7234" i="13"/>
  <c r="F7235" i="13"/>
  <c r="F7236" i="13"/>
  <c r="F7237" i="13"/>
  <c r="F7238" i="13"/>
  <c r="F7239" i="13"/>
  <c r="F7240" i="13"/>
  <c r="F7241" i="13"/>
  <c r="F7242" i="13"/>
  <c r="F7243" i="13"/>
  <c r="F7244" i="13"/>
  <c r="F7245" i="13"/>
  <c r="F7246" i="13"/>
  <c r="F7247" i="13"/>
  <c r="F7248" i="13"/>
  <c r="F7249" i="13"/>
  <c r="F7250" i="13"/>
  <c r="F7251" i="13"/>
  <c r="F7252" i="13"/>
  <c r="F7253" i="13"/>
  <c r="F7254" i="13"/>
  <c r="F7255" i="13"/>
  <c r="F7256" i="13"/>
  <c r="F7257" i="13"/>
  <c r="F7258" i="13"/>
  <c r="F7259" i="13"/>
  <c r="F7260" i="13"/>
  <c r="F7261" i="13"/>
  <c r="F7262" i="13"/>
  <c r="F7263" i="13"/>
  <c r="F7264" i="13"/>
  <c r="F7265" i="13"/>
  <c r="F7266" i="13"/>
  <c r="F7267" i="13"/>
  <c r="F7268" i="13"/>
  <c r="F7269" i="13"/>
  <c r="F7270" i="13"/>
  <c r="F7271" i="13"/>
  <c r="F7272" i="13"/>
  <c r="F7273" i="13"/>
  <c r="F7274" i="13"/>
  <c r="F7275" i="13"/>
  <c r="F7276" i="13"/>
  <c r="F7277" i="13"/>
  <c r="F7278" i="13"/>
  <c r="F7279" i="13"/>
  <c r="F7280" i="13"/>
  <c r="F7281" i="13"/>
  <c r="F7282" i="13"/>
  <c r="F7283" i="13"/>
  <c r="F7284" i="13"/>
  <c r="F7285" i="13"/>
  <c r="F7286" i="13"/>
  <c r="F7287" i="13"/>
  <c r="F7288" i="13"/>
  <c r="F7289" i="13"/>
  <c r="F7290" i="13"/>
  <c r="F7291" i="13"/>
  <c r="F7292" i="13"/>
  <c r="F7293" i="13"/>
  <c r="F7294" i="13"/>
  <c r="F7295" i="13"/>
  <c r="F7296" i="13"/>
  <c r="F7297" i="13"/>
  <c r="F7298" i="13"/>
  <c r="F7299" i="13"/>
  <c r="F7300" i="13"/>
  <c r="F7301" i="13"/>
  <c r="F7302" i="13"/>
  <c r="F7303" i="13"/>
  <c r="F7304" i="13"/>
  <c r="F7305" i="13"/>
  <c r="F7306" i="13"/>
  <c r="F7307" i="13"/>
  <c r="F7308" i="13"/>
  <c r="F7309" i="13"/>
  <c r="F7310" i="13"/>
  <c r="F7311" i="13"/>
  <c r="F7312" i="13"/>
  <c r="F7313" i="13"/>
  <c r="F7314" i="13"/>
  <c r="F7315" i="13"/>
  <c r="F7316" i="13"/>
  <c r="F7317" i="13"/>
  <c r="F7318" i="13"/>
  <c r="F7319" i="13"/>
  <c r="F7320" i="13"/>
  <c r="F7321" i="13"/>
  <c r="F7322" i="13"/>
  <c r="F7323" i="13"/>
  <c r="F7324" i="13"/>
  <c r="F7325" i="13"/>
  <c r="F7326" i="13"/>
  <c r="F7327" i="13"/>
  <c r="F7328" i="13"/>
  <c r="F7329" i="13"/>
  <c r="F7330" i="13"/>
  <c r="F7331" i="13"/>
  <c r="F7332" i="13"/>
  <c r="F7333" i="13"/>
  <c r="F7334" i="13"/>
  <c r="F7335" i="13"/>
  <c r="F7336" i="13"/>
  <c r="F7337" i="13"/>
  <c r="F7338" i="13"/>
  <c r="F7339" i="13"/>
  <c r="F7340" i="13"/>
  <c r="F7341" i="13"/>
  <c r="F7342" i="13"/>
  <c r="F7343" i="13"/>
  <c r="F7344" i="13"/>
  <c r="F7345" i="13"/>
  <c r="F7346" i="13"/>
  <c r="F7347" i="13"/>
  <c r="F7348" i="13"/>
  <c r="F7349" i="13"/>
  <c r="F7350" i="13"/>
  <c r="F7351" i="13"/>
  <c r="F7352" i="13"/>
  <c r="F7353" i="13"/>
  <c r="F7354" i="13"/>
  <c r="F7355" i="13"/>
  <c r="F7356" i="13"/>
  <c r="F7357" i="13"/>
  <c r="F7358" i="13"/>
  <c r="F7359" i="13"/>
  <c r="F7360" i="13"/>
  <c r="F7361" i="13"/>
  <c r="F7362" i="13"/>
  <c r="F7363" i="13"/>
  <c r="F7364" i="13"/>
  <c r="F7365" i="13"/>
  <c r="F7366" i="13"/>
  <c r="F7367" i="13"/>
  <c r="F7368" i="13"/>
  <c r="F7369" i="13"/>
  <c r="F7370" i="13"/>
  <c r="F7371" i="13"/>
  <c r="F7372" i="13"/>
  <c r="F7373" i="13"/>
  <c r="F7374" i="13"/>
  <c r="F7375" i="13"/>
  <c r="F7376" i="13"/>
  <c r="F7377" i="13"/>
  <c r="F7378" i="13"/>
  <c r="F7379" i="13"/>
  <c r="F7380" i="13"/>
  <c r="F7381" i="13"/>
  <c r="F7382" i="13"/>
  <c r="F7383" i="13"/>
  <c r="F7384" i="13"/>
  <c r="F7385" i="13"/>
  <c r="F7386" i="13"/>
  <c r="F7387" i="13"/>
  <c r="F7388" i="13"/>
  <c r="F7389" i="13"/>
  <c r="F7390" i="13"/>
  <c r="F7391" i="13"/>
  <c r="F7392" i="13"/>
  <c r="F7393" i="13"/>
  <c r="F7394" i="13"/>
  <c r="F7395" i="13"/>
  <c r="F7396" i="13"/>
  <c r="F7397" i="13"/>
  <c r="F7398" i="13"/>
  <c r="F7399" i="13"/>
  <c r="F7400" i="13"/>
  <c r="F7401" i="13"/>
  <c r="F7402" i="13"/>
  <c r="F7403" i="13"/>
  <c r="F7404" i="13"/>
  <c r="F7405" i="13"/>
  <c r="F7406" i="13"/>
  <c r="F7407" i="13"/>
  <c r="F7408" i="13"/>
  <c r="F7409" i="13"/>
  <c r="F7410" i="13"/>
  <c r="F7411" i="13"/>
  <c r="F7412" i="13"/>
  <c r="F7413" i="13"/>
  <c r="F7414" i="13"/>
  <c r="F7415" i="13"/>
  <c r="F7416" i="13"/>
  <c r="F7417" i="13"/>
  <c r="F7418" i="13"/>
  <c r="F7419" i="13"/>
  <c r="F7420" i="13"/>
  <c r="F7421" i="13"/>
  <c r="F7422" i="13"/>
  <c r="F7423" i="13"/>
  <c r="F7424" i="13"/>
  <c r="F7425" i="13"/>
  <c r="F7426" i="13"/>
  <c r="F7427" i="13"/>
  <c r="F7428" i="13"/>
  <c r="F7429" i="13"/>
  <c r="F7430" i="13"/>
  <c r="F7431" i="13"/>
  <c r="F7432" i="13"/>
  <c r="F7433" i="13"/>
  <c r="F7434" i="13"/>
  <c r="F7435" i="13"/>
  <c r="F7436" i="13"/>
  <c r="F7437" i="13"/>
  <c r="F7438" i="13"/>
  <c r="F7439" i="13"/>
  <c r="F7440" i="13"/>
  <c r="F7441" i="13"/>
  <c r="F7442" i="13"/>
  <c r="F7443" i="13"/>
  <c r="F7444" i="13"/>
  <c r="F7445" i="13"/>
  <c r="F7446" i="13"/>
  <c r="F7447" i="13"/>
  <c r="F7448" i="13"/>
  <c r="F7449" i="13"/>
  <c r="F7450" i="13"/>
  <c r="F7451" i="13"/>
  <c r="F7452" i="13"/>
  <c r="F7453" i="13"/>
  <c r="F7454" i="13"/>
  <c r="F7455" i="13"/>
  <c r="F7456" i="13"/>
  <c r="F7457" i="13"/>
  <c r="F7458" i="13"/>
  <c r="F7459" i="13"/>
  <c r="F7460" i="13"/>
  <c r="F7461" i="13"/>
  <c r="F7462" i="13"/>
  <c r="F7463" i="13"/>
  <c r="F7464" i="13"/>
  <c r="F7465" i="13"/>
  <c r="F7466" i="13"/>
  <c r="F7467" i="13"/>
  <c r="F7468" i="13"/>
  <c r="F7469" i="13"/>
  <c r="F7470" i="13"/>
  <c r="F7471" i="13"/>
  <c r="F7472" i="13"/>
  <c r="F7473" i="13"/>
  <c r="F7474" i="13"/>
  <c r="F7475" i="13"/>
  <c r="F7476" i="13"/>
  <c r="F7477" i="13"/>
  <c r="F7478" i="13"/>
  <c r="F7479" i="13"/>
  <c r="F7480" i="13"/>
  <c r="F7481" i="13"/>
  <c r="F7482" i="13"/>
  <c r="F7483" i="13"/>
  <c r="F7484" i="13"/>
  <c r="F7485" i="13"/>
  <c r="F7486" i="13"/>
  <c r="F7487" i="13"/>
  <c r="F7488" i="13"/>
  <c r="F7489" i="13"/>
  <c r="F7490" i="13"/>
  <c r="F7491" i="13"/>
  <c r="F7492" i="13"/>
  <c r="F7493" i="13"/>
  <c r="F7494" i="13"/>
  <c r="F7495" i="13"/>
  <c r="F7496" i="13"/>
  <c r="F7497" i="13"/>
  <c r="F7498" i="13"/>
  <c r="F7499" i="13"/>
  <c r="F7500" i="13"/>
  <c r="F7501" i="13"/>
  <c r="F7502" i="13"/>
  <c r="F7503" i="13"/>
  <c r="F7504" i="13"/>
  <c r="F7505" i="13"/>
  <c r="F7506" i="13"/>
  <c r="F7507" i="13"/>
  <c r="F7508" i="13"/>
  <c r="F7509" i="13"/>
  <c r="F7510" i="13"/>
  <c r="F7511" i="13"/>
  <c r="F7512" i="13"/>
  <c r="F7513" i="13"/>
  <c r="F7514" i="13"/>
  <c r="F7515" i="13"/>
  <c r="F7516" i="13"/>
  <c r="F7517" i="13"/>
  <c r="F7518" i="13"/>
  <c r="F7519" i="13"/>
  <c r="F7520" i="13"/>
  <c r="F7521" i="13"/>
  <c r="F7522" i="13"/>
  <c r="F7523" i="13"/>
  <c r="F7524" i="13"/>
  <c r="F7525" i="13"/>
  <c r="F7526" i="13"/>
  <c r="F7527" i="13"/>
  <c r="F7528" i="13"/>
  <c r="F7529" i="13"/>
  <c r="F7530" i="13"/>
  <c r="F7531" i="13"/>
  <c r="F7532" i="13"/>
  <c r="F7533" i="13"/>
  <c r="F7534" i="13"/>
  <c r="F7535" i="13"/>
  <c r="F7536" i="13"/>
  <c r="F7537" i="13"/>
  <c r="F7538" i="13"/>
  <c r="F7539" i="13"/>
  <c r="F7540" i="13"/>
  <c r="F7541" i="13"/>
  <c r="F7542" i="13"/>
  <c r="F7543" i="13"/>
  <c r="F7544" i="13"/>
  <c r="F7545" i="13"/>
  <c r="F7546" i="13"/>
  <c r="F7547" i="13"/>
  <c r="F7548" i="13"/>
  <c r="F7549" i="13"/>
  <c r="F7550" i="13"/>
  <c r="F7551" i="13"/>
  <c r="F7552" i="13"/>
  <c r="F7553" i="13"/>
  <c r="F7554" i="13"/>
  <c r="F7555" i="13"/>
  <c r="F7556" i="13"/>
  <c r="F7557" i="13"/>
  <c r="F7558" i="13"/>
  <c r="F7559" i="13"/>
  <c r="F7560" i="13"/>
  <c r="F7561" i="13"/>
  <c r="F7562" i="13"/>
  <c r="F7563" i="13"/>
  <c r="F7564" i="13"/>
  <c r="F7565" i="13"/>
  <c r="F7566" i="13"/>
  <c r="F7567" i="13"/>
  <c r="F7568" i="13"/>
  <c r="F7569" i="13"/>
  <c r="F7570" i="13"/>
  <c r="F7571" i="13"/>
  <c r="F7572" i="13"/>
  <c r="F7573" i="13"/>
  <c r="F7574" i="13"/>
  <c r="F7575" i="13"/>
  <c r="F7576" i="13"/>
  <c r="F7577" i="13"/>
  <c r="F7578" i="13"/>
  <c r="F7579" i="13"/>
  <c r="F7580" i="13"/>
  <c r="F7581" i="13"/>
  <c r="F7582" i="13"/>
  <c r="F7583" i="13"/>
  <c r="F7584" i="13"/>
  <c r="F7585" i="13"/>
  <c r="F7586" i="13"/>
  <c r="F7587" i="13"/>
  <c r="F7588" i="13"/>
  <c r="F7589" i="13"/>
  <c r="F7590" i="13"/>
  <c r="F7591" i="13"/>
  <c r="F7592" i="13"/>
  <c r="F7593" i="13"/>
  <c r="F7594" i="13"/>
  <c r="F7595" i="13"/>
  <c r="F7596" i="13"/>
  <c r="F7597" i="13"/>
  <c r="F7598" i="13"/>
  <c r="F7599" i="13"/>
  <c r="F7600" i="13"/>
  <c r="F7601" i="13"/>
  <c r="F7602" i="13"/>
  <c r="F7603" i="13"/>
  <c r="F7604" i="13"/>
  <c r="F7605" i="13"/>
  <c r="F7606" i="13"/>
  <c r="F7607" i="13"/>
  <c r="F7608" i="13"/>
  <c r="F7609" i="13"/>
  <c r="F7610" i="13"/>
  <c r="F7611" i="13"/>
  <c r="F7612" i="13"/>
  <c r="F7613" i="13"/>
  <c r="F7614" i="13"/>
  <c r="F7615" i="13"/>
  <c r="F7616" i="13"/>
  <c r="F7617" i="13"/>
  <c r="F7618" i="13"/>
  <c r="F7619" i="13"/>
  <c r="F7620" i="13"/>
  <c r="F7621" i="13"/>
  <c r="F7622" i="13"/>
  <c r="F7623" i="13"/>
  <c r="F7624" i="13"/>
  <c r="F7625" i="13"/>
  <c r="F7626" i="13"/>
  <c r="F7627" i="13"/>
  <c r="F7628" i="13"/>
  <c r="F7629" i="13"/>
  <c r="F7630" i="13"/>
  <c r="F7631" i="13"/>
  <c r="F7632" i="13"/>
  <c r="F7633" i="13"/>
  <c r="F7634" i="13"/>
  <c r="F7635" i="13"/>
  <c r="F7636" i="13"/>
  <c r="F7637" i="13"/>
  <c r="F7638" i="13"/>
  <c r="F7639" i="13"/>
  <c r="F7640" i="13"/>
  <c r="F7641" i="13"/>
  <c r="F7642" i="13"/>
  <c r="F7643" i="13"/>
  <c r="F7644" i="13"/>
  <c r="F7645" i="13"/>
  <c r="F7646" i="13"/>
  <c r="F7647" i="13"/>
  <c r="F7648" i="13"/>
  <c r="F7649" i="13"/>
  <c r="F7650" i="13"/>
  <c r="F7651" i="13"/>
  <c r="F7652" i="13"/>
  <c r="F7653" i="13"/>
  <c r="F7654" i="13"/>
  <c r="F7655" i="13"/>
  <c r="F7656" i="13"/>
  <c r="F7657" i="13"/>
  <c r="F7658" i="13"/>
  <c r="F7659" i="13"/>
  <c r="F7660" i="13"/>
  <c r="F7661" i="13"/>
  <c r="F7662" i="13"/>
  <c r="F7663" i="13"/>
  <c r="F7664" i="13"/>
  <c r="F7665" i="13"/>
  <c r="F7666" i="13"/>
  <c r="F7667" i="13"/>
  <c r="F7668" i="13"/>
  <c r="F7669" i="13"/>
  <c r="F7670" i="13"/>
  <c r="F7671" i="13"/>
  <c r="F7672" i="13"/>
  <c r="F7673" i="13"/>
  <c r="F7674" i="13"/>
  <c r="F7675" i="13"/>
  <c r="F7676" i="13"/>
  <c r="F7677" i="13"/>
  <c r="F7678" i="13"/>
  <c r="F7679" i="13"/>
  <c r="F7680" i="13"/>
  <c r="F7681" i="13"/>
  <c r="F7682" i="13"/>
  <c r="F7683" i="13"/>
  <c r="F7684" i="13"/>
  <c r="F7685" i="13"/>
  <c r="F7686" i="13"/>
  <c r="F7687" i="13"/>
  <c r="F7688" i="13"/>
  <c r="F7689" i="13"/>
  <c r="F7690" i="13"/>
  <c r="F7691" i="13"/>
  <c r="F7692" i="13"/>
  <c r="F7693" i="13"/>
  <c r="F7694" i="13"/>
  <c r="F7695" i="13"/>
  <c r="F7696" i="13"/>
  <c r="F7697" i="13"/>
  <c r="F7698" i="13"/>
  <c r="F7699" i="13"/>
  <c r="F7700" i="13"/>
  <c r="F7701" i="13"/>
  <c r="F7702" i="13"/>
  <c r="F7703" i="13"/>
  <c r="F7704" i="13"/>
  <c r="F7705" i="13"/>
  <c r="F7706" i="13"/>
  <c r="F7707" i="13"/>
  <c r="F7708" i="13"/>
  <c r="F7709" i="13"/>
  <c r="F7710" i="13"/>
  <c r="F7711" i="13"/>
  <c r="F7712" i="13"/>
  <c r="F7713" i="13"/>
  <c r="F7714" i="13"/>
  <c r="F7715" i="13"/>
  <c r="F7716" i="13"/>
  <c r="F7717" i="13"/>
  <c r="F7718" i="13"/>
  <c r="F7719" i="13"/>
  <c r="F7720" i="13"/>
  <c r="F7721" i="13"/>
  <c r="F7722" i="13"/>
  <c r="F7723" i="13"/>
  <c r="F7724" i="13"/>
  <c r="F7725" i="13"/>
  <c r="F7726" i="13"/>
  <c r="F7727" i="13"/>
  <c r="F7728" i="13"/>
  <c r="F7729" i="13"/>
  <c r="F7730" i="13"/>
  <c r="F7731" i="13"/>
  <c r="F7732" i="13"/>
  <c r="F7733" i="13"/>
  <c r="F7734" i="13"/>
  <c r="F7735" i="13"/>
  <c r="F7736" i="13"/>
  <c r="F7737" i="13"/>
  <c r="F7738" i="13"/>
  <c r="F7739" i="13"/>
  <c r="F7740" i="13"/>
  <c r="F7741" i="13"/>
  <c r="F7742" i="13"/>
  <c r="F7743" i="13"/>
  <c r="F7744" i="13"/>
  <c r="F7745" i="13"/>
  <c r="F7746" i="13"/>
  <c r="F7747" i="13"/>
  <c r="F7748" i="13"/>
  <c r="F7749" i="13"/>
  <c r="F7750" i="13"/>
  <c r="F7751" i="13"/>
  <c r="F7752" i="13"/>
  <c r="F7753" i="13"/>
  <c r="F7754" i="13"/>
  <c r="F7755" i="13"/>
  <c r="F7756" i="13"/>
  <c r="F7757" i="13"/>
  <c r="F7758" i="13"/>
  <c r="F7759" i="13"/>
  <c r="F7760" i="13"/>
  <c r="F7761" i="13"/>
  <c r="F7762" i="13"/>
  <c r="F7763" i="13"/>
  <c r="F7764" i="13"/>
  <c r="F7765" i="13"/>
  <c r="F7766" i="13"/>
  <c r="F7767" i="13"/>
  <c r="F7768" i="13"/>
  <c r="F7769" i="13"/>
  <c r="F7770" i="13"/>
  <c r="F7771" i="13"/>
  <c r="F7772" i="13"/>
  <c r="F7773" i="13"/>
  <c r="F7774" i="13"/>
  <c r="F7775" i="13"/>
  <c r="F7776" i="13"/>
  <c r="F7777" i="13"/>
  <c r="F7778" i="13"/>
  <c r="F7779" i="13"/>
  <c r="F7780" i="13"/>
  <c r="F7781" i="13"/>
  <c r="F7782" i="13"/>
  <c r="F7783" i="13"/>
  <c r="F7784" i="13"/>
  <c r="F7785" i="13"/>
  <c r="F7786" i="13"/>
  <c r="F7787" i="13"/>
  <c r="F7788" i="13"/>
  <c r="F7789" i="13"/>
  <c r="F7790" i="13"/>
  <c r="F7791" i="13"/>
  <c r="F7792" i="13"/>
  <c r="F7793" i="13"/>
  <c r="F7794" i="13"/>
  <c r="F7795" i="13"/>
  <c r="F7796" i="13"/>
  <c r="F7797" i="13"/>
  <c r="F7798" i="13"/>
  <c r="F7799" i="13"/>
  <c r="F7800" i="13"/>
  <c r="F7801" i="13"/>
  <c r="F7802" i="13"/>
  <c r="F7803" i="13"/>
  <c r="F7804" i="13"/>
  <c r="F7805" i="13"/>
  <c r="F7806" i="13"/>
  <c r="F7807" i="13"/>
  <c r="F7808" i="13"/>
  <c r="F7809" i="13"/>
  <c r="F7810" i="13"/>
  <c r="F7811" i="13"/>
  <c r="F7812" i="13"/>
  <c r="F7813" i="13"/>
  <c r="F7814" i="13"/>
  <c r="F7815" i="13"/>
  <c r="F7816" i="13"/>
  <c r="F7817" i="13"/>
  <c r="F7818" i="13"/>
  <c r="F7819" i="13"/>
  <c r="F7820" i="13"/>
  <c r="F7821" i="13"/>
  <c r="F7822" i="13"/>
  <c r="F7823" i="13"/>
  <c r="F7824" i="13"/>
  <c r="F7825" i="13"/>
  <c r="F7826" i="13"/>
  <c r="F7827" i="13"/>
  <c r="F7828" i="13"/>
  <c r="F7829" i="13"/>
  <c r="F7830" i="13"/>
  <c r="F7831" i="13"/>
  <c r="F7832" i="13"/>
  <c r="F7833" i="13"/>
  <c r="F7834" i="13"/>
  <c r="F7835" i="13"/>
  <c r="F7836" i="13"/>
  <c r="F7837" i="13"/>
  <c r="F7838" i="13"/>
  <c r="F7839" i="13"/>
  <c r="F7840" i="13"/>
  <c r="F7841" i="13"/>
  <c r="F7842" i="13"/>
  <c r="F7843" i="13"/>
  <c r="F7844" i="13"/>
  <c r="F7845" i="13"/>
  <c r="F7846" i="13"/>
  <c r="F7847" i="13"/>
  <c r="F7848" i="13"/>
  <c r="F7849" i="13"/>
  <c r="F7850" i="13"/>
  <c r="F7851" i="13"/>
  <c r="F7852" i="13"/>
  <c r="F7853" i="13"/>
  <c r="F7854" i="13"/>
  <c r="F7855" i="13"/>
  <c r="F7856" i="13"/>
  <c r="F7857" i="13"/>
  <c r="F7858" i="13"/>
  <c r="F7859" i="13"/>
  <c r="F7860" i="13"/>
  <c r="F7861" i="13"/>
  <c r="F7862" i="13"/>
  <c r="F7863" i="13"/>
  <c r="F7864" i="13"/>
  <c r="F7865" i="13"/>
  <c r="F7866" i="13"/>
  <c r="F7867" i="13"/>
  <c r="F7868" i="13"/>
  <c r="F7869" i="13"/>
  <c r="F7870" i="13"/>
  <c r="F7871" i="13"/>
  <c r="F7872" i="13"/>
  <c r="F7873" i="13"/>
  <c r="F7874" i="13"/>
  <c r="F7875" i="13"/>
  <c r="F7876" i="13"/>
  <c r="F7877" i="13"/>
  <c r="F7878" i="13"/>
  <c r="F7879" i="13"/>
  <c r="F7880" i="13"/>
  <c r="F7881" i="13"/>
  <c r="F7882" i="13"/>
  <c r="F7883" i="13"/>
  <c r="F7884" i="13"/>
  <c r="F7885" i="13"/>
  <c r="F7886" i="13"/>
  <c r="F7887" i="13"/>
  <c r="F7888" i="13"/>
  <c r="F7889" i="13"/>
  <c r="F7890" i="13"/>
  <c r="F7891" i="13"/>
  <c r="F7892" i="13"/>
  <c r="F7893" i="13"/>
  <c r="F7894" i="13"/>
  <c r="F7895" i="13"/>
  <c r="F7896" i="13"/>
  <c r="F7897" i="13"/>
  <c r="F2" i="13"/>
  <c r="BA151" i="11" l="1"/>
  <c r="Q2" i="11"/>
  <c r="V152" i="11"/>
  <c r="AG152" i="11"/>
  <c r="AZ152" i="11"/>
  <c r="AF152" i="11"/>
  <c r="W152" i="11"/>
  <c r="BA152" i="11"/>
  <c r="X152" i="11"/>
  <c r="BB152" i="11"/>
  <c r="K151" i="11"/>
  <c r="Y152" i="11"/>
  <c r="K152" i="11"/>
  <c r="Z152" i="11"/>
  <c r="AA152" i="11" s="1"/>
  <c r="L152" i="11"/>
  <c r="L151" i="11"/>
  <c r="T151" i="11"/>
  <c r="BB151" i="11"/>
  <c r="U151" i="11"/>
  <c r="AE151" i="11"/>
  <c r="V151" i="11"/>
  <c r="AF151" i="11"/>
  <c r="W151" i="11"/>
  <c r="AG151" i="11"/>
  <c r="U152" i="11"/>
  <c r="X151" i="11"/>
  <c r="Y151" i="11"/>
  <c r="Z151" i="11"/>
  <c r="AZ151" i="11"/>
  <c r="T152" i="11"/>
  <c r="AE152" i="11"/>
  <c r="BC152" i="11" l="1"/>
  <c r="M152" i="11"/>
  <c r="M151" i="11"/>
  <c r="BC151" i="11"/>
  <c r="AA151" i="11"/>
  <c r="BD3" i="11" l="1"/>
  <c r="BE3" i="11"/>
  <c r="BF3" i="11"/>
  <c r="BD4" i="11"/>
  <c r="BE4" i="11"/>
  <c r="BF4" i="11"/>
  <c r="BD5" i="11"/>
  <c r="BE5" i="11"/>
  <c r="BF5" i="11"/>
  <c r="BD6" i="11"/>
  <c r="BE6" i="11"/>
  <c r="BF6" i="11"/>
  <c r="BD7" i="11"/>
  <c r="BE7" i="11"/>
  <c r="BF7" i="11"/>
  <c r="BD8" i="11"/>
  <c r="BE8" i="11"/>
  <c r="BF8" i="11"/>
  <c r="BD9" i="11"/>
  <c r="BE9" i="11"/>
  <c r="BF9" i="11"/>
  <c r="BD10" i="11"/>
  <c r="BE10" i="11"/>
  <c r="BF10" i="11"/>
  <c r="BD11" i="11"/>
  <c r="BE11" i="11"/>
  <c r="BF11" i="11"/>
  <c r="BD12" i="11"/>
  <c r="BE12" i="11"/>
  <c r="BF12" i="11"/>
  <c r="BD13" i="11"/>
  <c r="BE13" i="11"/>
  <c r="BF13" i="11"/>
  <c r="BD14" i="11"/>
  <c r="BE14" i="11"/>
  <c r="BF14" i="11"/>
  <c r="BD15" i="11"/>
  <c r="BE15" i="11"/>
  <c r="BF15" i="11"/>
  <c r="BD16" i="11"/>
  <c r="BE16" i="11"/>
  <c r="BF16" i="11"/>
  <c r="BD17" i="11"/>
  <c r="BE17" i="11"/>
  <c r="BF17" i="11"/>
  <c r="BD18" i="11"/>
  <c r="BE18" i="11"/>
  <c r="BF18" i="11"/>
  <c r="BD19" i="11"/>
  <c r="BE19" i="11"/>
  <c r="BF19" i="11"/>
  <c r="BD20" i="11"/>
  <c r="BE20" i="11"/>
  <c r="BF20" i="11"/>
  <c r="BD21" i="11"/>
  <c r="BE21" i="11"/>
  <c r="BF21" i="11"/>
  <c r="BD22" i="11"/>
  <c r="BE22" i="11"/>
  <c r="BF22" i="11"/>
  <c r="BD23" i="11"/>
  <c r="BE23" i="11"/>
  <c r="BF23" i="11"/>
  <c r="BD24" i="11"/>
  <c r="BE24" i="11"/>
  <c r="BF24" i="11"/>
  <c r="BD25" i="11"/>
  <c r="BE25" i="11"/>
  <c r="BF25" i="11"/>
  <c r="BD26" i="11"/>
  <c r="BE26" i="11"/>
  <c r="BF26" i="11"/>
  <c r="BD27" i="11"/>
  <c r="BE27" i="11"/>
  <c r="BF27" i="11"/>
  <c r="BD28" i="11"/>
  <c r="BE28" i="11"/>
  <c r="BF28" i="11"/>
  <c r="BD29" i="11"/>
  <c r="BE29" i="11"/>
  <c r="BF29" i="11"/>
  <c r="BD30" i="11"/>
  <c r="BE30" i="11"/>
  <c r="BF30" i="11"/>
  <c r="BD31" i="11"/>
  <c r="BE31" i="11"/>
  <c r="BF31" i="11"/>
  <c r="BD32" i="11"/>
  <c r="BE32" i="11"/>
  <c r="BF32" i="11"/>
  <c r="BD33" i="11"/>
  <c r="BE33" i="11"/>
  <c r="BF33" i="11"/>
  <c r="BD34" i="11"/>
  <c r="BE34" i="11"/>
  <c r="BF34" i="11"/>
  <c r="BD35" i="11"/>
  <c r="BE35" i="11"/>
  <c r="BF35" i="11"/>
  <c r="BD36" i="11"/>
  <c r="BE36" i="11"/>
  <c r="BF36" i="11"/>
  <c r="BD37" i="11"/>
  <c r="BE37" i="11"/>
  <c r="BF37" i="11"/>
  <c r="BD38" i="11"/>
  <c r="BE38" i="11"/>
  <c r="BF38" i="11"/>
  <c r="BD39" i="11"/>
  <c r="BE39" i="11"/>
  <c r="BF39" i="11"/>
  <c r="BD40" i="11"/>
  <c r="BE40" i="11"/>
  <c r="BF40" i="11"/>
  <c r="BD41" i="11"/>
  <c r="BE41" i="11"/>
  <c r="BF41" i="11"/>
  <c r="BD42" i="11"/>
  <c r="BE42" i="11"/>
  <c r="BF42" i="11"/>
  <c r="BD43" i="11"/>
  <c r="BE43" i="11"/>
  <c r="BF43" i="11"/>
  <c r="BD44" i="11"/>
  <c r="BE44" i="11"/>
  <c r="BF44" i="11"/>
  <c r="BD45" i="11"/>
  <c r="BE45" i="11"/>
  <c r="BF45" i="11"/>
  <c r="BD46" i="11"/>
  <c r="BE46" i="11"/>
  <c r="BF46" i="11"/>
  <c r="BD47" i="11"/>
  <c r="BE47" i="11"/>
  <c r="BF47" i="11"/>
  <c r="BD48" i="11"/>
  <c r="BE48" i="11"/>
  <c r="BF48" i="11"/>
  <c r="BD49" i="11"/>
  <c r="BE49" i="11"/>
  <c r="BF49" i="11"/>
  <c r="BD50" i="11"/>
  <c r="BE50" i="11"/>
  <c r="BF50" i="11"/>
  <c r="BD51" i="11"/>
  <c r="BE51" i="11"/>
  <c r="BF51" i="11"/>
  <c r="BD52" i="11"/>
  <c r="BE52" i="11"/>
  <c r="BF52" i="11"/>
  <c r="BD53" i="11"/>
  <c r="BE53" i="11"/>
  <c r="BF53" i="11"/>
  <c r="BD54" i="11"/>
  <c r="BE54" i="11"/>
  <c r="BF54" i="11"/>
  <c r="BD55" i="11"/>
  <c r="BE55" i="11"/>
  <c r="BF55" i="11"/>
  <c r="BD56" i="11"/>
  <c r="BE56" i="11"/>
  <c r="BF56" i="11"/>
  <c r="BD57" i="11"/>
  <c r="BE57" i="11"/>
  <c r="BF57" i="11"/>
  <c r="BD58" i="11"/>
  <c r="BE58" i="11"/>
  <c r="BF58" i="11"/>
  <c r="BD59" i="11"/>
  <c r="BE59" i="11"/>
  <c r="BF59" i="11"/>
  <c r="BD60" i="11"/>
  <c r="BE60" i="11"/>
  <c r="BF60" i="11"/>
  <c r="BD61" i="11"/>
  <c r="BE61" i="11"/>
  <c r="BF61" i="11"/>
  <c r="BD62" i="11"/>
  <c r="BE62" i="11"/>
  <c r="BF62" i="11"/>
  <c r="BD63" i="11"/>
  <c r="BE63" i="11"/>
  <c r="BF63" i="11"/>
  <c r="BD64" i="11"/>
  <c r="BE64" i="11"/>
  <c r="BF64" i="11"/>
  <c r="BD65" i="11"/>
  <c r="BE65" i="11"/>
  <c r="BF65" i="11"/>
  <c r="BD66" i="11"/>
  <c r="BE66" i="11"/>
  <c r="BF66" i="11"/>
  <c r="BD67" i="11"/>
  <c r="BE67" i="11"/>
  <c r="BF67" i="11"/>
  <c r="BD68" i="11"/>
  <c r="BE68" i="11"/>
  <c r="BF68" i="11"/>
  <c r="BD69" i="11"/>
  <c r="BE69" i="11"/>
  <c r="BF69" i="11"/>
  <c r="BD70" i="11"/>
  <c r="BE70" i="11"/>
  <c r="BF70" i="11"/>
  <c r="BD71" i="11"/>
  <c r="BE71" i="11"/>
  <c r="BF71" i="11"/>
  <c r="BD72" i="11"/>
  <c r="BE72" i="11"/>
  <c r="BF72" i="11"/>
  <c r="BD73" i="11"/>
  <c r="BE73" i="11"/>
  <c r="BF73" i="11"/>
  <c r="BD74" i="11"/>
  <c r="BE74" i="11"/>
  <c r="BF74" i="11"/>
  <c r="BD75" i="11"/>
  <c r="BE75" i="11"/>
  <c r="BF75" i="11"/>
  <c r="BD76" i="11"/>
  <c r="BE76" i="11"/>
  <c r="BF76" i="11"/>
  <c r="BD77" i="11"/>
  <c r="BE77" i="11"/>
  <c r="BF77" i="11"/>
  <c r="BD78" i="11"/>
  <c r="BE78" i="11"/>
  <c r="BF78" i="11"/>
  <c r="BD79" i="11"/>
  <c r="BE79" i="11"/>
  <c r="BF79" i="11"/>
  <c r="BD80" i="11"/>
  <c r="BE80" i="11"/>
  <c r="BF80" i="11"/>
  <c r="BD81" i="11"/>
  <c r="BE81" i="11"/>
  <c r="BF81" i="11"/>
  <c r="BD82" i="11"/>
  <c r="BE82" i="11"/>
  <c r="BF82" i="11"/>
  <c r="BD83" i="11"/>
  <c r="BE83" i="11"/>
  <c r="BF83" i="11"/>
  <c r="BD84" i="11"/>
  <c r="BE84" i="11"/>
  <c r="BF84" i="11"/>
  <c r="BD85" i="11"/>
  <c r="BE85" i="11"/>
  <c r="BF85" i="11"/>
  <c r="BD86" i="11"/>
  <c r="BE86" i="11"/>
  <c r="BF86" i="11"/>
  <c r="BD87" i="11"/>
  <c r="BE87" i="11"/>
  <c r="BF87" i="11"/>
  <c r="BD88" i="11"/>
  <c r="BE88" i="11"/>
  <c r="BF88" i="11"/>
  <c r="BD89" i="11"/>
  <c r="BE89" i="11"/>
  <c r="BF89" i="11"/>
  <c r="BD90" i="11"/>
  <c r="BE90" i="11"/>
  <c r="BF90" i="11"/>
  <c r="BD91" i="11"/>
  <c r="BE91" i="11"/>
  <c r="BF91" i="11"/>
  <c r="BD92" i="11"/>
  <c r="BE92" i="11"/>
  <c r="BF92" i="11"/>
  <c r="BD93" i="11"/>
  <c r="BE93" i="11"/>
  <c r="BF93" i="11"/>
  <c r="BD94" i="11"/>
  <c r="BE94" i="11"/>
  <c r="BF94" i="11"/>
  <c r="BD95" i="11"/>
  <c r="BE95" i="11"/>
  <c r="BF95" i="11"/>
  <c r="BD96" i="11"/>
  <c r="BE96" i="11"/>
  <c r="BF96" i="11"/>
  <c r="BD97" i="11"/>
  <c r="BE97" i="11"/>
  <c r="BF97" i="11"/>
  <c r="BD98" i="11"/>
  <c r="BE98" i="11"/>
  <c r="BF98" i="11"/>
  <c r="BD99" i="11"/>
  <c r="BE99" i="11"/>
  <c r="BF99" i="11"/>
  <c r="BD100" i="11"/>
  <c r="BE100" i="11"/>
  <c r="BF100" i="11"/>
  <c r="BD101" i="11"/>
  <c r="BE101" i="11"/>
  <c r="BF101" i="11"/>
  <c r="BD102" i="11"/>
  <c r="BE102" i="11"/>
  <c r="BF102" i="11"/>
  <c r="BD103" i="11"/>
  <c r="BE103" i="11"/>
  <c r="BF103" i="11"/>
  <c r="BD104" i="11"/>
  <c r="BE104" i="11"/>
  <c r="BF104" i="11"/>
  <c r="BD105" i="11"/>
  <c r="BE105" i="11"/>
  <c r="BF105" i="11"/>
  <c r="BD106" i="11"/>
  <c r="BE106" i="11"/>
  <c r="BF106" i="11"/>
  <c r="BD107" i="11"/>
  <c r="BE107" i="11"/>
  <c r="BF107" i="11"/>
  <c r="BD108" i="11"/>
  <c r="BE108" i="11"/>
  <c r="BF108" i="11"/>
  <c r="BF2" i="11"/>
  <c r="BE2" i="11"/>
  <c r="BD2" i="11"/>
  <c r="BC3" i="11"/>
  <c r="BC4" i="11"/>
  <c r="BC5" i="11"/>
  <c r="BC6" i="11"/>
  <c r="BC7" i="11"/>
  <c r="BC8" i="11"/>
  <c r="BC9" i="11"/>
  <c r="BC10" i="11"/>
  <c r="BC11" i="11"/>
  <c r="BC12" i="11"/>
  <c r="BC13" i="11"/>
  <c r="BC14" i="11"/>
  <c r="BC15" i="11"/>
  <c r="BC16" i="11"/>
  <c r="BC17" i="11"/>
  <c r="BC18" i="11"/>
  <c r="BC19" i="11"/>
  <c r="BC20" i="11"/>
  <c r="BC21" i="11"/>
  <c r="BC22" i="11"/>
  <c r="BC23" i="11"/>
  <c r="BC24" i="11"/>
  <c r="BC25" i="11"/>
  <c r="BC26" i="11"/>
  <c r="BC27" i="11"/>
  <c r="BC28" i="11"/>
  <c r="BC29" i="11"/>
  <c r="BC30" i="11"/>
  <c r="BC31" i="11"/>
  <c r="BC32" i="11"/>
  <c r="BC33" i="11"/>
  <c r="BC34" i="11"/>
  <c r="BC35" i="11"/>
  <c r="BC36" i="11"/>
  <c r="BC37" i="11"/>
  <c r="BC38" i="11"/>
  <c r="BC39" i="11"/>
  <c r="BC40" i="11"/>
  <c r="BC41" i="11"/>
  <c r="BC42" i="11"/>
  <c r="BC43" i="11"/>
  <c r="BC44" i="11"/>
  <c r="BC45" i="11"/>
  <c r="BC46" i="11"/>
  <c r="BC47" i="11"/>
  <c r="BC48" i="11"/>
  <c r="BC49" i="11"/>
  <c r="BC50" i="11"/>
  <c r="BC51" i="11"/>
  <c r="BC52" i="11"/>
  <c r="BC53" i="11"/>
  <c r="BC54" i="11"/>
  <c r="BC55" i="11"/>
  <c r="BC56" i="11"/>
  <c r="BC57" i="11"/>
  <c r="BC58" i="11"/>
  <c r="BC59" i="11"/>
  <c r="BC60" i="11"/>
  <c r="BC61" i="11"/>
  <c r="BC62" i="11"/>
  <c r="BC63" i="11"/>
  <c r="BC64" i="11"/>
  <c r="BC65" i="11"/>
  <c r="BC66" i="11"/>
  <c r="BC67" i="11"/>
  <c r="BC68" i="11"/>
  <c r="BC69" i="11"/>
  <c r="BC70" i="11"/>
  <c r="BC71" i="11"/>
  <c r="BC72" i="11"/>
  <c r="BC73" i="11"/>
  <c r="BC74" i="11"/>
  <c r="BC75" i="11"/>
  <c r="BC76" i="11"/>
  <c r="BC77" i="11"/>
  <c r="BC78" i="11"/>
  <c r="BC79" i="11"/>
  <c r="BC80" i="11"/>
  <c r="BC81" i="11"/>
  <c r="BC82" i="11"/>
  <c r="BC83" i="11"/>
  <c r="BC84" i="11"/>
  <c r="BC85" i="11"/>
  <c r="BC86" i="11"/>
  <c r="BC87" i="11"/>
  <c r="BC88" i="11"/>
  <c r="BC89" i="11"/>
  <c r="BC90" i="11"/>
  <c r="BC91" i="11"/>
  <c r="BC92" i="11"/>
  <c r="BC93" i="11"/>
  <c r="BC94" i="11"/>
  <c r="BC95" i="11"/>
  <c r="BC96" i="11"/>
  <c r="BC97" i="11"/>
  <c r="BC98" i="11"/>
  <c r="BC99" i="11"/>
  <c r="BC100" i="11"/>
  <c r="BC101" i="11"/>
  <c r="BC102" i="11"/>
  <c r="BC103" i="11"/>
  <c r="BC104" i="11"/>
  <c r="BC105" i="11"/>
  <c r="BC106" i="11"/>
  <c r="BC107" i="11"/>
  <c r="BC108" i="11"/>
  <c r="BC2" i="11"/>
  <c r="BB143" i="11"/>
  <c r="BA143" i="11"/>
  <c r="AZ143" i="11"/>
  <c r="BB142" i="11"/>
  <c r="BA142" i="11"/>
  <c r="AZ142" i="11"/>
  <c r="BB135" i="11"/>
  <c r="BA135" i="11"/>
  <c r="AZ135" i="11"/>
  <c r="BB134" i="11"/>
  <c r="BA134" i="11"/>
  <c r="AZ134" i="11"/>
  <c r="BB133" i="11"/>
  <c r="BA133" i="11"/>
  <c r="AZ133" i="11"/>
  <c r="BB132" i="11"/>
  <c r="BA132" i="11"/>
  <c r="AZ132" i="11"/>
  <c r="BB131" i="11"/>
  <c r="BA131" i="11"/>
  <c r="AZ131" i="11"/>
  <c r="BF151" i="11" l="1"/>
  <c r="BD152" i="11"/>
  <c r="BE151" i="11"/>
  <c r="BE152" i="11"/>
  <c r="BD151" i="11"/>
  <c r="BF152" i="11"/>
  <c r="BG46" i="11"/>
  <c r="BG30" i="11"/>
  <c r="BG14" i="11"/>
  <c r="BG108" i="11"/>
  <c r="BG102" i="11"/>
  <c r="BG86" i="11"/>
  <c r="BG70" i="11"/>
  <c r="BG54" i="11"/>
  <c r="BG38" i="11"/>
  <c r="BG22" i="11"/>
  <c r="BG6" i="11"/>
  <c r="BG10" i="11"/>
  <c r="BG4" i="11"/>
  <c r="BC134" i="11"/>
  <c r="BG97" i="11"/>
  <c r="BG81" i="11"/>
  <c r="BG65" i="11"/>
  <c r="BG49" i="11"/>
  <c r="BG33" i="11"/>
  <c r="BG17" i="11"/>
  <c r="BG92" i="11"/>
  <c r="BG76" i="11"/>
  <c r="BG60" i="11"/>
  <c r="BG107" i="11"/>
  <c r="BG91" i="11"/>
  <c r="BG75" i="11"/>
  <c r="BG59" i="11"/>
  <c r="BG43" i="11"/>
  <c r="BG27" i="11"/>
  <c r="BG11" i="11"/>
  <c r="BG94" i="11"/>
  <c r="BG78" i="11"/>
  <c r="BG62" i="11"/>
  <c r="BG24" i="11"/>
  <c r="BG8" i="11"/>
  <c r="BB137" i="11"/>
  <c r="BG34" i="11"/>
  <c r="BG18" i="11"/>
  <c r="BC131" i="11"/>
  <c r="BG100" i="11"/>
  <c r="BG105" i="11"/>
  <c r="BG89" i="11"/>
  <c r="BG73" i="11"/>
  <c r="BG57" i="11"/>
  <c r="BG41" i="11"/>
  <c r="BG25" i="11"/>
  <c r="BG9" i="11"/>
  <c r="BG7" i="11"/>
  <c r="BG44" i="11"/>
  <c r="BG5" i="11"/>
  <c r="BG26" i="11"/>
  <c r="BG84" i="11"/>
  <c r="BG68" i="11"/>
  <c r="BG52" i="11"/>
  <c r="BF131" i="11"/>
  <c r="BG103" i="11"/>
  <c r="BG87" i="11"/>
  <c r="BG39" i="11"/>
  <c r="BG23" i="11"/>
  <c r="BG96" i="11"/>
  <c r="BG80" i="11"/>
  <c r="BG64" i="11"/>
  <c r="BG48" i="11"/>
  <c r="BG32" i="11"/>
  <c r="BC132" i="11"/>
  <c r="BG106" i="11"/>
  <c r="BG90" i="11"/>
  <c r="BG74" i="11"/>
  <c r="BG58" i="11"/>
  <c r="BG42" i="11"/>
  <c r="BG95" i="11"/>
  <c r="BG79" i="11"/>
  <c r="BG63" i="11"/>
  <c r="BG47" i="11"/>
  <c r="BG31" i="11"/>
  <c r="BG15" i="11"/>
  <c r="BG104" i="11"/>
  <c r="BG88" i="11"/>
  <c r="BG72" i="11"/>
  <c r="BG56" i="11"/>
  <c r="BG40" i="11"/>
  <c r="BD131" i="11"/>
  <c r="BG93" i="11"/>
  <c r="BG77" i="11"/>
  <c r="BG61" i="11"/>
  <c r="BG45" i="11"/>
  <c r="BG29" i="11"/>
  <c r="BG13" i="11"/>
  <c r="BE131" i="11"/>
  <c r="BG98" i="11"/>
  <c r="BG82" i="11"/>
  <c r="BG66" i="11"/>
  <c r="BG50" i="11"/>
  <c r="BF142" i="11"/>
  <c r="BE135" i="11"/>
  <c r="BG71" i="11"/>
  <c r="BG55" i="11"/>
  <c r="BD135" i="11"/>
  <c r="BE133" i="11"/>
  <c r="BG28" i="11"/>
  <c r="BG12" i="11"/>
  <c r="BE134" i="11"/>
  <c r="BD134" i="11"/>
  <c r="BE132" i="11"/>
  <c r="BE143" i="11"/>
  <c r="BD132" i="11"/>
  <c r="BG16" i="11"/>
  <c r="BG101" i="11"/>
  <c r="BG85" i="11"/>
  <c r="BG69" i="11"/>
  <c r="BG53" i="11"/>
  <c r="BG37" i="11"/>
  <c r="BG21" i="11"/>
  <c r="BF133" i="11"/>
  <c r="BE142" i="11"/>
  <c r="BD142" i="11"/>
  <c r="BD133" i="11"/>
  <c r="BG36" i="11"/>
  <c r="BG20" i="11"/>
  <c r="BC135" i="11"/>
  <c r="BG99" i="11"/>
  <c r="BG83" i="11"/>
  <c r="BG67" i="11"/>
  <c r="BG51" i="11"/>
  <c r="BG35" i="11"/>
  <c r="BG19" i="11"/>
  <c r="BG3" i="11"/>
  <c r="BD143" i="11"/>
  <c r="BF143" i="11"/>
  <c r="BF134" i="11"/>
  <c r="BC133" i="11"/>
  <c r="BF135" i="11"/>
  <c r="BC143" i="11"/>
  <c r="BG2" i="11"/>
  <c r="BF132" i="11"/>
  <c r="BC142" i="11"/>
  <c r="AZ137" i="11"/>
  <c r="BA137" i="11"/>
  <c r="C3" i="11"/>
  <c r="D3" i="11"/>
  <c r="C4" i="11"/>
  <c r="D4" i="11"/>
  <c r="C5" i="11"/>
  <c r="D5" i="11"/>
  <c r="C6" i="11"/>
  <c r="D6" i="11"/>
  <c r="C7" i="11"/>
  <c r="D7" i="11"/>
  <c r="C8" i="11"/>
  <c r="D8" i="11"/>
  <c r="C9" i="11"/>
  <c r="D9" i="11"/>
  <c r="C10" i="11"/>
  <c r="D10" i="11"/>
  <c r="C11" i="11"/>
  <c r="D11" i="11"/>
  <c r="C12" i="11"/>
  <c r="D12" i="11"/>
  <c r="C13" i="11"/>
  <c r="D13" i="11"/>
  <c r="C14" i="11"/>
  <c r="D14" i="11"/>
  <c r="C15" i="11"/>
  <c r="D15" i="11"/>
  <c r="C16" i="11"/>
  <c r="D16" i="11"/>
  <c r="C17" i="11"/>
  <c r="D17" i="11"/>
  <c r="C18" i="11"/>
  <c r="D18" i="11"/>
  <c r="C19" i="11"/>
  <c r="D19" i="11"/>
  <c r="C20" i="11"/>
  <c r="D20" i="11"/>
  <c r="C21" i="11"/>
  <c r="D21" i="11"/>
  <c r="C22" i="11"/>
  <c r="D22" i="11"/>
  <c r="C23" i="11"/>
  <c r="D23" i="11"/>
  <c r="C24" i="11"/>
  <c r="D24" i="11"/>
  <c r="C25" i="11"/>
  <c r="D25" i="11"/>
  <c r="C26" i="11"/>
  <c r="D26" i="11"/>
  <c r="C27" i="11"/>
  <c r="D27" i="11"/>
  <c r="C28" i="11"/>
  <c r="D28" i="11"/>
  <c r="C29" i="11"/>
  <c r="D29" i="11"/>
  <c r="C30" i="11"/>
  <c r="D30" i="11"/>
  <c r="C31" i="11"/>
  <c r="D31" i="11"/>
  <c r="C32" i="11"/>
  <c r="D32" i="11"/>
  <c r="C33" i="11"/>
  <c r="D33" i="11"/>
  <c r="C34" i="11"/>
  <c r="D34" i="11"/>
  <c r="C35" i="11"/>
  <c r="D35" i="11"/>
  <c r="C36" i="11"/>
  <c r="D36" i="11"/>
  <c r="C37" i="11"/>
  <c r="D37" i="11"/>
  <c r="C38" i="11"/>
  <c r="D38" i="11"/>
  <c r="C39" i="11"/>
  <c r="D39" i="11"/>
  <c r="C40" i="11"/>
  <c r="D40" i="11"/>
  <c r="C41" i="11"/>
  <c r="D41" i="11"/>
  <c r="C42" i="11"/>
  <c r="D42" i="11"/>
  <c r="C43" i="11"/>
  <c r="D43" i="11"/>
  <c r="C44" i="11"/>
  <c r="D44" i="11"/>
  <c r="C45" i="11"/>
  <c r="D45" i="11"/>
  <c r="C46" i="11"/>
  <c r="D46" i="11"/>
  <c r="C47" i="11"/>
  <c r="D47" i="11"/>
  <c r="C48" i="11"/>
  <c r="D48" i="11"/>
  <c r="C49" i="11"/>
  <c r="D49" i="11"/>
  <c r="C50" i="11"/>
  <c r="D50" i="11"/>
  <c r="C51" i="11"/>
  <c r="D51" i="11"/>
  <c r="C52" i="11"/>
  <c r="D52" i="11"/>
  <c r="C53" i="11"/>
  <c r="D53" i="11"/>
  <c r="C54" i="11"/>
  <c r="D54" i="11"/>
  <c r="C55" i="11"/>
  <c r="D55" i="11"/>
  <c r="C56" i="11"/>
  <c r="D56" i="11"/>
  <c r="C57" i="11"/>
  <c r="D57" i="11"/>
  <c r="C58" i="11"/>
  <c r="D58" i="11"/>
  <c r="C59" i="11"/>
  <c r="D59" i="11"/>
  <c r="C60" i="11"/>
  <c r="D60" i="11"/>
  <c r="C61" i="11"/>
  <c r="D61" i="11"/>
  <c r="C62" i="11"/>
  <c r="D62" i="11"/>
  <c r="C63" i="11"/>
  <c r="D63" i="11"/>
  <c r="C64" i="11"/>
  <c r="D64" i="11"/>
  <c r="C65" i="11"/>
  <c r="D65" i="11"/>
  <c r="C66" i="11"/>
  <c r="D66" i="11"/>
  <c r="C67" i="11"/>
  <c r="D67" i="11"/>
  <c r="C68" i="11"/>
  <c r="D68" i="11"/>
  <c r="C69" i="11"/>
  <c r="D69" i="11"/>
  <c r="C70" i="11"/>
  <c r="D70" i="11"/>
  <c r="C71" i="11"/>
  <c r="D71" i="11"/>
  <c r="C72" i="11"/>
  <c r="D72" i="11"/>
  <c r="C73" i="11"/>
  <c r="D73" i="11"/>
  <c r="C74" i="11"/>
  <c r="D74" i="11"/>
  <c r="C75" i="11"/>
  <c r="D75" i="11"/>
  <c r="C76" i="11"/>
  <c r="D76" i="11"/>
  <c r="C77" i="11"/>
  <c r="D77" i="11"/>
  <c r="C78" i="11"/>
  <c r="D78" i="11"/>
  <c r="C79" i="11"/>
  <c r="D79" i="11"/>
  <c r="C80" i="11"/>
  <c r="D80" i="11"/>
  <c r="C81" i="11"/>
  <c r="D81" i="11"/>
  <c r="C82" i="11"/>
  <c r="D82" i="11"/>
  <c r="C83" i="11"/>
  <c r="D83" i="11"/>
  <c r="C84" i="11"/>
  <c r="D84" i="11"/>
  <c r="C85" i="11"/>
  <c r="D85" i="11"/>
  <c r="C86" i="11"/>
  <c r="D86" i="11"/>
  <c r="C87" i="11"/>
  <c r="D87" i="11"/>
  <c r="C88" i="11"/>
  <c r="D88" i="11"/>
  <c r="C89" i="11"/>
  <c r="D89" i="11"/>
  <c r="C90" i="11"/>
  <c r="D90" i="11"/>
  <c r="C91" i="11"/>
  <c r="D91" i="11"/>
  <c r="C92" i="11"/>
  <c r="D92" i="11"/>
  <c r="C93" i="11"/>
  <c r="D93" i="11"/>
  <c r="C94" i="11"/>
  <c r="D94" i="11"/>
  <c r="C95" i="11"/>
  <c r="D95" i="11"/>
  <c r="C96" i="11"/>
  <c r="D96" i="11"/>
  <c r="C97" i="11"/>
  <c r="D97" i="11"/>
  <c r="C98" i="11"/>
  <c r="D98" i="11"/>
  <c r="C99" i="11"/>
  <c r="D99" i="11"/>
  <c r="C100" i="11"/>
  <c r="D100" i="11"/>
  <c r="C101" i="11"/>
  <c r="D101" i="11"/>
  <c r="C102" i="11"/>
  <c r="D102" i="11"/>
  <c r="C103" i="11"/>
  <c r="D103" i="11"/>
  <c r="C104" i="11"/>
  <c r="D104" i="11"/>
  <c r="C105" i="11"/>
  <c r="D105" i="11"/>
  <c r="C106" i="11"/>
  <c r="D106" i="11"/>
  <c r="C107" i="11"/>
  <c r="D107" i="11"/>
  <c r="C108" i="11"/>
  <c r="D108" i="11"/>
  <c r="D2" i="11"/>
  <c r="C2" i="11"/>
  <c r="AV3" i="11"/>
  <c r="AW3" i="11"/>
  <c r="AX3" i="11"/>
  <c r="BL3" i="11" s="1"/>
  <c r="AV4" i="11"/>
  <c r="AW4" i="11"/>
  <c r="AX4" i="11"/>
  <c r="BL4" i="11" s="1"/>
  <c r="AV5" i="11"/>
  <c r="AW5" i="11"/>
  <c r="AX5" i="11"/>
  <c r="BL5" i="11" s="1"/>
  <c r="AV6" i="11"/>
  <c r="AW6" i="11"/>
  <c r="AX6" i="11"/>
  <c r="BL6" i="11" s="1"/>
  <c r="AV7" i="11"/>
  <c r="AW7" i="11"/>
  <c r="AX7" i="11"/>
  <c r="BL7" i="11" s="1"/>
  <c r="AV8" i="11"/>
  <c r="AW8" i="11"/>
  <c r="AX8" i="11"/>
  <c r="BL8" i="11" s="1"/>
  <c r="AV9" i="11"/>
  <c r="AW9" i="11"/>
  <c r="AX9" i="11"/>
  <c r="BL9" i="11" s="1"/>
  <c r="AV10" i="11"/>
  <c r="AW10" i="11"/>
  <c r="AX10" i="11"/>
  <c r="BL10" i="11" s="1"/>
  <c r="AV11" i="11"/>
  <c r="AW11" i="11"/>
  <c r="AX11" i="11"/>
  <c r="BL11" i="11" s="1"/>
  <c r="AV12" i="11"/>
  <c r="AW12" i="11"/>
  <c r="AX12" i="11"/>
  <c r="BL12" i="11" s="1"/>
  <c r="AV13" i="11"/>
  <c r="AW13" i="11"/>
  <c r="AX13" i="11"/>
  <c r="BL13" i="11" s="1"/>
  <c r="AV14" i="11"/>
  <c r="AW14" i="11"/>
  <c r="AX14" i="11"/>
  <c r="BL14" i="11" s="1"/>
  <c r="AV15" i="11"/>
  <c r="AW15" i="11"/>
  <c r="AX15" i="11"/>
  <c r="BL15" i="11" s="1"/>
  <c r="AV16" i="11"/>
  <c r="AW16" i="11"/>
  <c r="AX16" i="11"/>
  <c r="BL16" i="11" s="1"/>
  <c r="AV17" i="11"/>
  <c r="AW17" i="11"/>
  <c r="AX17" i="11"/>
  <c r="BL17" i="11" s="1"/>
  <c r="AV18" i="11"/>
  <c r="AW18" i="11"/>
  <c r="AX18" i="11"/>
  <c r="BL18" i="11" s="1"/>
  <c r="AV19" i="11"/>
  <c r="AW19" i="11"/>
  <c r="AX19" i="11"/>
  <c r="BL19" i="11" s="1"/>
  <c r="AV20" i="11"/>
  <c r="AW20" i="11"/>
  <c r="AX20" i="11"/>
  <c r="BL20" i="11" s="1"/>
  <c r="AV21" i="11"/>
  <c r="AW21" i="11"/>
  <c r="AX21" i="11"/>
  <c r="BL21" i="11" s="1"/>
  <c r="AV22" i="11"/>
  <c r="AW22" i="11"/>
  <c r="AX22" i="11"/>
  <c r="BL22" i="11" s="1"/>
  <c r="AV23" i="11"/>
  <c r="AW23" i="11"/>
  <c r="AX23" i="11"/>
  <c r="BL23" i="11" s="1"/>
  <c r="AV24" i="11"/>
  <c r="AW24" i="11"/>
  <c r="AX24" i="11"/>
  <c r="BL24" i="11" s="1"/>
  <c r="AV25" i="11"/>
  <c r="AW25" i="11"/>
  <c r="AX25" i="11"/>
  <c r="BL25" i="11" s="1"/>
  <c r="AV26" i="11"/>
  <c r="AW26" i="11"/>
  <c r="AX26" i="11"/>
  <c r="BL26" i="11" s="1"/>
  <c r="AV27" i="11"/>
  <c r="AW27" i="11"/>
  <c r="AX27" i="11"/>
  <c r="BL27" i="11" s="1"/>
  <c r="AV28" i="11"/>
  <c r="AW28" i="11"/>
  <c r="AX28" i="11"/>
  <c r="BL28" i="11" s="1"/>
  <c r="AV29" i="11"/>
  <c r="AW29" i="11"/>
  <c r="AX29" i="11"/>
  <c r="BL29" i="11" s="1"/>
  <c r="AV30" i="11"/>
  <c r="AW30" i="11"/>
  <c r="AX30" i="11"/>
  <c r="BL30" i="11" s="1"/>
  <c r="AV31" i="11"/>
  <c r="AW31" i="11"/>
  <c r="AX31" i="11"/>
  <c r="BL31" i="11" s="1"/>
  <c r="AV32" i="11"/>
  <c r="AW32" i="11"/>
  <c r="AX32" i="11"/>
  <c r="BL32" i="11" s="1"/>
  <c r="AV33" i="11"/>
  <c r="AW33" i="11"/>
  <c r="AX33" i="11"/>
  <c r="BL33" i="11" s="1"/>
  <c r="AV34" i="11"/>
  <c r="AW34" i="11"/>
  <c r="AX34" i="11"/>
  <c r="BL34" i="11" s="1"/>
  <c r="AV35" i="11"/>
  <c r="AW35" i="11"/>
  <c r="AX35" i="11"/>
  <c r="BL35" i="11" s="1"/>
  <c r="AV36" i="11"/>
  <c r="AW36" i="11"/>
  <c r="AX36" i="11"/>
  <c r="BL36" i="11" s="1"/>
  <c r="AV37" i="11"/>
  <c r="AW37" i="11"/>
  <c r="AX37" i="11"/>
  <c r="BL37" i="11" s="1"/>
  <c r="AV38" i="11"/>
  <c r="AW38" i="11"/>
  <c r="AX38" i="11"/>
  <c r="BL38" i="11" s="1"/>
  <c r="AV39" i="11"/>
  <c r="AW39" i="11"/>
  <c r="AX39" i="11"/>
  <c r="BL39" i="11" s="1"/>
  <c r="AV40" i="11"/>
  <c r="AW40" i="11"/>
  <c r="AX40" i="11"/>
  <c r="BL40" i="11" s="1"/>
  <c r="AV41" i="11"/>
  <c r="AW41" i="11"/>
  <c r="AX41" i="11"/>
  <c r="BL41" i="11" s="1"/>
  <c r="AV42" i="11"/>
  <c r="AW42" i="11"/>
  <c r="AX42" i="11"/>
  <c r="BL42" i="11" s="1"/>
  <c r="AV43" i="11"/>
  <c r="AW43" i="11"/>
  <c r="AX43" i="11"/>
  <c r="BL43" i="11" s="1"/>
  <c r="AV44" i="11"/>
  <c r="AW44" i="11"/>
  <c r="AX44" i="11"/>
  <c r="BL44" i="11" s="1"/>
  <c r="AV45" i="11"/>
  <c r="AW45" i="11"/>
  <c r="AX45" i="11"/>
  <c r="BL45" i="11" s="1"/>
  <c r="AV46" i="11"/>
  <c r="AW46" i="11"/>
  <c r="AX46" i="11"/>
  <c r="BL46" i="11" s="1"/>
  <c r="AV47" i="11"/>
  <c r="AW47" i="11"/>
  <c r="AX47" i="11"/>
  <c r="BL47" i="11" s="1"/>
  <c r="AV48" i="11"/>
  <c r="AW48" i="11"/>
  <c r="AX48" i="11"/>
  <c r="BL48" i="11" s="1"/>
  <c r="AV49" i="11"/>
  <c r="AW49" i="11"/>
  <c r="AX49" i="11"/>
  <c r="BL49" i="11" s="1"/>
  <c r="AV50" i="11"/>
  <c r="AW50" i="11"/>
  <c r="AX50" i="11"/>
  <c r="BL50" i="11" s="1"/>
  <c r="AV51" i="11"/>
  <c r="AW51" i="11"/>
  <c r="AX51" i="11"/>
  <c r="BL51" i="11" s="1"/>
  <c r="AV52" i="11"/>
  <c r="AW52" i="11"/>
  <c r="AX52" i="11"/>
  <c r="BL52" i="11" s="1"/>
  <c r="AV53" i="11"/>
  <c r="AW53" i="11"/>
  <c r="AX53" i="11"/>
  <c r="BL53" i="11" s="1"/>
  <c r="AV54" i="11"/>
  <c r="AW54" i="11"/>
  <c r="AX54" i="11"/>
  <c r="BL54" i="11" s="1"/>
  <c r="AV55" i="11"/>
  <c r="AW55" i="11"/>
  <c r="AX55" i="11"/>
  <c r="BL55" i="11" s="1"/>
  <c r="AV56" i="11"/>
  <c r="AW56" i="11"/>
  <c r="AX56" i="11"/>
  <c r="BL56" i="11" s="1"/>
  <c r="AV57" i="11"/>
  <c r="AW57" i="11"/>
  <c r="AX57" i="11"/>
  <c r="BL57" i="11" s="1"/>
  <c r="AV58" i="11"/>
  <c r="AW58" i="11"/>
  <c r="AX58" i="11"/>
  <c r="BL58" i="11" s="1"/>
  <c r="AV59" i="11"/>
  <c r="AW59" i="11"/>
  <c r="AX59" i="11"/>
  <c r="BL59" i="11" s="1"/>
  <c r="AV60" i="11"/>
  <c r="AW60" i="11"/>
  <c r="AX60" i="11"/>
  <c r="BL60" i="11" s="1"/>
  <c r="AV61" i="11"/>
  <c r="AW61" i="11"/>
  <c r="AX61" i="11"/>
  <c r="BL61" i="11" s="1"/>
  <c r="AV62" i="11"/>
  <c r="AW62" i="11"/>
  <c r="AX62" i="11"/>
  <c r="BL62" i="11" s="1"/>
  <c r="AV63" i="11"/>
  <c r="AW63" i="11"/>
  <c r="AX63" i="11"/>
  <c r="BL63" i="11" s="1"/>
  <c r="AV64" i="11"/>
  <c r="AW64" i="11"/>
  <c r="AX64" i="11"/>
  <c r="BL64" i="11" s="1"/>
  <c r="AV65" i="11"/>
  <c r="AW65" i="11"/>
  <c r="AX65" i="11"/>
  <c r="BL65" i="11" s="1"/>
  <c r="AV66" i="11"/>
  <c r="AW66" i="11"/>
  <c r="AX66" i="11"/>
  <c r="BL66" i="11" s="1"/>
  <c r="AV67" i="11"/>
  <c r="AW67" i="11"/>
  <c r="AX67" i="11"/>
  <c r="BL67" i="11" s="1"/>
  <c r="AV68" i="11"/>
  <c r="AW68" i="11"/>
  <c r="AX68" i="11"/>
  <c r="BL68" i="11" s="1"/>
  <c r="AV69" i="11"/>
  <c r="AW69" i="11"/>
  <c r="AX69" i="11"/>
  <c r="BL69" i="11" s="1"/>
  <c r="AV70" i="11"/>
  <c r="AW70" i="11"/>
  <c r="AX70" i="11"/>
  <c r="BL70" i="11" s="1"/>
  <c r="AV71" i="11"/>
  <c r="AW71" i="11"/>
  <c r="AX71" i="11"/>
  <c r="BL71" i="11" s="1"/>
  <c r="AV72" i="11"/>
  <c r="AW72" i="11"/>
  <c r="AX72" i="11"/>
  <c r="BL72" i="11" s="1"/>
  <c r="AV73" i="11"/>
  <c r="AW73" i="11"/>
  <c r="AX73" i="11"/>
  <c r="BL73" i="11" s="1"/>
  <c r="AV74" i="11"/>
  <c r="AW74" i="11"/>
  <c r="AX74" i="11"/>
  <c r="BL74" i="11" s="1"/>
  <c r="AV75" i="11"/>
  <c r="AW75" i="11"/>
  <c r="AX75" i="11"/>
  <c r="BL75" i="11" s="1"/>
  <c r="AV76" i="11"/>
  <c r="AW76" i="11"/>
  <c r="AX76" i="11"/>
  <c r="BL76" i="11" s="1"/>
  <c r="AV77" i="11"/>
  <c r="AW77" i="11"/>
  <c r="AX77" i="11"/>
  <c r="BL77" i="11" s="1"/>
  <c r="AV78" i="11"/>
  <c r="AW78" i="11"/>
  <c r="AX78" i="11"/>
  <c r="BL78" i="11" s="1"/>
  <c r="AV79" i="11"/>
  <c r="AW79" i="11"/>
  <c r="AX79" i="11"/>
  <c r="BL79" i="11" s="1"/>
  <c r="AV80" i="11"/>
  <c r="AW80" i="11"/>
  <c r="AX80" i="11"/>
  <c r="BL80" i="11" s="1"/>
  <c r="AV81" i="11"/>
  <c r="AW81" i="11"/>
  <c r="AX81" i="11"/>
  <c r="BL81" i="11" s="1"/>
  <c r="AV82" i="11"/>
  <c r="AW82" i="11"/>
  <c r="AX82" i="11"/>
  <c r="BL82" i="11" s="1"/>
  <c r="AV83" i="11"/>
  <c r="AW83" i="11"/>
  <c r="AX83" i="11"/>
  <c r="BL83" i="11" s="1"/>
  <c r="AV84" i="11"/>
  <c r="AW84" i="11"/>
  <c r="AX84" i="11"/>
  <c r="BL84" i="11" s="1"/>
  <c r="AV85" i="11"/>
  <c r="AW85" i="11"/>
  <c r="AX85" i="11"/>
  <c r="BL85" i="11" s="1"/>
  <c r="AV86" i="11"/>
  <c r="AW86" i="11"/>
  <c r="AX86" i="11"/>
  <c r="BL86" i="11" s="1"/>
  <c r="AV87" i="11"/>
  <c r="AW87" i="11"/>
  <c r="AX87" i="11"/>
  <c r="BL87" i="11" s="1"/>
  <c r="AV88" i="11"/>
  <c r="AW88" i="11"/>
  <c r="AX88" i="11"/>
  <c r="BL88" i="11" s="1"/>
  <c r="AV89" i="11"/>
  <c r="AW89" i="11"/>
  <c r="AX89" i="11"/>
  <c r="BL89" i="11" s="1"/>
  <c r="AV90" i="11"/>
  <c r="AW90" i="11"/>
  <c r="AX90" i="11"/>
  <c r="BL90" i="11" s="1"/>
  <c r="AV91" i="11"/>
  <c r="AW91" i="11"/>
  <c r="AX91" i="11"/>
  <c r="BL91" i="11" s="1"/>
  <c r="AV92" i="11"/>
  <c r="AW92" i="11"/>
  <c r="AX92" i="11"/>
  <c r="BL92" i="11" s="1"/>
  <c r="AV93" i="11"/>
  <c r="AW93" i="11"/>
  <c r="AX93" i="11"/>
  <c r="BL93" i="11" s="1"/>
  <c r="AV94" i="11"/>
  <c r="AW94" i="11"/>
  <c r="AX94" i="11"/>
  <c r="BL94" i="11" s="1"/>
  <c r="AV95" i="11"/>
  <c r="AW95" i="11"/>
  <c r="AX95" i="11"/>
  <c r="BL95" i="11" s="1"/>
  <c r="AV96" i="11"/>
  <c r="AW96" i="11"/>
  <c r="AX96" i="11"/>
  <c r="BL96" i="11" s="1"/>
  <c r="AV97" i="11"/>
  <c r="AW97" i="11"/>
  <c r="AX97" i="11"/>
  <c r="BL97" i="11" s="1"/>
  <c r="AV98" i="11"/>
  <c r="AW98" i="11"/>
  <c r="AX98" i="11"/>
  <c r="BL98" i="11" s="1"/>
  <c r="AV99" i="11"/>
  <c r="AW99" i="11"/>
  <c r="AX99" i="11"/>
  <c r="BL99" i="11" s="1"/>
  <c r="AV100" i="11"/>
  <c r="AW100" i="11"/>
  <c r="AX100" i="11"/>
  <c r="BL100" i="11" s="1"/>
  <c r="AV101" i="11"/>
  <c r="AW101" i="11"/>
  <c r="AX101" i="11"/>
  <c r="BL101" i="11" s="1"/>
  <c r="AV102" i="11"/>
  <c r="AW102" i="11"/>
  <c r="AX102" i="11"/>
  <c r="BL102" i="11" s="1"/>
  <c r="AV103" i="11"/>
  <c r="AW103" i="11"/>
  <c r="AX103" i="11"/>
  <c r="BL103" i="11" s="1"/>
  <c r="AV104" i="11"/>
  <c r="AW104" i="11"/>
  <c r="AX104" i="11"/>
  <c r="BL104" i="11" s="1"/>
  <c r="AV105" i="11"/>
  <c r="AW105" i="11"/>
  <c r="AX105" i="11"/>
  <c r="BL105" i="11" s="1"/>
  <c r="AV106" i="11"/>
  <c r="AW106" i="11"/>
  <c r="AX106" i="11"/>
  <c r="BL106" i="11" s="1"/>
  <c r="AV107" i="11"/>
  <c r="AW107" i="11"/>
  <c r="AX107" i="11"/>
  <c r="BL107" i="11" s="1"/>
  <c r="AV108" i="11"/>
  <c r="AW108" i="11"/>
  <c r="AX108" i="11"/>
  <c r="BL108" i="11" s="1"/>
  <c r="AX2" i="11"/>
  <c r="BL2" i="11" s="1"/>
  <c r="AW2" i="11"/>
  <c r="AV2" i="11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4" i="6"/>
  <c r="AA3" i="11"/>
  <c r="AA4" i="11"/>
  <c r="AA5" i="11"/>
  <c r="AA6" i="11"/>
  <c r="AA7" i="11"/>
  <c r="AA8" i="11"/>
  <c r="AA9" i="11"/>
  <c r="AA10" i="11"/>
  <c r="AA11" i="11"/>
  <c r="AA12" i="11"/>
  <c r="AA13" i="11"/>
  <c r="AA14" i="11"/>
  <c r="AA15" i="11"/>
  <c r="AA16" i="11"/>
  <c r="AA17" i="11"/>
  <c r="AA18" i="11"/>
  <c r="AA19" i="11"/>
  <c r="AA20" i="11"/>
  <c r="AA21" i="11"/>
  <c r="AA22" i="11"/>
  <c r="AA23" i="11"/>
  <c r="AA24" i="11"/>
  <c r="AA25" i="11"/>
  <c r="AA26" i="11"/>
  <c r="AA27" i="11"/>
  <c r="AA28" i="11"/>
  <c r="AA29" i="11"/>
  <c r="AA30" i="11"/>
  <c r="AA31" i="11"/>
  <c r="AA32" i="11"/>
  <c r="AA33" i="11"/>
  <c r="AA34" i="11"/>
  <c r="AA35" i="11"/>
  <c r="AA36" i="11"/>
  <c r="AA37" i="11"/>
  <c r="AA38" i="11"/>
  <c r="AA39" i="11"/>
  <c r="AA40" i="11"/>
  <c r="AA41" i="11"/>
  <c r="AA42" i="11"/>
  <c r="AA43" i="11"/>
  <c r="AA44" i="11"/>
  <c r="AA45" i="11"/>
  <c r="AA46" i="11"/>
  <c r="AA47" i="11"/>
  <c r="AA48" i="11"/>
  <c r="AA49" i="11"/>
  <c r="AA50" i="11"/>
  <c r="AA51" i="11"/>
  <c r="AA52" i="11"/>
  <c r="AA53" i="11"/>
  <c r="AA54" i="11"/>
  <c r="AA55" i="11"/>
  <c r="AA56" i="11"/>
  <c r="AA57" i="11"/>
  <c r="AA58" i="11"/>
  <c r="AA59" i="11"/>
  <c r="AA60" i="11"/>
  <c r="AA61" i="11"/>
  <c r="AA62" i="11"/>
  <c r="AA63" i="11"/>
  <c r="AA64" i="11"/>
  <c r="AA65" i="11"/>
  <c r="AA66" i="11"/>
  <c r="AA67" i="11"/>
  <c r="AA68" i="11"/>
  <c r="AA69" i="11"/>
  <c r="AA70" i="11"/>
  <c r="AA71" i="11"/>
  <c r="AA72" i="11"/>
  <c r="AA73" i="11"/>
  <c r="AA74" i="11"/>
  <c r="AA75" i="11"/>
  <c r="AA76" i="11"/>
  <c r="AA77" i="11"/>
  <c r="AA78" i="11"/>
  <c r="AA79" i="11"/>
  <c r="AA80" i="11"/>
  <c r="AA81" i="11"/>
  <c r="AA82" i="11"/>
  <c r="AA83" i="11"/>
  <c r="AA84" i="11"/>
  <c r="AA85" i="11"/>
  <c r="AA86" i="11"/>
  <c r="AA87" i="11"/>
  <c r="AA88" i="11"/>
  <c r="AA89" i="11"/>
  <c r="AA90" i="11"/>
  <c r="AA91" i="11"/>
  <c r="AA92" i="11"/>
  <c r="AA93" i="11"/>
  <c r="AA94" i="11"/>
  <c r="AA95" i="11"/>
  <c r="AA96" i="11"/>
  <c r="AA97" i="11"/>
  <c r="AA98" i="11"/>
  <c r="AA99" i="11"/>
  <c r="AA100" i="11"/>
  <c r="AA101" i="11"/>
  <c r="AA102" i="11"/>
  <c r="AA103" i="11"/>
  <c r="AA104" i="11"/>
  <c r="AA105" i="11"/>
  <c r="AA106" i="11"/>
  <c r="AA107" i="11"/>
  <c r="AA108" i="11"/>
  <c r="AA2" i="11"/>
  <c r="S3" i="11"/>
  <c r="S4" i="11"/>
  <c r="S5" i="11"/>
  <c r="S6" i="11"/>
  <c r="S7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AS3" i="11"/>
  <c r="AS4" i="11"/>
  <c r="AS5" i="11"/>
  <c r="AS6" i="11"/>
  <c r="AS7" i="11"/>
  <c r="AS8" i="11"/>
  <c r="AS9" i="11"/>
  <c r="AS10" i="11"/>
  <c r="AS11" i="11"/>
  <c r="AS12" i="11"/>
  <c r="AS13" i="11"/>
  <c r="AS14" i="11"/>
  <c r="AS15" i="11"/>
  <c r="AS16" i="11"/>
  <c r="AS17" i="11"/>
  <c r="AS18" i="11"/>
  <c r="AS19" i="11"/>
  <c r="AS20" i="11"/>
  <c r="AS21" i="11"/>
  <c r="AS22" i="11"/>
  <c r="AS23" i="11"/>
  <c r="AS24" i="11"/>
  <c r="AS25" i="11"/>
  <c r="AS26" i="11"/>
  <c r="AS27" i="11"/>
  <c r="AS28" i="11"/>
  <c r="AS29" i="11"/>
  <c r="AS30" i="11"/>
  <c r="AS31" i="11"/>
  <c r="AS32" i="11"/>
  <c r="AS33" i="11"/>
  <c r="AS34" i="11"/>
  <c r="AS35" i="11"/>
  <c r="AS36" i="11"/>
  <c r="AS37" i="11"/>
  <c r="AS38" i="11"/>
  <c r="AS39" i="11"/>
  <c r="AS40" i="11"/>
  <c r="AS41" i="11"/>
  <c r="AS42" i="11"/>
  <c r="AS43" i="11"/>
  <c r="AS44" i="11"/>
  <c r="AS45" i="11"/>
  <c r="AS46" i="11"/>
  <c r="AS47" i="11"/>
  <c r="AS48" i="11"/>
  <c r="AS49" i="11"/>
  <c r="AS50" i="11"/>
  <c r="AS51" i="11"/>
  <c r="AS52" i="11"/>
  <c r="AS53" i="11"/>
  <c r="AS54" i="11"/>
  <c r="AS55" i="11"/>
  <c r="AS56" i="11"/>
  <c r="AS57" i="11"/>
  <c r="AS58" i="11"/>
  <c r="AS59" i="11"/>
  <c r="AS60" i="11"/>
  <c r="AS61" i="11"/>
  <c r="AS62" i="11"/>
  <c r="AS63" i="11"/>
  <c r="AS64" i="11"/>
  <c r="AS65" i="11"/>
  <c r="AS66" i="11"/>
  <c r="AS67" i="11"/>
  <c r="AS68" i="11"/>
  <c r="AS69" i="11"/>
  <c r="AS70" i="11"/>
  <c r="AS71" i="11"/>
  <c r="AS72" i="11"/>
  <c r="AS73" i="11"/>
  <c r="AS74" i="11"/>
  <c r="AS75" i="11"/>
  <c r="AS76" i="11"/>
  <c r="AS77" i="11"/>
  <c r="AS78" i="11"/>
  <c r="AS79" i="11"/>
  <c r="AS80" i="11"/>
  <c r="AS81" i="11"/>
  <c r="AS82" i="11"/>
  <c r="AS83" i="11"/>
  <c r="AS84" i="11"/>
  <c r="AS85" i="11"/>
  <c r="AS86" i="11"/>
  <c r="AS87" i="11"/>
  <c r="AS88" i="11"/>
  <c r="AS89" i="11"/>
  <c r="AS90" i="11"/>
  <c r="AS91" i="11"/>
  <c r="AS92" i="11"/>
  <c r="AS93" i="11"/>
  <c r="AS94" i="11"/>
  <c r="AS95" i="11"/>
  <c r="AS96" i="11"/>
  <c r="AS97" i="11"/>
  <c r="AS98" i="11"/>
  <c r="AS99" i="11"/>
  <c r="AS100" i="11"/>
  <c r="AS101" i="11"/>
  <c r="AS102" i="11"/>
  <c r="AS103" i="11"/>
  <c r="AS104" i="11"/>
  <c r="AS105" i="11"/>
  <c r="AS106" i="11"/>
  <c r="AS107" i="11"/>
  <c r="AS108" i="11"/>
  <c r="AS2" i="11"/>
  <c r="L135" i="11"/>
  <c r="L134" i="11"/>
  <c r="L133" i="11"/>
  <c r="L132" i="11"/>
  <c r="L131" i="11"/>
  <c r="L143" i="11"/>
  <c r="L142" i="11"/>
  <c r="K135" i="11"/>
  <c r="K134" i="11"/>
  <c r="K133" i="11"/>
  <c r="K132" i="11"/>
  <c r="K131" i="11"/>
  <c r="K143" i="11"/>
  <c r="K142" i="11"/>
  <c r="M3" i="11"/>
  <c r="M4" i="11"/>
  <c r="M5" i="11"/>
  <c r="M6" i="11"/>
  <c r="M7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6" i="11"/>
  <c r="M97" i="11"/>
  <c r="M98" i="11"/>
  <c r="M99" i="11"/>
  <c r="M100" i="11"/>
  <c r="M101" i="11"/>
  <c r="M102" i="11"/>
  <c r="M103" i="11"/>
  <c r="M104" i="11"/>
  <c r="M105" i="11"/>
  <c r="M106" i="11"/>
  <c r="M107" i="11"/>
  <c r="M108" i="11"/>
  <c r="M2" i="11"/>
  <c r="AE131" i="11"/>
  <c r="AF131" i="11"/>
  <c r="AG131" i="11"/>
  <c r="AE132" i="11"/>
  <c r="AF132" i="11"/>
  <c r="AG132" i="11"/>
  <c r="AE133" i="11"/>
  <c r="AF133" i="11"/>
  <c r="AG133" i="11"/>
  <c r="AE134" i="11"/>
  <c r="AF134" i="11"/>
  <c r="AG134" i="11"/>
  <c r="AE135" i="11"/>
  <c r="AF135" i="11"/>
  <c r="AG135" i="11"/>
  <c r="AE142" i="11"/>
  <c r="AF142" i="11"/>
  <c r="AG142" i="11"/>
  <c r="AE143" i="11"/>
  <c r="AF143" i="11"/>
  <c r="AG143" i="11"/>
  <c r="G3" i="11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G99" i="11"/>
  <c r="G100" i="11"/>
  <c r="G101" i="11"/>
  <c r="G102" i="11"/>
  <c r="G103" i="11"/>
  <c r="G104" i="11"/>
  <c r="G105" i="11"/>
  <c r="G106" i="11"/>
  <c r="G107" i="11"/>
  <c r="G108" i="11"/>
  <c r="G2" i="11"/>
  <c r="AC3" i="11"/>
  <c r="AI3" i="11" s="1"/>
  <c r="AC4" i="11"/>
  <c r="AI4" i="11" s="1"/>
  <c r="AC5" i="11"/>
  <c r="AI5" i="11" s="1"/>
  <c r="AC6" i="11"/>
  <c r="AI6" i="11" s="1"/>
  <c r="AC7" i="11"/>
  <c r="AI7" i="11" s="1"/>
  <c r="AC8" i="11"/>
  <c r="AC9" i="11"/>
  <c r="AI9" i="11" s="1"/>
  <c r="AC10" i="11"/>
  <c r="AC11" i="11"/>
  <c r="AI11" i="11" s="1"/>
  <c r="AC12" i="11"/>
  <c r="AI12" i="11" s="1"/>
  <c r="AC13" i="11"/>
  <c r="AI13" i="11" s="1"/>
  <c r="AC14" i="11"/>
  <c r="AI14" i="11" s="1"/>
  <c r="AC15" i="11"/>
  <c r="AC16" i="11"/>
  <c r="AI16" i="11" s="1"/>
  <c r="AC17" i="11"/>
  <c r="AI17" i="11" s="1"/>
  <c r="AC18" i="11"/>
  <c r="AI18" i="11" s="1"/>
  <c r="AC19" i="11"/>
  <c r="AI19" i="11" s="1"/>
  <c r="AC20" i="11"/>
  <c r="AI20" i="11" s="1"/>
  <c r="AC21" i="11"/>
  <c r="AI21" i="11" s="1"/>
  <c r="AC22" i="11"/>
  <c r="AI22" i="11" s="1"/>
  <c r="AC23" i="11"/>
  <c r="AI23" i="11" s="1"/>
  <c r="AC24" i="11"/>
  <c r="AC25" i="11"/>
  <c r="AI25" i="11" s="1"/>
  <c r="AC26" i="11"/>
  <c r="AC27" i="11"/>
  <c r="AI27" i="11" s="1"/>
  <c r="AC28" i="11"/>
  <c r="AI28" i="11" s="1"/>
  <c r="AC29" i="11"/>
  <c r="AI29" i="11" s="1"/>
  <c r="AC30" i="11"/>
  <c r="AI30" i="11" s="1"/>
  <c r="AC31" i="11"/>
  <c r="AC32" i="11"/>
  <c r="AI32" i="11" s="1"/>
  <c r="AC33" i="11"/>
  <c r="AI33" i="11" s="1"/>
  <c r="AC34" i="11"/>
  <c r="AI34" i="11" s="1"/>
  <c r="AC35" i="11"/>
  <c r="AI35" i="11" s="1"/>
  <c r="AC36" i="11"/>
  <c r="AI36" i="11" s="1"/>
  <c r="AC37" i="11"/>
  <c r="AI37" i="11" s="1"/>
  <c r="AC38" i="11"/>
  <c r="AI38" i="11" s="1"/>
  <c r="AC39" i="11"/>
  <c r="AI39" i="11" s="1"/>
  <c r="AC40" i="11"/>
  <c r="AC41" i="11"/>
  <c r="AI41" i="11" s="1"/>
  <c r="AC42" i="11"/>
  <c r="AC43" i="11"/>
  <c r="AI43" i="11" s="1"/>
  <c r="AC44" i="11"/>
  <c r="AI44" i="11" s="1"/>
  <c r="AC45" i="11"/>
  <c r="AI45" i="11" s="1"/>
  <c r="AC46" i="11"/>
  <c r="AI46" i="11" s="1"/>
  <c r="AC47" i="11"/>
  <c r="AC48" i="11"/>
  <c r="AI48" i="11" s="1"/>
  <c r="AC49" i="11"/>
  <c r="AI49" i="11" s="1"/>
  <c r="AC50" i="11"/>
  <c r="AI50" i="11" s="1"/>
  <c r="AC51" i="11"/>
  <c r="AI51" i="11" s="1"/>
  <c r="AC52" i="11"/>
  <c r="AI52" i="11" s="1"/>
  <c r="AC53" i="11"/>
  <c r="AI53" i="11" s="1"/>
  <c r="AC54" i="11"/>
  <c r="AI54" i="11" s="1"/>
  <c r="AC55" i="11"/>
  <c r="AI55" i="11" s="1"/>
  <c r="AC56" i="11"/>
  <c r="AC57" i="11"/>
  <c r="AI57" i="11" s="1"/>
  <c r="AC58" i="11"/>
  <c r="AC59" i="11"/>
  <c r="AI59" i="11" s="1"/>
  <c r="AC60" i="11"/>
  <c r="AI60" i="11" s="1"/>
  <c r="AC61" i="11"/>
  <c r="AI61" i="11" s="1"/>
  <c r="AC62" i="11"/>
  <c r="AI62" i="11" s="1"/>
  <c r="AC63" i="11"/>
  <c r="AC64" i="11"/>
  <c r="AI64" i="11" s="1"/>
  <c r="AC65" i="11"/>
  <c r="AI65" i="11" s="1"/>
  <c r="AC66" i="11"/>
  <c r="AI66" i="11" s="1"/>
  <c r="AC67" i="11"/>
  <c r="AI67" i="11" s="1"/>
  <c r="AC68" i="11"/>
  <c r="AI68" i="11" s="1"/>
  <c r="AC69" i="11"/>
  <c r="AI69" i="11" s="1"/>
  <c r="AC70" i="11"/>
  <c r="AI70" i="11" s="1"/>
  <c r="AC71" i="11"/>
  <c r="AI71" i="11" s="1"/>
  <c r="AC72" i="11"/>
  <c r="AC73" i="11"/>
  <c r="AI73" i="11" s="1"/>
  <c r="AC74" i="11"/>
  <c r="AC75" i="11"/>
  <c r="AI75" i="11" s="1"/>
  <c r="AC76" i="11"/>
  <c r="AI76" i="11" s="1"/>
  <c r="AC77" i="11"/>
  <c r="AI77" i="11" s="1"/>
  <c r="AC78" i="11"/>
  <c r="AI78" i="11" s="1"/>
  <c r="AC79" i="11"/>
  <c r="AC80" i="11"/>
  <c r="AI80" i="11" s="1"/>
  <c r="AC81" i="11"/>
  <c r="AI81" i="11" s="1"/>
  <c r="AC82" i="11"/>
  <c r="AI82" i="11" s="1"/>
  <c r="AC83" i="11"/>
  <c r="AI83" i="11" s="1"/>
  <c r="AC84" i="11"/>
  <c r="AI84" i="11" s="1"/>
  <c r="AC85" i="11"/>
  <c r="AI85" i="11" s="1"/>
  <c r="AC86" i="11"/>
  <c r="AI86" i="11" s="1"/>
  <c r="AC87" i="11"/>
  <c r="AI87" i="11" s="1"/>
  <c r="AC88" i="11"/>
  <c r="AC89" i="11"/>
  <c r="AI89" i="11" s="1"/>
  <c r="AC90" i="11"/>
  <c r="AC91" i="11"/>
  <c r="AI91" i="11" s="1"/>
  <c r="AC92" i="11"/>
  <c r="AI92" i="11" s="1"/>
  <c r="AC93" i="11"/>
  <c r="AI93" i="11" s="1"/>
  <c r="AC94" i="11"/>
  <c r="AI94" i="11" s="1"/>
  <c r="AC95" i="11"/>
  <c r="AC96" i="11"/>
  <c r="AI96" i="11" s="1"/>
  <c r="AC97" i="11"/>
  <c r="AI97" i="11" s="1"/>
  <c r="AC98" i="11"/>
  <c r="AI98" i="11" s="1"/>
  <c r="AC99" i="11"/>
  <c r="AI99" i="11" s="1"/>
  <c r="AC100" i="11"/>
  <c r="AI100" i="11" s="1"/>
  <c r="AC101" i="11"/>
  <c r="AI101" i="11" s="1"/>
  <c r="AC102" i="11"/>
  <c r="AI102" i="11" s="1"/>
  <c r="AC103" i="11"/>
  <c r="AI103" i="11" s="1"/>
  <c r="AC104" i="11"/>
  <c r="AC105" i="11"/>
  <c r="AC106" i="11"/>
  <c r="AC107" i="11"/>
  <c r="AI107" i="11" s="1"/>
  <c r="AC108" i="11"/>
  <c r="AI108" i="11" s="1"/>
  <c r="AC2" i="11"/>
  <c r="I4" i="4"/>
  <c r="BG152" i="11" l="1"/>
  <c r="AI2" i="11"/>
  <c r="AC152" i="11"/>
  <c r="AI152" i="11" s="1"/>
  <c r="AS152" i="11"/>
  <c r="AC151" i="11"/>
  <c r="AI151" i="11" s="1"/>
  <c r="AS151" i="11"/>
  <c r="AX151" i="11"/>
  <c r="AV152" i="11"/>
  <c r="AW151" i="11"/>
  <c r="AW152" i="11"/>
  <c r="AV151" i="11"/>
  <c r="AX152" i="11"/>
  <c r="BG151" i="11"/>
  <c r="BG133" i="11"/>
  <c r="BE137" i="11"/>
  <c r="BG134" i="11"/>
  <c r="BG131" i="11"/>
  <c r="BC137" i="11"/>
  <c r="BG132" i="11"/>
  <c r="BG135" i="11"/>
  <c r="BG142" i="11"/>
  <c r="BD137" i="11"/>
  <c r="BG143" i="11"/>
  <c r="BF126" i="11"/>
  <c r="BE121" i="11"/>
  <c r="BD116" i="11"/>
  <c r="BF110" i="11"/>
  <c r="AZ125" i="11"/>
  <c r="BB119" i="11"/>
  <c r="BA114" i="11"/>
  <c r="BB124" i="11"/>
  <c r="BA119" i="11"/>
  <c r="AZ114" i="11"/>
  <c r="BB129" i="11"/>
  <c r="AZ119" i="11"/>
  <c r="BA129" i="11"/>
  <c r="AZ124" i="11"/>
  <c r="BA113" i="11"/>
  <c r="BA126" i="11"/>
  <c r="BD117" i="11"/>
  <c r="BE126" i="11"/>
  <c r="BD121" i="11"/>
  <c r="BF115" i="11"/>
  <c r="BE110" i="11"/>
  <c r="BA112" i="11"/>
  <c r="AZ121" i="11"/>
  <c r="BD126" i="11"/>
  <c r="BF120" i="11"/>
  <c r="BE115" i="11"/>
  <c r="BD110" i="11"/>
  <c r="BA124" i="11"/>
  <c r="BB113" i="11"/>
  <c r="BB118" i="11"/>
  <c r="BE117" i="11"/>
  <c r="BF125" i="11"/>
  <c r="BE120" i="11"/>
  <c r="BD115" i="11"/>
  <c r="BE125" i="11"/>
  <c r="BD120" i="11"/>
  <c r="BF114" i="11"/>
  <c r="AZ129" i="11"/>
  <c r="BB123" i="11"/>
  <c r="BA118" i="11"/>
  <c r="AZ113" i="11"/>
  <c r="BA128" i="11"/>
  <c r="BB116" i="11"/>
  <c r="BB121" i="11"/>
  <c r="BA115" i="11"/>
  <c r="BE116" i="11"/>
  <c r="BD125" i="11"/>
  <c r="BF119" i="11"/>
  <c r="BE114" i="11"/>
  <c r="BB128" i="11"/>
  <c r="BA123" i="11"/>
  <c r="AZ118" i="11"/>
  <c r="BB112" i="11"/>
  <c r="BB117" i="11"/>
  <c r="BA127" i="11"/>
  <c r="BA111" i="11"/>
  <c r="BD128" i="11"/>
  <c r="BB115" i="11"/>
  <c r="BF127" i="11"/>
  <c r="AZ126" i="11"/>
  <c r="BF124" i="11"/>
  <c r="BE119" i="11"/>
  <c r="BD114" i="11"/>
  <c r="AZ123" i="11"/>
  <c r="AZ111" i="11"/>
  <c r="BF129" i="11"/>
  <c r="BE124" i="11"/>
  <c r="BD119" i="11"/>
  <c r="BF113" i="11"/>
  <c r="AZ128" i="11"/>
  <c r="BB122" i="11"/>
  <c r="BA117" i="11"/>
  <c r="AZ112" i="11"/>
  <c r="AZ117" i="11"/>
  <c r="AZ122" i="11"/>
  <c r="AZ127" i="11"/>
  <c r="BB126" i="11"/>
  <c r="BB110" i="11"/>
  <c r="BA110" i="11"/>
  <c r="AZ120" i="11"/>
  <c r="BE129" i="11"/>
  <c r="BD124" i="11"/>
  <c r="BF118" i="11"/>
  <c r="BE113" i="11"/>
  <c r="BB127" i="11"/>
  <c r="BA122" i="11"/>
  <c r="BB111" i="11"/>
  <c r="BA116" i="11"/>
  <c r="BA121" i="11"/>
  <c r="BF122" i="11"/>
  <c r="BE122" i="11"/>
  <c r="BD127" i="11"/>
  <c r="BB114" i="11"/>
  <c r="BD129" i="11"/>
  <c r="BF123" i="11"/>
  <c r="BE118" i="11"/>
  <c r="BD113" i="11"/>
  <c r="BF111" i="11"/>
  <c r="BF128" i="11"/>
  <c r="BE123" i="11"/>
  <c r="BD118" i="11"/>
  <c r="BF112" i="11"/>
  <c r="AZ116" i="11"/>
  <c r="BD112" i="11"/>
  <c r="BB120" i="11"/>
  <c r="BF121" i="11"/>
  <c r="BE128" i="11"/>
  <c r="BD123" i="11"/>
  <c r="BF117" i="11"/>
  <c r="BE112" i="11"/>
  <c r="AZ110" i="11"/>
  <c r="BD111" i="11"/>
  <c r="BA125" i="11"/>
  <c r="BE127" i="11"/>
  <c r="BD122" i="11"/>
  <c r="BF116" i="11"/>
  <c r="BE111" i="11"/>
  <c r="BB125" i="11"/>
  <c r="BA120" i="11"/>
  <c r="AZ115" i="11"/>
  <c r="BB139" i="11"/>
  <c r="BA139" i="11"/>
  <c r="BF140" i="11"/>
  <c r="AZ139" i="11"/>
  <c r="BE140" i="11"/>
  <c r="BD140" i="11"/>
  <c r="AZ140" i="11"/>
  <c r="BF139" i="11"/>
  <c r="BE139" i="11"/>
  <c r="BD139" i="11"/>
  <c r="BB140" i="11"/>
  <c r="BA140" i="11"/>
  <c r="S2" i="11"/>
  <c r="BB149" i="11"/>
  <c r="AZ148" i="11"/>
  <c r="BA149" i="11"/>
  <c r="AZ149" i="11"/>
  <c r="BB148" i="11"/>
  <c r="BA148" i="11"/>
  <c r="BF149" i="11"/>
  <c r="BE149" i="11"/>
  <c r="BD149" i="11"/>
  <c r="BF148" i="11"/>
  <c r="BE148" i="11"/>
  <c r="BD148" i="11"/>
  <c r="BF137" i="11"/>
  <c r="T112" i="11"/>
  <c r="AY105" i="11"/>
  <c r="AY89" i="11"/>
  <c r="AY73" i="11"/>
  <c r="AY57" i="11"/>
  <c r="AY41" i="11"/>
  <c r="Y125" i="11"/>
  <c r="K116" i="11"/>
  <c r="L128" i="11"/>
  <c r="AW125" i="11"/>
  <c r="L112" i="11"/>
  <c r="V114" i="11"/>
  <c r="X116" i="11"/>
  <c r="AS129" i="11"/>
  <c r="AX114" i="11"/>
  <c r="Z118" i="11"/>
  <c r="U121" i="11"/>
  <c r="W123" i="11"/>
  <c r="AS113" i="11"/>
  <c r="AX129" i="11"/>
  <c r="T128" i="11"/>
  <c r="AF115" i="11"/>
  <c r="AF123" i="11"/>
  <c r="AV120" i="11"/>
  <c r="K114" i="11"/>
  <c r="L110" i="11"/>
  <c r="L126" i="11"/>
  <c r="Y111" i="11"/>
  <c r="T114" i="11"/>
  <c r="V116" i="11"/>
  <c r="X118" i="11"/>
  <c r="Z120" i="11"/>
  <c r="U123" i="11"/>
  <c r="W125" i="11"/>
  <c r="Y127" i="11"/>
  <c r="AF112" i="11"/>
  <c r="AF120" i="11"/>
  <c r="AF128" i="11"/>
  <c r="AS123" i="11"/>
  <c r="AV114" i="11"/>
  <c r="AW119" i="11"/>
  <c r="AX124" i="11"/>
  <c r="K115" i="11"/>
  <c r="L111" i="11"/>
  <c r="L127" i="11"/>
  <c r="Z111" i="11"/>
  <c r="U114" i="11"/>
  <c r="W116" i="11"/>
  <c r="Y118" i="11"/>
  <c r="T121" i="11"/>
  <c r="V123" i="11"/>
  <c r="X125" i="11"/>
  <c r="Z127" i="11"/>
  <c r="AC110" i="11"/>
  <c r="AG112" i="11"/>
  <c r="AE115" i="11"/>
  <c r="AC118" i="11"/>
  <c r="AG120" i="11"/>
  <c r="AE123" i="11"/>
  <c r="AC126" i="11"/>
  <c r="AG128" i="11"/>
  <c r="AS118" i="11"/>
  <c r="AW114" i="11"/>
  <c r="AX119" i="11"/>
  <c r="AV125" i="11"/>
  <c r="K117" i="11"/>
  <c r="L113" i="11"/>
  <c r="L129" i="11"/>
  <c r="U112" i="11"/>
  <c r="W114" i="11"/>
  <c r="Y116" i="11"/>
  <c r="T119" i="11"/>
  <c r="V121" i="11"/>
  <c r="X123" i="11"/>
  <c r="Z125" i="11"/>
  <c r="U128" i="11"/>
  <c r="AE110" i="11"/>
  <c r="AC113" i="11"/>
  <c r="AG115" i="11"/>
  <c r="AE118" i="11"/>
  <c r="AC121" i="11"/>
  <c r="AG123" i="11"/>
  <c r="AE126" i="11"/>
  <c r="AC129" i="11"/>
  <c r="AS124" i="11"/>
  <c r="AV115" i="11"/>
  <c r="AW120" i="11"/>
  <c r="AX125" i="11"/>
  <c r="K118" i="11"/>
  <c r="L114" i="11"/>
  <c r="T110" i="11"/>
  <c r="V112" i="11"/>
  <c r="X114" i="11"/>
  <c r="Z116" i="11"/>
  <c r="U119" i="11"/>
  <c r="W121" i="11"/>
  <c r="Y123" i="11"/>
  <c r="T126" i="11"/>
  <c r="V128" i="11"/>
  <c r="AF110" i="11"/>
  <c r="AF118" i="11"/>
  <c r="AF126" i="11"/>
  <c r="AS119" i="11"/>
  <c r="AV110" i="11"/>
  <c r="AW115" i="11"/>
  <c r="AX120" i="11"/>
  <c r="AV126" i="11"/>
  <c r="K119" i="11"/>
  <c r="L115" i="11"/>
  <c r="U110" i="11"/>
  <c r="W112" i="11"/>
  <c r="Y114" i="11"/>
  <c r="T117" i="11"/>
  <c r="V119" i="11"/>
  <c r="X121" i="11"/>
  <c r="Z123" i="11"/>
  <c r="U126" i="11"/>
  <c r="W128" i="11"/>
  <c r="AG110" i="11"/>
  <c r="AE113" i="11"/>
  <c r="AC116" i="11"/>
  <c r="AG118" i="11"/>
  <c r="AE121" i="11"/>
  <c r="AC124" i="11"/>
  <c r="AG126" i="11"/>
  <c r="AE129" i="11"/>
  <c r="AS114" i="11"/>
  <c r="AW110" i="11"/>
  <c r="AX115" i="11"/>
  <c r="AV121" i="11"/>
  <c r="AW126" i="11"/>
  <c r="K120" i="11"/>
  <c r="L116" i="11"/>
  <c r="V110" i="11"/>
  <c r="X112" i="11"/>
  <c r="Z114" i="11"/>
  <c r="U117" i="11"/>
  <c r="W119" i="11"/>
  <c r="Y121" i="11"/>
  <c r="T124" i="11"/>
  <c r="V126" i="11"/>
  <c r="X128" i="11"/>
  <c r="AF113" i="11"/>
  <c r="AF121" i="11"/>
  <c r="AF129" i="11"/>
  <c r="AS125" i="11"/>
  <c r="AX110" i="11"/>
  <c r="AV116" i="11"/>
  <c r="AW121" i="11"/>
  <c r="AX126" i="11"/>
  <c r="K121" i="11"/>
  <c r="L117" i="11"/>
  <c r="W110" i="11"/>
  <c r="Y112" i="11"/>
  <c r="T115" i="11"/>
  <c r="V117" i="11"/>
  <c r="X119" i="11"/>
  <c r="Z121" i="11"/>
  <c r="U124" i="11"/>
  <c r="W126" i="11"/>
  <c r="Y128" i="11"/>
  <c r="AC111" i="11"/>
  <c r="AG113" i="11"/>
  <c r="AE116" i="11"/>
  <c r="AC119" i="11"/>
  <c r="AG121" i="11"/>
  <c r="AE124" i="11"/>
  <c r="AC127" i="11"/>
  <c r="AG129" i="11"/>
  <c r="AS120" i="11"/>
  <c r="AV111" i="11"/>
  <c r="AW116" i="11"/>
  <c r="AX121" i="11"/>
  <c r="AV127" i="11"/>
  <c r="K122" i="11"/>
  <c r="L118" i="11"/>
  <c r="X110" i="11"/>
  <c r="Z112" i="11"/>
  <c r="U115" i="11"/>
  <c r="W117" i="11"/>
  <c r="Y119" i="11"/>
  <c r="T122" i="11"/>
  <c r="V124" i="11"/>
  <c r="X126" i="11"/>
  <c r="Z128" i="11"/>
  <c r="AF116" i="11"/>
  <c r="AF124" i="11"/>
  <c r="AS115" i="11"/>
  <c r="AW111" i="11"/>
  <c r="AX116" i="11"/>
  <c r="AV122" i="11"/>
  <c r="AW127" i="11"/>
  <c r="AY108" i="11"/>
  <c r="AY92" i="11"/>
  <c r="AY76" i="11"/>
  <c r="AY60" i="11"/>
  <c r="AY44" i="11"/>
  <c r="AY28" i="11"/>
  <c r="AY12" i="11"/>
  <c r="K123" i="11"/>
  <c r="L119" i="11"/>
  <c r="Y110" i="11"/>
  <c r="T113" i="11"/>
  <c r="V115" i="11"/>
  <c r="X117" i="11"/>
  <c r="Z119" i="11"/>
  <c r="U122" i="11"/>
  <c r="W124" i="11"/>
  <c r="Y126" i="11"/>
  <c r="T129" i="11"/>
  <c r="AE111" i="11"/>
  <c r="AC114" i="11"/>
  <c r="AG116" i="11"/>
  <c r="AE119" i="11"/>
  <c r="AC122" i="11"/>
  <c r="AG124" i="11"/>
  <c r="AE127" i="11"/>
  <c r="AS110" i="11"/>
  <c r="AS126" i="11"/>
  <c r="AX111" i="11"/>
  <c r="AV117" i="11"/>
  <c r="AW122" i="11"/>
  <c r="AX127" i="11"/>
  <c r="K124" i="11"/>
  <c r="L120" i="11"/>
  <c r="Z110" i="11"/>
  <c r="U113" i="11"/>
  <c r="W115" i="11"/>
  <c r="Y117" i="11"/>
  <c r="T120" i="11"/>
  <c r="V122" i="11"/>
  <c r="X124" i="11"/>
  <c r="Z126" i="11"/>
  <c r="U129" i="11"/>
  <c r="AF111" i="11"/>
  <c r="AF119" i="11"/>
  <c r="AF127" i="11"/>
  <c r="AS121" i="11"/>
  <c r="AV112" i="11"/>
  <c r="AW117" i="11"/>
  <c r="AX122" i="11"/>
  <c r="AV128" i="11"/>
  <c r="K125" i="11"/>
  <c r="L121" i="11"/>
  <c r="T111" i="11"/>
  <c r="V113" i="11"/>
  <c r="X115" i="11"/>
  <c r="Z117" i="11"/>
  <c r="U120" i="11"/>
  <c r="W122" i="11"/>
  <c r="Y124" i="11"/>
  <c r="T127" i="11"/>
  <c r="V129" i="11"/>
  <c r="AG111" i="11"/>
  <c r="AE114" i="11"/>
  <c r="AC117" i="11"/>
  <c r="AG119" i="11"/>
  <c r="AE122" i="11"/>
  <c r="AC125" i="11"/>
  <c r="AG127" i="11"/>
  <c r="AS116" i="11"/>
  <c r="AW112" i="11"/>
  <c r="AX117" i="11"/>
  <c r="AV123" i="11"/>
  <c r="AW128" i="11"/>
  <c r="K110" i="11"/>
  <c r="M110" i="11" s="1"/>
  <c r="K126" i="11"/>
  <c r="M126" i="11" s="1"/>
  <c r="L122" i="11"/>
  <c r="U111" i="11"/>
  <c r="W113" i="11"/>
  <c r="Y115" i="11"/>
  <c r="T118" i="11"/>
  <c r="V120" i="11"/>
  <c r="X122" i="11"/>
  <c r="Z124" i="11"/>
  <c r="U127" i="11"/>
  <c r="W129" i="11"/>
  <c r="AF114" i="11"/>
  <c r="AF122" i="11"/>
  <c r="AS111" i="11"/>
  <c r="AS127" i="11"/>
  <c r="AX112" i="11"/>
  <c r="AV118" i="11"/>
  <c r="AW123" i="11"/>
  <c r="AX128" i="11"/>
  <c r="K111" i="11"/>
  <c r="K127" i="11"/>
  <c r="L123" i="11"/>
  <c r="V111" i="11"/>
  <c r="X113" i="11"/>
  <c r="Z115" i="11"/>
  <c r="U118" i="11"/>
  <c r="W120" i="11"/>
  <c r="Y122" i="11"/>
  <c r="T125" i="11"/>
  <c r="V127" i="11"/>
  <c r="X129" i="11"/>
  <c r="AC112" i="11"/>
  <c r="AG114" i="11"/>
  <c r="AE117" i="11"/>
  <c r="AC120" i="11"/>
  <c r="AG122" i="11"/>
  <c r="AE125" i="11"/>
  <c r="AC128" i="11"/>
  <c r="AS122" i="11"/>
  <c r="AV113" i="11"/>
  <c r="AW118" i="11"/>
  <c r="AX123" i="11"/>
  <c r="AV129" i="11"/>
  <c r="K112" i="11"/>
  <c r="K128" i="11"/>
  <c r="L124" i="11"/>
  <c r="W111" i="11"/>
  <c r="Y113" i="11"/>
  <c r="T116" i="11"/>
  <c r="V118" i="11"/>
  <c r="X120" i="11"/>
  <c r="Z122" i="11"/>
  <c r="U125" i="11"/>
  <c r="W127" i="11"/>
  <c r="Y129" i="11"/>
  <c r="AF117" i="11"/>
  <c r="AF125" i="11"/>
  <c r="AS117" i="11"/>
  <c r="AW113" i="11"/>
  <c r="AX118" i="11"/>
  <c r="AV124" i="11"/>
  <c r="AW129" i="11"/>
  <c r="K113" i="11"/>
  <c r="K129" i="11"/>
  <c r="L125" i="11"/>
  <c r="X111" i="11"/>
  <c r="Z113" i="11"/>
  <c r="U116" i="11"/>
  <c r="W118" i="11"/>
  <c r="Y120" i="11"/>
  <c r="T123" i="11"/>
  <c r="V125" i="11"/>
  <c r="X127" i="11"/>
  <c r="Z129" i="11"/>
  <c r="AE112" i="11"/>
  <c r="AC115" i="11"/>
  <c r="AI115" i="11" s="1"/>
  <c r="AG117" i="11"/>
  <c r="AE120" i="11"/>
  <c r="AC123" i="11"/>
  <c r="AG125" i="11"/>
  <c r="AE128" i="11"/>
  <c r="AS112" i="11"/>
  <c r="AS128" i="11"/>
  <c r="AX113" i="11"/>
  <c r="AV119" i="11"/>
  <c r="AW124" i="11"/>
  <c r="AY48" i="11"/>
  <c r="AY32" i="11"/>
  <c r="AY25" i="11"/>
  <c r="AY65" i="11"/>
  <c r="AY49" i="11"/>
  <c r="AY33" i="11"/>
  <c r="AY16" i="11"/>
  <c r="AY98" i="11"/>
  <c r="AY82" i="11"/>
  <c r="AY7" i="11"/>
  <c r="AY17" i="11"/>
  <c r="AY102" i="11"/>
  <c r="AY86" i="11"/>
  <c r="AY70" i="11"/>
  <c r="AY54" i="11"/>
  <c r="AY38" i="11"/>
  <c r="AY6" i="11"/>
  <c r="AY101" i="11"/>
  <c r="AY85" i="11"/>
  <c r="AY69" i="11"/>
  <c r="AY53" i="11"/>
  <c r="AY37" i="11"/>
  <c r="AY21" i="11"/>
  <c r="AY46" i="11"/>
  <c r="AY30" i="11"/>
  <c r="AY14" i="11"/>
  <c r="AY66" i="11"/>
  <c r="AY50" i="11"/>
  <c r="AY34" i="11"/>
  <c r="AY18" i="11"/>
  <c r="AY103" i="11"/>
  <c r="AY87" i="11"/>
  <c r="AW135" i="11"/>
  <c r="AY71" i="11"/>
  <c r="AY55" i="11"/>
  <c r="AY39" i="11"/>
  <c r="AY23" i="11"/>
  <c r="AY97" i="11"/>
  <c r="AY81" i="11"/>
  <c r="AY107" i="11"/>
  <c r="AY91" i="11"/>
  <c r="AY75" i="11"/>
  <c r="AY59" i="11"/>
  <c r="AY95" i="11"/>
  <c r="AY79" i="11"/>
  <c r="AY63" i="11"/>
  <c r="AY47" i="11"/>
  <c r="AY31" i="11"/>
  <c r="AY15" i="11"/>
  <c r="AY100" i="11"/>
  <c r="AY84" i="11"/>
  <c r="AY68" i="11"/>
  <c r="AY52" i="11"/>
  <c r="AY20" i="11"/>
  <c r="AY4" i="11"/>
  <c r="AY94" i="11"/>
  <c r="AY78" i="11"/>
  <c r="AV140" i="11"/>
  <c r="AV131" i="11"/>
  <c r="AY93" i="11"/>
  <c r="AY77" i="11"/>
  <c r="AY61" i="11"/>
  <c r="AY45" i="11"/>
  <c r="AY29" i="11"/>
  <c r="AY13" i="11"/>
  <c r="AW142" i="11"/>
  <c r="AW131" i="11"/>
  <c r="AY2" i="11"/>
  <c r="AV135" i="11"/>
  <c r="AX132" i="11"/>
  <c r="AY43" i="11"/>
  <c r="AY27" i="11"/>
  <c r="AW132" i="11"/>
  <c r="AY11" i="11"/>
  <c r="AY96" i="11"/>
  <c r="AY80" i="11"/>
  <c r="AY64" i="11"/>
  <c r="AV132" i="11"/>
  <c r="AX142" i="11"/>
  <c r="AY106" i="11"/>
  <c r="AY90" i="11"/>
  <c r="AY74" i="11"/>
  <c r="AY58" i="11"/>
  <c r="AY42" i="11"/>
  <c r="AY26" i="11"/>
  <c r="AY10" i="11"/>
  <c r="AW133" i="11"/>
  <c r="AV142" i="11"/>
  <c r="AV133" i="11"/>
  <c r="AY36" i="11"/>
  <c r="AY9" i="11"/>
  <c r="AX134" i="11"/>
  <c r="AW139" i="11"/>
  <c r="AY99" i="11"/>
  <c r="AY83" i="11"/>
  <c r="AY67" i="11"/>
  <c r="AW134" i="11"/>
  <c r="AY51" i="11"/>
  <c r="AY35" i="11"/>
  <c r="AY19" i="11"/>
  <c r="AY3" i="11"/>
  <c r="AY104" i="11"/>
  <c r="AY88" i="11"/>
  <c r="AY72" i="11"/>
  <c r="AV134" i="11"/>
  <c r="AY56" i="11"/>
  <c r="AY40" i="11"/>
  <c r="AY24" i="11"/>
  <c r="AY8" i="11"/>
  <c r="AY5" i="11"/>
  <c r="AX139" i="11"/>
  <c r="AX135" i="11"/>
  <c r="AY22" i="11"/>
  <c r="AV139" i="11"/>
  <c r="AX140" i="11"/>
  <c r="AW140" i="11"/>
  <c r="AV143" i="11"/>
  <c r="AW143" i="11"/>
  <c r="AW148" i="11"/>
  <c r="AX143" i="11"/>
  <c r="AX148" i="11"/>
  <c r="AW149" i="11"/>
  <c r="AX131" i="11"/>
  <c r="AX149" i="11"/>
  <c r="AY62" i="11"/>
  <c r="AX133" i="11"/>
  <c r="AV148" i="11"/>
  <c r="AV149" i="11"/>
  <c r="Y131" i="11"/>
  <c r="Y142" i="11"/>
  <c r="X142" i="11"/>
  <c r="V131" i="11"/>
  <c r="W142" i="11"/>
  <c r="U143" i="11"/>
  <c r="X143" i="11"/>
  <c r="V142" i="11"/>
  <c r="U140" i="11"/>
  <c r="V143" i="11"/>
  <c r="U142" i="11"/>
  <c r="T143" i="11"/>
  <c r="W143" i="11"/>
  <c r="Z134" i="11"/>
  <c r="AA134" i="11" s="1"/>
  <c r="T142" i="11"/>
  <c r="X131" i="11"/>
  <c r="Y134" i="11"/>
  <c r="Y133" i="11"/>
  <c r="U131" i="11"/>
  <c r="X135" i="11"/>
  <c r="X134" i="11"/>
  <c r="Y132" i="11"/>
  <c r="W134" i="11"/>
  <c r="X132" i="11"/>
  <c r="V135" i="11"/>
  <c r="V134" i="11"/>
  <c r="V133" i="11"/>
  <c r="W132" i="11"/>
  <c r="W135" i="11"/>
  <c r="U135" i="11"/>
  <c r="U134" i="11"/>
  <c r="W133" i="11"/>
  <c r="V132" i="11"/>
  <c r="Y135" i="11"/>
  <c r="T135" i="11"/>
  <c r="T134" i="11"/>
  <c r="X133" i="11"/>
  <c r="T133" i="11"/>
  <c r="U132" i="11"/>
  <c r="Z140" i="11"/>
  <c r="U133" i="11"/>
  <c r="T132" i="11"/>
  <c r="V140" i="11"/>
  <c r="Z132" i="11"/>
  <c r="AA132" i="11" s="1"/>
  <c r="Y149" i="11"/>
  <c r="W140" i="11"/>
  <c r="Y143" i="11"/>
  <c r="Z149" i="11"/>
  <c r="X140" i="11"/>
  <c r="Z143" i="11"/>
  <c r="AA143" i="11" s="1"/>
  <c r="Y140" i="11"/>
  <c r="T131" i="11"/>
  <c r="Z135" i="11"/>
  <c r="AA135" i="11" s="1"/>
  <c r="U148" i="11"/>
  <c r="W131" i="11"/>
  <c r="V148" i="11"/>
  <c r="T139" i="11"/>
  <c r="Z133" i="11"/>
  <c r="AA133" i="11" s="1"/>
  <c r="W148" i="11"/>
  <c r="U139" i="11"/>
  <c r="X148" i="11"/>
  <c r="V139" i="11"/>
  <c r="Z131" i="11"/>
  <c r="AA131" i="11" s="1"/>
  <c r="Y148" i="11"/>
  <c r="W139" i="11"/>
  <c r="Z148" i="11"/>
  <c r="X139" i="11"/>
  <c r="Z142" i="11"/>
  <c r="T149" i="11"/>
  <c r="Y139" i="11"/>
  <c r="U149" i="11"/>
  <c r="T148" i="11"/>
  <c r="Z139" i="11"/>
  <c r="V149" i="11"/>
  <c r="T140" i="11"/>
  <c r="W149" i="11"/>
  <c r="X149" i="11"/>
  <c r="L148" i="11"/>
  <c r="AG149" i="11"/>
  <c r="AS149" i="11"/>
  <c r="AF149" i="11"/>
  <c r="AS148" i="11"/>
  <c r="S8" i="11"/>
  <c r="L149" i="11"/>
  <c r="AE149" i="11"/>
  <c r="K148" i="11"/>
  <c r="K149" i="11"/>
  <c r="AC148" i="11"/>
  <c r="AE148" i="11"/>
  <c r="AF148" i="11"/>
  <c r="AG148" i="11"/>
  <c r="AC149" i="11"/>
  <c r="AS132" i="11"/>
  <c r="AS135" i="11"/>
  <c r="AS143" i="11"/>
  <c r="AS131" i="11"/>
  <c r="AS134" i="11"/>
  <c r="AS133" i="11"/>
  <c r="AS142" i="11"/>
  <c r="AS139" i="11"/>
  <c r="AS140" i="11"/>
  <c r="AI72" i="11"/>
  <c r="AI58" i="11"/>
  <c r="AI24" i="11"/>
  <c r="AI90" i="11"/>
  <c r="AI15" i="11"/>
  <c r="AI63" i="11"/>
  <c r="AI42" i="11"/>
  <c r="AI8" i="11"/>
  <c r="AI56" i="11"/>
  <c r="AI79" i="11"/>
  <c r="AI95" i="11"/>
  <c r="AI31" i="11"/>
  <c r="AI104" i="11"/>
  <c r="AI105" i="11"/>
  <c r="AI10" i="11"/>
  <c r="AI88" i="11"/>
  <c r="AI74" i="11"/>
  <c r="AI47" i="11"/>
  <c r="AI26" i="11"/>
  <c r="AI40" i="11"/>
  <c r="AI106" i="11"/>
  <c r="M131" i="11"/>
  <c r="K137" i="11"/>
  <c r="M132" i="11"/>
  <c r="M133" i="11"/>
  <c r="M134" i="11"/>
  <c r="M135" i="11"/>
  <c r="L137" i="11"/>
  <c r="K140" i="11"/>
  <c r="M143" i="11"/>
  <c r="M142" i="11"/>
  <c r="L139" i="11"/>
  <c r="L140" i="11"/>
  <c r="K139" i="11"/>
  <c r="AG137" i="11"/>
  <c r="AE137" i="11"/>
  <c r="AF137" i="11"/>
  <c r="AC134" i="11"/>
  <c r="AC132" i="11"/>
  <c r="AC135" i="11"/>
  <c r="AC133" i="11"/>
  <c r="AC131" i="11"/>
  <c r="AC142" i="11"/>
  <c r="AC143" i="11"/>
  <c r="AC139" i="11"/>
  <c r="AG140" i="11"/>
  <c r="AF140" i="11"/>
  <c r="AE140" i="11"/>
  <c r="AC140" i="11"/>
  <c r="AG139" i="11"/>
  <c r="AF139" i="11"/>
  <c r="AE139" i="11"/>
  <c r="J136" i="5"/>
  <c r="J131" i="5"/>
  <c r="J136" i="4"/>
  <c r="J131" i="4"/>
  <c r="J131" i="6"/>
  <c r="J136" i="6"/>
  <c r="BC126" i="11" l="1"/>
  <c r="AY131" i="11"/>
  <c r="AY152" i="11"/>
  <c r="BG137" i="11"/>
  <c r="AY129" i="11"/>
  <c r="AY151" i="11"/>
  <c r="AI123" i="11"/>
  <c r="M128" i="11"/>
  <c r="BC125" i="11"/>
  <c r="M129" i="11"/>
  <c r="AI112" i="11"/>
  <c r="BC115" i="11"/>
  <c r="M111" i="11"/>
  <c r="M116" i="11"/>
  <c r="M112" i="11"/>
  <c r="BG128" i="11"/>
  <c r="BC122" i="11"/>
  <c r="BG139" i="11"/>
  <c r="AA115" i="11"/>
  <c r="BC140" i="11"/>
  <c r="BG129" i="11"/>
  <c r="BG117" i="11"/>
  <c r="BG140" i="11"/>
  <c r="BG121" i="11"/>
  <c r="BG122" i="11"/>
  <c r="BC120" i="11"/>
  <c r="BG148" i="11"/>
  <c r="BC124" i="11"/>
  <c r="BC111" i="11"/>
  <c r="BC123" i="11"/>
  <c r="BC119" i="11"/>
  <c r="BC127" i="11"/>
  <c r="BG113" i="11"/>
  <c r="BC112" i="11"/>
  <c r="BG114" i="11"/>
  <c r="BG116" i="11"/>
  <c r="BG110" i="11"/>
  <c r="BC139" i="11"/>
  <c r="BG120" i="11"/>
  <c r="BG112" i="11"/>
  <c r="BC117" i="11"/>
  <c r="BG149" i="11"/>
  <c r="BG115" i="11"/>
  <c r="AA110" i="11"/>
  <c r="AA112" i="11"/>
  <c r="BC148" i="11"/>
  <c r="BG118" i="11"/>
  <c r="BG111" i="11"/>
  <c r="BC128" i="11"/>
  <c r="AI128" i="11"/>
  <c r="BG126" i="11"/>
  <c r="BG119" i="11"/>
  <c r="BG125" i="11"/>
  <c r="BC149" i="11"/>
  <c r="BG123" i="11"/>
  <c r="AI120" i="11"/>
  <c r="BC110" i="11"/>
  <c r="BC118" i="11"/>
  <c r="BC114" i="11"/>
  <c r="BG124" i="11"/>
  <c r="BC113" i="11"/>
  <c r="BC121" i="11"/>
  <c r="AY112" i="11"/>
  <c r="BG127" i="11"/>
  <c r="BC116" i="11"/>
  <c r="BC129" i="11"/>
  <c r="M127" i="11"/>
  <c r="AA128" i="11"/>
  <c r="AA122" i="11"/>
  <c r="AY115" i="11"/>
  <c r="AY127" i="11"/>
  <c r="AY114" i="11"/>
  <c r="AY118" i="11"/>
  <c r="AY126" i="11"/>
  <c r="AA124" i="11"/>
  <c r="AY110" i="11"/>
  <c r="AY122" i="11"/>
  <c r="AI122" i="11"/>
  <c r="M113" i="11"/>
  <c r="AY123" i="11"/>
  <c r="AY142" i="11"/>
  <c r="AY113" i="11"/>
  <c r="AA113" i="11"/>
  <c r="AY128" i="11"/>
  <c r="AY121" i="11"/>
  <c r="V137" i="11"/>
  <c r="AA118" i="11"/>
  <c r="AY120" i="11"/>
  <c r="AY124" i="11"/>
  <c r="AI117" i="11"/>
  <c r="AI124" i="11"/>
  <c r="M119" i="11"/>
  <c r="AI118" i="11"/>
  <c r="M123" i="11"/>
  <c r="AI111" i="11"/>
  <c r="AA120" i="11"/>
  <c r="M122" i="11"/>
  <c r="AA114" i="11"/>
  <c r="AI129" i="11"/>
  <c r="AI116" i="11"/>
  <c r="AI110" i="11"/>
  <c r="M117" i="11"/>
  <c r="AA127" i="11"/>
  <c r="AI114" i="11"/>
  <c r="AA121" i="11"/>
  <c r="AA116" i="11"/>
  <c r="AI121" i="11"/>
  <c r="AY117" i="11"/>
  <c r="M120" i="11"/>
  <c r="AY119" i="11"/>
  <c r="AA129" i="11"/>
  <c r="M124" i="11"/>
  <c r="AA117" i="11"/>
  <c r="AA123" i="11"/>
  <c r="AI113" i="11"/>
  <c r="M114" i="11"/>
  <c r="M118" i="11"/>
  <c r="AY111" i="11"/>
  <c r="AA119" i="11"/>
  <c r="AY116" i="11"/>
  <c r="AI127" i="11"/>
  <c r="AY125" i="11"/>
  <c r="AA125" i="11"/>
  <c r="AA111" i="11"/>
  <c r="M121" i="11"/>
  <c r="AI125" i="11"/>
  <c r="M125" i="11"/>
  <c r="AI126" i="11"/>
  <c r="AA126" i="11"/>
  <c r="AI119" i="11"/>
  <c r="M115" i="11"/>
  <c r="X137" i="11"/>
  <c r="AY140" i="11"/>
  <c r="AY148" i="11"/>
  <c r="AY132" i="11"/>
  <c r="AW137" i="11"/>
  <c r="AY135" i="11"/>
  <c r="AY139" i="11"/>
  <c r="AY133" i="11"/>
  <c r="AY149" i="11"/>
  <c r="AY134" i="11"/>
  <c r="AX137" i="11"/>
  <c r="AY143" i="11"/>
  <c r="AA140" i="11"/>
  <c r="AV137" i="11"/>
  <c r="U137" i="11"/>
  <c r="Y137" i="11"/>
  <c r="W137" i="11"/>
  <c r="T137" i="11"/>
  <c r="AA148" i="11"/>
  <c r="Z137" i="11"/>
  <c r="AA137" i="11" s="1"/>
  <c r="AA142" i="11"/>
  <c r="AA149" i="11"/>
  <c r="AA139" i="11"/>
  <c r="M148" i="11"/>
  <c r="M149" i="11"/>
  <c r="AI149" i="11"/>
  <c r="AI148" i="11"/>
  <c r="AS137" i="11"/>
  <c r="AO106" i="11"/>
  <c r="AO80" i="11"/>
  <c r="AO31" i="11"/>
  <c r="AO22" i="11"/>
  <c r="AO108" i="11"/>
  <c r="AO29" i="11"/>
  <c r="AO94" i="11"/>
  <c r="AO38" i="11"/>
  <c r="AO98" i="11"/>
  <c r="AO104" i="11"/>
  <c r="AO14" i="11"/>
  <c r="AO79" i="11"/>
  <c r="AO72" i="11"/>
  <c r="AO62" i="11"/>
  <c r="AO93" i="11"/>
  <c r="AO53" i="11"/>
  <c r="AI131" i="11"/>
  <c r="AO100" i="11"/>
  <c r="AO69" i="11"/>
  <c r="AO11" i="11"/>
  <c r="AO102" i="11"/>
  <c r="AO39" i="11"/>
  <c r="AO40" i="11"/>
  <c r="AO45" i="11"/>
  <c r="AO54" i="11"/>
  <c r="AO7" i="11"/>
  <c r="AI133" i="11"/>
  <c r="AO89" i="11"/>
  <c r="AO85" i="11"/>
  <c r="AO27" i="11"/>
  <c r="AO17" i="11"/>
  <c r="AO55" i="11"/>
  <c r="AO3" i="11"/>
  <c r="AO61" i="11"/>
  <c r="AO70" i="11"/>
  <c r="AO24" i="11"/>
  <c r="AI135" i="11"/>
  <c r="AO63" i="11"/>
  <c r="AO73" i="11"/>
  <c r="AO101" i="11"/>
  <c r="AO43" i="11"/>
  <c r="AO33" i="11"/>
  <c r="AO71" i="11"/>
  <c r="AO19" i="11"/>
  <c r="AO96" i="11"/>
  <c r="AO6" i="11"/>
  <c r="AO57" i="11"/>
  <c r="AO88" i="11"/>
  <c r="AO9" i="11"/>
  <c r="AO47" i="11"/>
  <c r="AO97" i="11"/>
  <c r="AO59" i="11"/>
  <c r="AO49" i="11"/>
  <c r="AO87" i="11"/>
  <c r="AO35" i="11"/>
  <c r="AI143" i="11"/>
  <c r="AO68" i="11"/>
  <c r="AO95" i="11"/>
  <c r="AO105" i="11"/>
  <c r="AO82" i="11"/>
  <c r="AO75" i="11"/>
  <c r="AO65" i="11"/>
  <c r="AO103" i="11"/>
  <c r="AO51" i="11"/>
  <c r="AO10" i="11"/>
  <c r="AO20" i="11"/>
  <c r="AO56" i="11"/>
  <c r="AO91" i="11"/>
  <c r="AO12" i="11"/>
  <c r="AO67" i="11"/>
  <c r="AO5" i="11"/>
  <c r="AO8" i="11"/>
  <c r="AO86" i="11"/>
  <c r="AO26" i="11"/>
  <c r="AO18" i="11"/>
  <c r="AO83" i="11"/>
  <c r="AO23" i="11"/>
  <c r="AO41" i="11"/>
  <c r="AO28" i="11"/>
  <c r="AO42" i="11"/>
  <c r="AO4" i="11"/>
  <c r="AO16" i="11"/>
  <c r="AO81" i="11"/>
  <c r="AO44" i="11"/>
  <c r="AO34" i="11"/>
  <c r="AO99" i="11"/>
  <c r="AO25" i="11"/>
  <c r="AO37" i="11"/>
  <c r="AI132" i="11"/>
  <c r="AO58" i="11"/>
  <c r="AO36" i="11"/>
  <c r="AO32" i="11"/>
  <c r="AO77" i="11"/>
  <c r="AO60" i="11"/>
  <c r="AO50" i="11"/>
  <c r="AO30" i="11"/>
  <c r="AO21" i="11"/>
  <c r="AO46" i="11"/>
  <c r="AI134" i="11"/>
  <c r="AO74" i="11"/>
  <c r="AO52" i="11"/>
  <c r="AO48" i="11"/>
  <c r="AO2" i="11"/>
  <c r="AO76" i="11"/>
  <c r="AO66" i="11"/>
  <c r="AO78" i="11"/>
  <c r="AO107" i="11"/>
  <c r="AO90" i="11"/>
  <c r="AO84" i="11"/>
  <c r="AO64" i="11"/>
  <c r="AO15" i="11"/>
  <c r="AO92" i="11"/>
  <c r="AO13" i="11"/>
  <c r="M139" i="11"/>
  <c r="M137" i="11"/>
  <c r="M140" i="11"/>
  <c r="AI142" i="11"/>
  <c r="AC137" i="11"/>
  <c r="AI139" i="11"/>
  <c r="AI140" i="11"/>
  <c r="I129" i="5"/>
  <c r="E129" i="8" s="1"/>
  <c r="AB108" i="11" s="1"/>
  <c r="H129" i="5"/>
  <c r="G129" i="5"/>
  <c r="F129" i="5"/>
  <c r="E129" i="5"/>
  <c r="D129" i="5"/>
  <c r="C129" i="5"/>
  <c r="B129" i="5"/>
  <c r="I128" i="5"/>
  <c r="E128" i="8" s="1"/>
  <c r="AB96" i="11" s="1"/>
  <c r="H128" i="5"/>
  <c r="G128" i="5"/>
  <c r="F128" i="5"/>
  <c r="E128" i="5"/>
  <c r="D128" i="5"/>
  <c r="C128" i="5"/>
  <c r="B128" i="5"/>
  <c r="I127" i="5"/>
  <c r="E127" i="8" s="1"/>
  <c r="AB93" i="11" s="1"/>
  <c r="H127" i="5"/>
  <c r="G127" i="5"/>
  <c r="F127" i="5"/>
  <c r="E127" i="5"/>
  <c r="D127" i="5"/>
  <c r="C127" i="5"/>
  <c r="B127" i="5"/>
  <c r="I126" i="5"/>
  <c r="E126" i="8" s="1"/>
  <c r="AB92" i="11" s="1"/>
  <c r="H126" i="5"/>
  <c r="G126" i="5"/>
  <c r="F126" i="5"/>
  <c r="E126" i="5"/>
  <c r="D126" i="5"/>
  <c r="C126" i="5"/>
  <c r="B126" i="5"/>
  <c r="I125" i="5"/>
  <c r="E125" i="8" s="1"/>
  <c r="AB91" i="11" s="1"/>
  <c r="H125" i="5"/>
  <c r="G125" i="5"/>
  <c r="F125" i="5"/>
  <c r="E125" i="5"/>
  <c r="D125" i="5"/>
  <c r="C125" i="5"/>
  <c r="B125" i="5"/>
  <c r="I123" i="5"/>
  <c r="E123" i="8" s="1"/>
  <c r="AB90" i="11" s="1"/>
  <c r="H123" i="5"/>
  <c r="G123" i="5"/>
  <c r="F123" i="5"/>
  <c r="E123" i="5"/>
  <c r="D123" i="5"/>
  <c r="C123" i="5"/>
  <c r="B123" i="5"/>
  <c r="I122" i="5"/>
  <c r="E122" i="8" s="1"/>
  <c r="AB89" i="11" s="1"/>
  <c r="H122" i="5"/>
  <c r="G122" i="5"/>
  <c r="F122" i="5"/>
  <c r="E122" i="5"/>
  <c r="D122" i="5"/>
  <c r="C122" i="5"/>
  <c r="B122" i="5"/>
  <c r="I121" i="5"/>
  <c r="E121" i="8" s="1"/>
  <c r="AB88" i="11" s="1"/>
  <c r="H121" i="5"/>
  <c r="G121" i="5"/>
  <c r="F121" i="5"/>
  <c r="E121" i="5"/>
  <c r="D121" i="5"/>
  <c r="C121" i="5"/>
  <c r="B121" i="5"/>
  <c r="I120" i="5"/>
  <c r="E120" i="8" s="1"/>
  <c r="AB87" i="11" s="1"/>
  <c r="H120" i="5"/>
  <c r="G120" i="5"/>
  <c r="F120" i="5"/>
  <c r="E120" i="5"/>
  <c r="D120" i="5"/>
  <c r="C120" i="5"/>
  <c r="B120" i="5"/>
  <c r="I119" i="5"/>
  <c r="E119" i="8" s="1"/>
  <c r="AB86" i="11" s="1"/>
  <c r="H119" i="5"/>
  <c r="G119" i="5"/>
  <c r="F119" i="5"/>
  <c r="E119" i="5"/>
  <c r="D119" i="5"/>
  <c r="C119" i="5"/>
  <c r="B119" i="5"/>
  <c r="I118" i="5"/>
  <c r="E118" i="8" s="1"/>
  <c r="AB85" i="11" s="1"/>
  <c r="H118" i="5"/>
  <c r="G118" i="5"/>
  <c r="F118" i="5"/>
  <c r="E118" i="5"/>
  <c r="D118" i="5"/>
  <c r="C118" i="5"/>
  <c r="B118" i="5"/>
  <c r="I117" i="5"/>
  <c r="E117" i="8" s="1"/>
  <c r="AB84" i="11" s="1"/>
  <c r="H117" i="5"/>
  <c r="G117" i="5"/>
  <c r="F117" i="5"/>
  <c r="E117" i="5"/>
  <c r="D117" i="5"/>
  <c r="C117" i="5"/>
  <c r="B117" i="5"/>
  <c r="I116" i="5"/>
  <c r="H116" i="5"/>
  <c r="G116" i="5"/>
  <c r="F116" i="5"/>
  <c r="E116" i="5"/>
  <c r="D116" i="5"/>
  <c r="C116" i="5"/>
  <c r="B116" i="5"/>
  <c r="I115" i="5"/>
  <c r="E115" i="8" s="1"/>
  <c r="AB82" i="11" s="1"/>
  <c r="H115" i="5"/>
  <c r="G115" i="5"/>
  <c r="F115" i="5"/>
  <c r="E115" i="5"/>
  <c r="D115" i="5"/>
  <c r="C115" i="5"/>
  <c r="B115" i="5"/>
  <c r="I113" i="5"/>
  <c r="E113" i="8" s="1"/>
  <c r="AB103" i="11" s="1"/>
  <c r="H113" i="5"/>
  <c r="G113" i="5"/>
  <c r="F113" i="5"/>
  <c r="E113" i="5"/>
  <c r="D113" i="5"/>
  <c r="C113" i="5"/>
  <c r="B113" i="5"/>
  <c r="I112" i="5"/>
  <c r="E112" i="8" s="1"/>
  <c r="AB102" i="11" s="1"/>
  <c r="H112" i="5"/>
  <c r="G112" i="5"/>
  <c r="F112" i="5"/>
  <c r="E112" i="5"/>
  <c r="D112" i="5"/>
  <c r="C112" i="5"/>
  <c r="B112" i="5"/>
  <c r="I111" i="5"/>
  <c r="E111" i="8" s="1"/>
  <c r="AB81" i="11" s="1"/>
  <c r="H111" i="5"/>
  <c r="G111" i="5"/>
  <c r="F111" i="5"/>
  <c r="E111" i="5"/>
  <c r="D111" i="5"/>
  <c r="C111" i="5"/>
  <c r="B111" i="5"/>
  <c r="I110" i="5"/>
  <c r="E110" i="8" s="1"/>
  <c r="AB80" i="11" s="1"/>
  <c r="H110" i="5"/>
  <c r="G110" i="5"/>
  <c r="F110" i="5"/>
  <c r="E110" i="5"/>
  <c r="D110" i="5"/>
  <c r="C110" i="5"/>
  <c r="B110" i="5"/>
  <c r="I109" i="5"/>
  <c r="H109" i="5"/>
  <c r="G109" i="5"/>
  <c r="F109" i="5"/>
  <c r="E109" i="5"/>
  <c r="D109" i="5"/>
  <c r="C109" i="5"/>
  <c r="B109" i="5"/>
  <c r="I107" i="5"/>
  <c r="E107" i="8" s="1"/>
  <c r="AB78" i="11" s="1"/>
  <c r="H107" i="5"/>
  <c r="G107" i="5"/>
  <c r="F107" i="5"/>
  <c r="E107" i="5"/>
  <c r="D107" i="5"/>
  <c r="C107" i="5"/>
  <c r="B107" i="5"/>
  <c r="I106" i="5"/>
  <c r="H106" i="5"/>
  <c r="G106" i="5"/>
  <c r="F106" i="5"/>
  <c r="E106" i="5"/>
  <c r="D106" i="5"/>
  <c r="C106" i="5"/>
  <c r="B106" i="5"/>
  <c r="I104" i="5"/>
  <c r="E104" i="8" s="1"/>
  <c r="AB107" i="11" s="1"/>
  <c r="H104" i="5"/>
  <c r="G104" i="5"/>
  <c r="F104" i="5"/>
  <c r="E104" i="5"/>
  <c r="D104" i="5"/>
  <c r="C104" i="5"/>
  <c r="B104" i="5"/>
  <c r="I103" i="5"/>
  <c r="E103" i="8" s="1"/>
  <c r="AB76" i="11" s="1"/>
  <c r="H103" i="5"/>
  <c r="G103" i="5"/>
  <c r="F103" i="5"/>
  <c r="E103" i="5"/>
  <c r="D103" i="5"/>
  <c r="C103" i="5"/>
  <c r="B103" i="5"/>
  <c r="I102" i="5"/>
  <c r="E102" i="8" s="1"/>
  <c r="AB75" i="11" s="1"/>
  <c r="H102" i="5"/>
  <c r="G102" i="5"/>
  <c r="F102" i="5"/>
  <c r="E102" i="5"/>
  <c r="D102" i="5"/>
  <c r="C102" i="5"/>
  <c r="B102" i="5"/>
  <c r="I101" i="5"/>
  <c r="E101" i="8" s="1"/>
  <c r="AB74" i="11" s="1"/>
  <c r="H101" i="5"/>
  <c r="G101" i="5"/>
  <c r="F101" i="5"/>
  <c r="E101" i="5"/>
  <c r="D101" i="5"/>
  <c r="C101" i="5"/>
  <c r="B101" i="5"/>
  <c r="I100" i="5"/>
  <c r="E100" i="8" s="1"/>
  <c r="AB73" i="11" s="1"/>
  <c r="H100" i="5"/>
  <c r="G100" i="5"/>
  <c r="F100" i="5"/>
  <c r="E100" i="5"/>
  <c r="D100" i="5"/>
  <c r="C100" i="5"/>
  <c r="B100" i="5"/>
  <c r="I99" i="5"/>
  <c r="H99" i="5"/>
  <c r="G99" i="5"/>
  <c r="F99" i="5"/>
  <c r="E99" i="5"/>
  <c r="D99" i="5"/>
  <c r="C99" i="5"/>
  <c r="B99" i="5"/>
  <c r="I97" i="5"/>
  <c r="E97" i="8" s="1"/>
  <c r="AB66" i="11" s="1"/>
  <c r="H97" i="5"/>
  <c r="G97" i="5"/>
  <c r="F97" i="5"/>
  <c r="E97" i="5"/>
  <c r="D97" i="5"/>
  <c r="C97" i="5"/>
  <c r="B97" i="5"/>
  <c r="I96" i="5"/>
  <c r="E96" i="8" s="1"/>
  <c r="AB65" i="11" s="1"/>
  <c r="H96" i="5"/>
  <c r="G96" i="5"/>
  <c r="F96" i="5"/>
  <c r="E96" i="5"/>
  <c r="D96" i="5"/>
  <c r="C96" i="5"/>
  <c r="B96" i="5"/>
  <c r="I95" i="5"/>
  <c r="E95" i="8" s="1"/>
  <c r="AB64" i="11" s="1"/>
  <c r="H95" i="5"/>
  <c r="G95" i="5"/>
  <c r="F95" i="5"/>
  <c r="E95" i="5"/>
  <c r="D95" i="5"/>
  <c r="C95" i="5"/>
  <c r="B95" i="5"/>
  <c r="I94" i="5"/>
  <c r="E94" i="8" s="1"/>
  <c r="AB63" i="11" s="1"/>
  <c r="H94" i="5"/>
  <c r="G94" i="5"/>
  <c r="F94" i="5"/>
  <c r="E94" i="5"/>
  <c r="D94" i="5"/>
  <c r="C94" i="5"/>
  <c r="B94" i="5"/>
  <c r="I93" i="5"/>
  <c r="E93" i="8" s="1"/>
  <c r="AB62" i="11" s="1"/>
  <c r="H93" i="5"/>
  <c r="G93" i="5"/>
  <c r="F93" i="5"/>
  <c r="E93" i="5"/>
  <c r="D93" i="5"/>
  <c r="C93" i="5"/>
  <c r="B93" i="5"/>
  <c r="I91" i="5"/>
  <c r="E91" i="8" s="1"/>
  <c r="AB95" i="11" s="1"/>
  <c r="H91" i="5"/>
  <c r="G91" i="5"/>
  <c r="F91" i="5"/>
  <c r="E91" i="5"/>
  <c r="D91" i="5"/>
  <c r="C91" i="5"/>
  <c r="B91" i="5"/>
  <c r="I90" i="5"/>
  <c r="E90" i="8" s="1"/>
  <c r="AB71" i="11" s="1"/>
  <c r="H90" i="5"/>
  <c r="G90" i="5"/>
  <c r="F90" i="5"/>
  <c r="E90" i="5"/>
  <c r="D90" i="5"/>
  <c r="C90" i="5"/>
  <c r="B90" i="5"/>
  <c r="I88" i="5"/>
  <c r="E88" i="8" s="1"/>
  <c r="AB70" i="11" s="1"/>
  <c r="H88" i="5"/>
  <c r="G88" i="5"/>
  <c r="F88" i="5"/>
  <c r="E88" i="5"/>
  <c r="D88" i="5"/>
  <c r="C88" i="5"/>
  <c r="B88" i="5"/>
  <c r="I87" i="5"/>
  <c r="E87" i="8" s="1"/>
  <c r="AB69" i="11" s="1"/>
  <c r="H87" i="5"/>
  <c r="G87" i="5"/>
  <c r="F87" i="5"/>
  <c r="E87" i="5"/>
  <c r="D87" i="5"/>
  <c r="C87" i="5"/>
  <c r="B87" i="5"/>
  <c r="I86" i="5"/>
  <c r="E86" i="8" s="1"/>
  <c r="AB68" i="11" s="1"/>
  <c r="H86" i="5"/>
  <c r="G86" i="5"/>
  <c r="F86" i="5"/>
  <c r="E86" i="5"/>
  <c r="D86" i="5"/>
  <c r="C86" i="5"/>
  <c r="B86" i="5"/>
  <c r="I85" i="5"/>
  <c r="E85" i="8" s="1"/>
  <c r="AB67" i="11" s="1"/>
  <c r="H85" i="5"/>
  <c r="G85" i="5"/>
  <c r="F85" i="5"/>
  <c r="E85" i="5"/>
  <c r="D85" i="5"/>
  <c r="C85" i="5"/>
  <c r="B85" i="5"/>
  <c r="I83" i="5"/>
  <c r="E83" i="8" s="1"/>
  <c r="AB61" i="11" s="1"/>
  <c r="H83" i="5"/>
  <c r="G83" i="5"/>
  <c r="F83" i="5"/>
  <c r="E83" i="5"/>
  <c r="D83" i="5"/>
  <c r="C83" i="5"/>
  <c r="B83" i="5"/>
  <c r="I82" i="5"/>
  <c r="E82" i="8" s="1"/>
  <c r="AB60" i="11" s="1"/>
  <c r="H82" i="5"/>
  <c r="G82" i="5"/>
  <c r="F82" i="5"/>
  <c r="E82" i="5"/>
  <c r="D82" i="5"/>
  <c r="C82" i="5"/>
  <c r="B82" i="5"/>
  <c r="I81" i="5"/>
  <c r="E81" i="8" s="1"/>
  <c r="AB59" i="11" s="1"/>
  <c r="H81" i="5"/>
  <c r="G81" i="5"/>
  <c r="F81" i="5"/>
  <c r="E81" i="5"/>
  <c r="D81" i="5"/>
  <c r="C81" i="5"/>
  <c r="B81" i="5"/>
  <c r="I80" i="5"/>
  <c r="E80" i="8" s="1"/>
  <c r="AB58" i="11" s="1"/>
  <c r="H80" i="5"/>
  <c r="G80" i="5"/>
  <c r="F80" i="5"/>
  <c r="E80" i="5"/>
  <c r="D80" i="5"/>
  <c r="C80" i="5"/>
  <c r="B80" i="5"/>
  <c r="I79" i="5"/>
  <c r="H79" i="5"/>
  <c r="G79" i="5"/>
  <c r="F79" i="5"/>
  <c r="E79" i="5"/>
  <c r="D79" i="5"/>
  <c r="C79" i="5"/>
  <c r="B79" i="5"/>
  <c r="I77" i="5"/>
  <c r="E77" i="8" s="1"/>
  <c r="AB106" i="11" s="1"/>
  <c r="H77" i="5"/>
  <c r="G77" i="5"/>
  <c r="F77" i="5"/>
  <c r="E77" i="5"/>
  <c r="D77" i="5"/>
  <c r="C77" i="5"/>
  <c r="B77" i="5"/>
  <c r="I76" i="5"/>
  <c r="E76" i="8" s="1"/>
  <c r="AB45" i="11" s="1"/>
  <c r="H76" i="5"/>
  <c r="G76" i="5"/>
  <c r="F76" i="5"/>
  <c r="E76" i="5"/>
  <c r="D76" i="5"/>
  <c r="C76" i="5"/>
  <c r="B76" i="5"/>
  <c r="I75" i="5"/>
  <c r="E75" i="8" s="1"/>
  <c r="AB44" i="11" s="1"/>
  <c r="H75" i="5"/>
  <c r="G75" i="5"/>
  <c r="F75" i="5"/>
  <c r="E75" i="5"/>
  <c r="D75" i="5"/>
  <c r="C75" i="5"/>
  <c r="B75" i="5"/>
  <c r="I74" i="5"/>
  <c r="E74" i="8" s="1"/>
  <c r="AB43" i="11" s="1"/>
  <c r="H74" i="5"/>
  <c r="G74" i="5"/>
  <c r="F74" i="5"/>
  <c r="E74" i="5"/>
  <c r="D74" i="5"/>
  <c r="C74" i="5"/>
  <c r="B74" i="5"/>
  <c r="I73" i="5"/>
  <c r="E73" i="8" s="1"/>
  <c r="AB42" i="11" s="1"/>
  <c r="H73" i="5"/>
  <c r="G73" i="5"/>
  <c r="F73" i="5"/>
  <c r="E73" i="5"/>
  <c r="D73" i="5"/>
  <c r="C73" i="5"/>
  <c r="B73" i="5"/>
  <c r="I71" i="5"/>
  <c r="E71" i="8" s="1"/>
  <c r="AB56" i="11" s="1"/>
  <c r="H71" i="5"/>
  <c r="G71" i="5"/>
  <c r="F71" i="5"/>
  <c r="E71" i="5"/>
  <c r="D71" i="5"/>
  <c r="C71" i="5"/>
  <c r="B71" i="5"/>
  <c r="I70" i="5"/>
  <c r="E70" i="8" s="1"/>
  <c r="AB55" i="11" s="1"/>
  <c r="H70" i="5"/>
  <c r="G70" i="5"/>
  <c r="F70" i="5"/>
  <c r="E70" i="5"/>
  <c r="D70" i="5"/>
  <c r="C70" i="5"/>
  <c r="B70" i="5"/>
  <c r="I68" i="5"/>
  <c r="E68" i="8" s="1"/>
  <c r="AB101" i="11" s="1"/>
  <c r="H68" i="5"/>
  <c r="G68" i="5"/>
  <c r="F68" i="5"/>
  <c r="E68" i="5"/>
  <c r="D68" i="5"/>
  <c r="C68" i="5"/>
  <c r="B68" i="5"/>
  <c r="I67" i="5"/>
  <c r="E67" i="8" s="1"/>
  <c r="AB54" i="11" s="1"/>
  <c r="H67" i="5"/>
  <c r="G67" i="5"/>
  <c r="F67" i="5"/>
  <c r="E67" i="5"/>
  <c r="D67" i="5"/>
  <c r="C67" i="5"/>
  <c r="B67" i="5"/>
  <c r="I66" i="5"/>
  <c r="E66" i="8" s="1"/>
  <c r="AB53" i="11" s="1"/>
  <c r="H66" i="5"/>
  <c r="G66" i="5"/>
  <c r="F66" i="5"/>
  <c r="E66" i="5"/>
  <c r="D66" i="5"/>
  <c r="C66" i="5"/>
  <c r="B66" i="5"/>
  <c r="I65" i="5"/>
  <c r="E65" i="8" s="1"/>
  <c r="AB52" i="11" s="1"/>
  <c r="H65" i="5"/>
  <c r="G65" i="5"/>
  <c r="F65" i="5"/>
  <c r="E65" i="5"/>
  <c r="D65" i="5"/>
  <c r="C65" i="5"/>
  <c r="B65" i="5"/>
  <c r="I64" i="5"/>
  <c r="E64" i="8" s="1"/>
  <c r="AB51" i="11" s="1"/>
  <c r="H64" i="5"/>
  <c r="G64" i="5"/>
  <c r="F64" i="5"/>
  <c r="E64" i="5"/>
  <c r="D64" i="5"/>
  <c r="C64" i="5"/>
  <c r="B64" i="5"/>
  <c r="I63" i="5"/>
  <c r="E63" i="8" s="1"/>
  <c r="AB50" i="11" s="1"/>
  <c r="H63" i="5"/>
  <c r="G63" i="5"/>
  <c r="F63" i="5"/>
  <c r="E63" i="5"/>
  <c r="D63" i="5"/>
  <c r="C63" i="5"/>
  <c r="B63" i="5"/>
  <c r="I62" i="5"/>
  <c r="E62" i="8" s="1"/>
  <c r="AB49" i="11" s="1"/>
  <c r="H62" i="5"/>
  <c r="G62" i="5"/>
  <c r="F62" i="5"/>
  <c r="E62" i="5"/>
  <c r="D62" i="5"/>
  <c r="C62" i="5"/>
  <c r="B62" i="5"/>
  <c r="I61" i="5"/>
  <c r="E61" i="8" s="1"/>
  <c r="AB48" i="11" s="1"/>
  <c r="H61" i="5"/>
  <c r="G61" i="5"/>
  <c r="F61" i="5"/>
  <c r="E61" i="5"/>
  <c r="D61" i="5"/>
  <c r="C61" i="5"/>
  <c r="B61" i="5"/>
  <c r="I60" i="5"/>
  <c r="E60" i="8" s="1"/>
  <c r="AB47" i="11" s="1"/>
  <c r="H60" i="5"/>
  <c r="G60" i="5"/>
  <c r="F60" i="5"/>
  <c r="E60" i="5"/>
  <c r="D60" i="5"/>
  <c r="C60" i="5"/>
  <c r="B60" i="5"/>
  <c r="I59" i="5"/>
  <c r="E59" i="8" s="1"/>
  <c r="AB46" i="11" s="1"/>
  <c r="H59" i="5"/>
  <c r="G59" i="5"/>
  <c r="F59" i="5"/>
  <c r="E59" i="5"/>
  <c r="D59" i="5"/>
  <c r="C59" i="5"/>
  <c r="B59" i="5"/>
  <c r="I57" i="5"/>
  <c r="E57" i="8" s="1"/>
  <c r="AB100" i="11" s="1"/>
  <c r="H57" i="5"/>
  <c r="G57" i="5"/>
  <c r="F57" i="5"/>
  <c r="E57" i="5"/>
  <c r="D57" i="5"/>
  <c r="C57" i="5"/>
  <c r="B57" i="5"/>
  <c r="I56" i="5"/>
  <c r="E56" i="8" s="1"/>
  <c r="AB41" i="11" s="1"/>
  <c r="H56" i="5"/>
  <c r="G56" i="5"/>
  <c r="F56" i="5"/>
  <c r="E56" i="5"/>
  <c r="D56" i="5"/>
  <c r="C56" i="5"/>
  <c r="B56" i="5"/>
  <c r="I55" i="5"/>
  <c r="E55" i="8" s="1"/>
  <c r="AB40" i="11" s="1"/>
  <c r="H55" i="5"/>
  <c r="G55" i="5"/>
  <c r="F55" i="5"/>
  <c r="E55" i="5"/>
  <c r="D55" i="5"/>
  <c r="C55" i="5"/>
  <c r="B55" i="5"/>
  <c r="I54" i="5"/>
  <c r="E54" i="8" s="1"/>
  <c r="AB39" i="11" s="1"/>
  <c r="H54" i="5"/>
  <c r="G54" i="5"/>
  <c r="F54" i="5"/>
  <c r="E54" i="5"/>
  <c r="D54" i="5"/>
  <c r="C54" i="5"/>
  <c r="B54" i="5"/>
  <c r="I53" i="5"/>
  <c r="E53" i="8" s="1"/>
  <c r="AB38" i="11" s="1"/>
  <c r="H53" i="5"/>
  <c r="G53" i="5"/>
  <c r="F53" i="5"/>
  <c r="E53" i="5"/>
  <c r="D53" i="5"/>
  <c r="C53" i="5"/>
  <c r="B53" i="5"/>
  <c r="I52" i="5"/>
  <c r="E52" i="8" s="1"/>
  <c r="AB37" i="11" s="1"/>
  <c r="H52" i="5"/>
  <c r="G52" i="5"/>
  <c r="F52" i="5"/>
  <c r="E52" i="5"/>
  <c r="D52" i="5"/>
  <c r="C52" i="5"/>
  <c r="B52" i="5"/>
  <c r="I51" i="5"/>
  <c r="E51" i="8" s="1"/>
  <c r="AB36" i="11" s="1"/>
  <c r="H51" i="5"/>
  <c r="G51" i="5"/>
  <c r="F51" i="5"/>
  <c r="E51" i="5"/>
  <c r="D51" i="5"/>
  <c r="C51" i="5"/>
  <c r="B51" i="5"/>
  <c r="I50" i="5"/>
  <c r="E50" i="8" s="1"/>
  <c r="AB35" i="11" s="1"/>
  <c r="H50" i="5"/>
  <c r="G50" i="5"/>
  <c r="F50" i="5"/>
  <c r="E50" i="5"/>
  <c r="D50" i="5"/>
  <c r="C50" i="5"/>
  <c r="B50" i="5"/>
  <c r="I49" i="5"/>
  <c r="H49" i="5"/>
  <c r="G49" i="5"/>
  <c r="F49" i="5"/>
  <c r="E49" i="5"/>
  <c r="D49" i="5"/>
  <c r="C49" i="5"/>
  <c r="B49" i="5"/>
  <c r="I47" i="5"/>
  <c r="E47" i="8" s="1"/>
  <c r="AB12" i="11" s="1"/>
  <c r="H47" i="5"/>
  <c r="G47" i="5"/>
  <c r="F47" i="5"/>
  <c r="E47" i="5"/>
  <c r="D47" i="5"/>
  <c r="C47" i="5"/>
  <c r="B47" i="5"/>
  <c r="I46" i="5"/>
  <c r="E46" i="8" s="1"/>
  <c r="AB11" i="11" s="1"/>
  <c r="H46" i="5"/>
  <c r="G46" i="5"/>
  <c r="F46" i="5"/>
  <c r="E46" i="5"/>
  <c r="D46" i="5"/>
  <c r="C46" i="5"/>
  <c r="B46" i="5"/>
  <c r="I45" i="5"/>
  <c r="E45" i="8" s="1"/>
  <c r="AB10" i="11" s="1"/>
  <c r="H45" i="5"/>
  <c r="G45" i="5"/>
  <c r="F45" i="5"/>
  <c r="E45" i="5"/>
  <c r="D45" i="5"/>
  <c r="C45" i="5"/>
  <c r="B45" i="5"/>
  <c r="I44" i="5"/>
  <c r="H44" i="5"/>
  <c r="G44" i="5"/>
  <c r="F44" i="5"/>
  <c r="E44" i="5"/>
  <c r="D44" i="5"/>
  <c r="C44" i="5"/>
  <c r="B44" i="5"/>
  <c r="I42" i="5"/>
  <c r="E42" i="8" s="1"/>
  <c r="AB94" i="11" s="1"/>
  <c r="H42" i="5"/>
  <c r="G42" i="5"/>
  <c r="F42" i="5"/>
  <c r="E42" i="5"/>
  <c r="D42" i="5"/>
  <c r="C42" i="5"/>
  <c r="B42" i="5"/>
  <c r="I41" i="5"/>
  <c r="E41" i="8" s="1"/>
  <c r="AB33" i="11" s="1"/>
  <c r="H41" i="5"/>
  <c r="G41" i="5"/>
  <c r="F41" i="5"/>
  <c r="E41" i="5"/>
  <c r="D41" i="5"/>
  <c r="C41" i="5"/>
  <c r="B41" i="5"/>
  <c r="I40" i="5"/>
  <c r="E40" i="8" s="1"/>
  <c r="AB32" i="11" s="1"/>
  <c r="H40" i="5"/>
  <c r="G40" i="5"/>
  <c r="F40" i="5"/>
  <c r="E40" i="5"/>
  <c r="D40" i="5"/>
  <c r="C40" i="5"/>
  <c r="B40" i="5"/>
  <c r="I39" i="5"/>
  <c r="H39" i="5"/>
  <c r="G39" i="5"/>
  <c r="F39" i="5"/>
  <c r="E39" i="5"/>
  <c r="D39" i="5"/>
  <c r="C39" i="5"/>
  <c r="B39" i="5"/>
  <c r="I37" i="5"/>
  <c r="E37" i="8" s="1"/>
  <c r="AB30" i="11" s="1"/>
  <c r="H37" i="5"/>
  <c r="G37" i="5"/>
  <c r="F37" i="5"/>
  <c r="E37" i="5"/>
  <c r="D37" i="5"/>
  <c r="C37" i="5"/>
  <c r="B37" i="5"/>
  <c r="I36" i="5"/>
  <c r="E36" i="8" s="1"/>
  <c r="AB29" i="11" s="1"/>
  <c r="H36" i="5"/>
  <c r="G36" i="5"/>
  <c r="F36" i="5"/>
  <c r="E36" i="5"/>
  <c r="D36" i="5"/>
  <c r="C36" i="5"/>
  <c r="B36" i="5"/>
  <c r="I35" i="5"/>
  <c r="E35" i="8" s="1"/>
  <c r="AB28" i="11" s="1"/>
  <c r="H35" i="5"/>
  <c r="G35" i="5"/>
  <c r="F35" i="5"/>
  <c r="E35" i="5"/>
  <c r="D35" i="5"/>
  <c r="C35" i="5"/>
  <c r="B35" i="5"/>
  <c r="I34" i="5"/>
  <c r="E34" i="8" s="1"/>
  <c r="AB27" i="11" s="1"/>
  <c r="H34" i="5"/>
  <c r="G34" i="5"/>
  <c r="F34" i="5"/>
  <c r="E34" i="5"/>
  <c r="D34" i="5"/>
  <c r="C34" i="5"/>
  <c r="B34" i="5"/>
  <c r="I33" i="5"/>
  <c r="E33" i="8" s="1"/>
  <c r="AB26" i="11" s="1"/>
  <c r="H33" i="5"/>
  <c r="G33" i="5"/>
  <c r="F33" i="5"/>
  <c r="E33" i="5"/>
  <c r="D33" i="5"/>
  <c r="C33" i="5"/>
  <c r="B33" i="5"/>
  <c r="I32" i="5"/>
  <c r="E32" i="8" s="1"/>
  <c r="AB25" i="11" s="1"/>
  <c r="H32" i="5"/>
  <c r="G32" i="5"/>
  <c r="F32" i="5"/>
  <c r="E32" i="5"/>
  <c r="D32" i="5"/>
  <c r="C32" i="5"/>
  <c r="B32" i="5"/>
  <c r="I31" i="5"/>
  <c r="H31" i="5"/>
  <c r="G31" i="5"/>
  <c r="F31" i="5"/>
  <c r="E31" i="5"/>
  <c r="D31" i="5"/>
  <c r="C31" i="5"/>
  <c r="B31" i="5"/>
  <c r="I29" i="5"/>
  <c r="E29" i="8" s="1"/>
  <c r="AB23" i="11" s="1"/>
  <c r="H29" i="5"/>
  <c r="G29" i="5"/>
  <c r="F29" i="5"/>
  <c r="E29" i="5"/>
  <c r="D29" i="5"/>
  <c r="C29" i="5"/>
  <c r="B29" i="5"/>
  <c r="I28" i="5"/>
  <c r="H28" i="5"/>
  <c r="G28" i="5"/>
  <c r="F28" i="5"/>
  <c r="E28" i="5"/>
  <c r="D28" i="5"/>
  <c r="C28" i="5"/>
  <c r="B28" i="5"/>
  <c r="I26" i="5"/>
  <c r="E26" i="8" s="1"/>
  <c r="AB105" i="11" s="1"/>
  <c r="H26" i="5"/>
  <c r="G26" i="5"/>
  <c r="F26" i="5"/>
  <c r="E26" i="5"/>
  <c r="D26" i="5"/>
  <c r="C26" i="5"/>
  <c r="B26" i="5"/>
  <c r="I25" i="5"/>
  <c r="E25" i="8" s="1"/>
  <c r="AB99" i="11" s="1"/>
  <c r="H25" i="5"/>
  <c r="G25" i="5"/>
  <c r="F25" i="5"/>
  <c r="E25" i="5"/>
  <c r="D25" i="5"/>
  <c r="C25" i="5"/>
  <c r="B25" i="5"/>
  <c r="I24" i="5"/>
  <c r="E24" i="8" s="1"/>
  <c r="AB98" i="11" s="1"/>
  <c r="H24" i="5"/>
  <c r="G24" i="5"/>
  <c r="F24" i="5"/>
  <c r="E24" i="5"/>
  <c r="D24" i="5"/>
  <c r="C24" i="5"/>
  <c r="B24" i="5"/>
  <c r="I23" i="5"/>
  <c r="E23" i="8" s="1"/>
  <c r="AB21" i="11" s="1"/>
  <c r="H23" i="5"/>
  <c r="G23" i="5"/>
  <c r="F23" i="5"/>
  <c r="E23" i="5"/>
  <c r="D23" i="5"/>
  <c r="C23" i="5"/>
  <c r="B23" i="5"/>
  <c r="I22" i="5"/>
  <c r="E22" i="8" s="1"/>
  <c r="AB20" i="11" s="1"/>
  <c r="H22" i="5"/>
  <c r="G22" i="5"/>
  <c r="F22" i="5"/>
  <c r="E22" i="5"/>
  <c r="D22" i="5"/>
  <c r="C22" i="5"/>
  <c r="B22" i="5"/>
  <c r="I21" i="5"/>
  <c r="E21" i="8" s="1"/>
  <c r="AB19" i="11" s="1"/>
  <c r="H21" i="5"/>
  <c r="G21" i="5"/>
  <c r="F21" i="5"/>
  <c r="E21" i="5"/>
  <c r="D21" i="5"/>
  <c r="C21" i="5"/>
  <c r="B21" i="5"/>
  <c r="I20" i="5"/>
  <c r="E20" i="8" s="1"/>
  <c r="AB18" i="11" s="1"/>
  <c r="H20" i="5"/>
  <c r="G20" i="5"/>
  <c r="F20" i="5"/>
  <c r="E20" i="5"/>
  <c r="D20" i="5"/>
  <c r="C20" i="5"/>
  <c r="B20" i="5"/>
  <c r="I19" i="5"/>
  <c r="E19" i="8" s="1"/>
  <c r="AB17" i="11" s="1"/>
  <c r="H19" i="5"/>
  <c r="G19" i="5"/>
  <c r="F19" i="5"/>
  <c r="E19" i="5"/>
  <c r="D19" i="5"/>
  <c r="C19" i="5"/>
  <c r="B19" i="5"/>
  <c r="I18" i="5"/>
  <c r="E18" i="8" s="1"/>
  <c r="AB16" i="11" s="1"/>
  <c r="H18" i="5"/>
  <c r="G18" i="5"/>
  <c r="F18" i="5"/>
  <c r="E18" i="5"/>
  <c r="D18" i="5"/>
  <c r="C18" i="5"/>
  <c r="B18" i="5"/>
  <c r="I17" i="5"/>
  <c r="E17" i="8" s="1"/>
  <c r="AB15" i="11" s="1"/>
  <c r="H17" i="5"/>
  <c r="G17" i="5"/>
  <c r="F17" i="5"/>
  <c r="E17" i="5"/>
  <c r="D17" i="5"/>
  <c r="C17" i="5"/>
  <c r="B17" i="5"/>
  <c r="I16" i="5"/>
  <c r="E16" i="8" s="1"/>
  <c r="AB14" i="11" s="1"/>
  <c r="H16" i="5"/>
  <c r="G16" i="5"/>
  <c r="F16" i="5"/>
  <c r="E16" i="5"/>
  <c r="D16" i="5"/>
  <c r="C16" i="5"/>
  <c r="B16" i="5"/>
  <c r="I15" i="5"/>
  <c r="H15" i="5"/>
  <c r="G15" i="5"/>
  <c r="F15" i="5"/>
  <c r="E15" i="5"/>
  <c r="D15" i="5"/>
  <c r="C15" i="5"/>
  <c r="B15" i="5"/>
  <c r="I14" i="5"/>
  <c r="H14" i="5"/>
  <c r="H13" i="5" s="1"/>
  <c r="G14" i="5"/>
  <c r="G13" i="5" s="1"/>
  <c r="F14" i="5"/>
  <c r="E14" i="5"/>
  <c r="D14" i="5"/>
  <c r="C14" i="5"/>
  <c r="B14" i="5"/>
  <c r="I11" i="5"/>
  <c r="E11" i="8" s="1"/>
  <c r="AB104" i="11" s="1"/>
  <c r="H11" i="5"/>
  <c r="G11" i="5"/>
  <c r="F11" i="5"/>
  <c r="E11" i="5"/>
  <c r="D11" i="5"/>
  <c r="C11" i="5"/>
  <c r="B11" i="5"/>
  <c r="I10" i="5"/>
  <c r="E10" i="8" s="1"/>
  <c r="AB97" i="11" s="1"/>
  <c r="H10" i="5"/>
  <c r="G10" i="5"/>
  <c r="F10" i="5"/>
  <c r="E10" i="5"/>
  <c r="D10" i="5"/>
  <c r="C10" i="5"/>
  <c r="B10" i="5"/>
  <c r="I9" i="5"/>
  <c r="E9" i="8" s="1"/>
  <c r="AB7" i="11" s="1"/>
  <c r="H9" i="5"/>
  <c r="G9" i="5"/>
  <c r="F9" i="5"/>
  <c r="E9" i="5"/>
  <c r="D9" i="5"/>
  <c r="C9" i="5"/>
  <c r="B9" i="5"/>
  <c r="I8" i="5"/>
  <c r="E8" i="8" s="1"/>
  <c r="AB6" i="11" s="1"/>
  <c r="H8" i="5"/>
  <c r="G8" i="5"/>
  <c r="F8" i="5"/>
  <c r="E8" i="5"/>
  <c r="D8" i="5"/>
  <c r="C8" i="5"/>
  <c r="B8" i="5"/>
  <c r="I7" i="5"/>
  <c r="E7" i="8" s="1"/>
  <c r="AB5" i="11" s="1"/>
  <c r="H7" i="5"/>
  <c r="G7" i="5"/>
  <c r="F7" i="5"/>
  <c r="E7" i="5"/>
  <c r="D7" i="5"/>
  <c r="C7" i="5"/>
  <c r="B7" i="5"/>
  <c r="I6" i="5"/>
  <c r="E6" i="8" s="1"/>
  <c r="AB4" i="11" s="1"/>
  <c r="H6" i="5"/>
  <c r="G6" i="5"/>
  <c r="F6" i="5"/>
  <c r="E6" i="5"/>
  <c r="D6" i="5"/>
  <c r="C6" i="5"/>
  <c r="B6" i="5"/>
  <c r="I5" i="5"/>
  <c r="E5" i="8" s="1"/>
  <c r="AB3" i="11" s="1"/>
  <c r="H5" i="5"/>
  <c r="G5" i="5"/>
  <c r="F5" i="5"/>
  <c r="E5" i="5"/>
  <c r="D5" i="5"/>
  <c r="C5" i="5"/>
  <c r="B5" i="5"/>
  <c r="I4" i="5"/>
  <c r="H4" i="5"/>
  <c r="G4" i="5"/>
  <c r="F4" i="5"/>
  <c r="E4" i="5"/>
  <c r="D4" i="5"/>
  <c r="C4" i="5"/>
  <c r="B4" i="5"/>
  <c r="I129" i="4"/>
  <c r="H129" i="4"/>
  <c r="G129" i="4"/>
  <c r="F129" i="4"/>
  <c r="E129" i="4"/>
  <c r="D129" i="4"/>
  <c r="C129" i="4"/>
  <c r="B129" i="4"/>
  <c r="I128" i="4"/>
  <c r="H128" i="4"/>
  <c r="G128" i="4"/>
  <c r="F128" i="4"/>
  <c r="E128" i="4"/>
  <c r="D128" i="4"/>
  <c r="C128" i="4"/>
  <c r="B128" i="4"/>
  <c r="I127" i="4"/>
  <c r="H127" i="4"/>
  <c r="G127" i="4"/>
  <c r="F127" i="4"/>
  <c r="E127" i="4"/>
  <c r="D127" i="4"/>
  <c r="C127" i="4"/>
  <c r="B127" i="4"/>
  <c r="I126" i="4"/>
  <c r="H126" i="4"/>
  <c r="G126" i="4"/>
  <c r="F126" i="4"/>
  <c r="E126" i="4"/>
  <c r="D126" i="4"/>
  <c r="C126" i="4"/>
  <c r="B126" i="4"/>
  <c r="I125" i="4"/>
  <c r="H125" i="4"/>
  <c r="G125" i="4"/>
  <c r="F125" i="4"/>
  <c r="F130" i="4" s="1"/>
  <c r="E125" i="4"/>
  <c r="D125" i="4"/>
  <c r="C125" i="4"/>
  <c r="B125" i="4"/>
  <c r="B130" i="4" s="1"/>
  <c r="I123" i="4"/>
  <c r="H123" i="4"/>
  <c r="G123" i="4"/>
  <c r="F123" i="4"/>
  <c r="E123" i="4"/>
  <c r="D123" i="4"/>
  <c r="C123" i="4"/>
  <c r="B123" i="4"/>
  <c r="I122" i="4"/>
  <c r="H122" i="4"/>
  <c r="G122" i="4"/>
  <c r="F122" i="4"/>
  <c r="E122" i="4"/>
  <c r="D122" i="4"/>
  <c r="C122" i="4"/>
  <c r="B122" i="4"/>
  <c r="I121" i="4"/>
  <c r="H121" i="4"/>
  <c r="G121" i="4"/>
  <c r="F121" i="4"/>
  <c r="E121" i="4"/>
  <c r="D121" i="4"/>
  <c r="C121" i="4"/>
  <c r="B121" i="4"/>
  <c r="I120" i="4"/>
  <c r="H120" i="4"/>
  <c r="G120" i="4"/>
  <c r="F120" i="4"/>
  <c r="E120" i="4"/>
  <c r="D120" i="4"/>
  <c r="C120" i="4"/>
  <c r="B120" i="4"/>
  <c r="I119" i="4"/>
  <c r="H119" i="4"/>
  <c r="G119" i="4"/>
  <c r="F119" i="4"/>
  <c r="E119" i="4"/>
  <c r="D119" i="4"/>
  <c r="C119" i="4"/>
  <c r="B119" i="4"/>
  <c r="I118" i="4"/>
  <c r="H118" i="4"/>
  <c r="G118" i="4"/>
  <c r="F118" i="4"/>
  <c r="E118" i="4"/>
  <c r="D118" i="4"/>
  <c r="C118" i="4"/>
  <c r="B118" i="4"/>
  <c r="I117" i="4"/>
  <c r="H117" i="4"/>
  <c r="G117" i="4"/>
  <c r="F117" i="4"/>
  <c r="E117" i="4"/>
  <c r="D117" i="4"/>
  <c r="C117" i="4"/>
  <c r="B117" i="4"/>
  <c r="I116" i="4"/>
  <c r="H116" i="4"/>
  <c r="G116" i="4"/>
  <c r="F116" i="4"/>
  <c r="E116" i="4"/>
  <c r="D116" i="4"/>
  <c r="C116" i="4"/>
  <c r="B116" i="4"/>
  <c r="I115" i="4"/>
  <c r="H115" i="4"/>
  <c r="G115" i="4"/>
  <c r="G124" i="4" s="1"/>
  <c r="F115" i="4"/>
  <c r="F124" i="4" s="1"/>
  <c r="E115" i="4"/>
  <c r="D115" i="4"/>
  <c r="D124" i="4" s="1"/>
  <c r="C115" i="4"/>
  <c r="C124" i="4" s="1"/>
  <c r="B115" i="4"/>
  <c r="B124" i="4" s="1"/>
  <c r="I113" i="4"/>
  <c r="H113" i="4"/>
  <c r="G113" i="4"/>
  <c r="F113" i="4"/>
  <c r="E113" i="4"/>
  <c r="D113" i="4"/>
  <c r="C113" i="4"/>
  <c r="B113" i="4"/>
  <c r="I112" i="4"/>
  <c r="H112" i="4"/>
  <c r="G112" i="4"/>
  <c r="F112" i="4"/>
  <c r="E112" i="4"/>
  <c r="D112" i="4"/>
  <c r="C112" i="4"/>
  <c r="B112" i="4"/>
  <c r="I111" i="4"/>
  <c r="H111" i="4"/>
  <c r="G111" i="4"/>
  <c r="F111" i="4"/>
  <c r="E111" i="4"/>
  <c r="D111" i="4"/>
  <c r="C111" i="4"/>
  <c r="B111" i="4"/>
  <c r="I110" i="4"/>
  <c r="H110" i="4"/>
  <c r="G110" i="4"/>
  <c r="F110" i="4"/>
  <c r="E110" i="4"/>
  <c r="D110" i="4"/>
  <c r="C110" i="4"/>
  <c r="B110" i="4"/>
  <c r="I109" i="4"/>
  <c r="H109" i="4"/>
  <c r="G109" i="4"/>
  <c r="G114" i="4" s="1"/>
  <c r="F109" i="4"/>
  <c r="F114" i="4" s="1"/>
  <c r="E109" i="4"/>
  <c r="E114" i="4" s="1"/>
  <c r="D109" i="4"/>
  <c r="C109" i="4"/>
  <c r="C114" i="4" s="1"/>
  <c r="B109" i="4"/>
  <c r="B114" i="4" s="1"/>
  <c r="I107" i="4"/>
  <c r="H107" i="4"/>
  <c r="G107" i="4"/>
  <c r="F107" i="4"/>
  <c r="E107" i="4"/>
  <c r="D107" i="4"/>
  <c r="C107" i="4"/>
  <c r="B107" i="4"/>
  <c r="I106" i="4"/>
  <c r="H106" i="4"/>
  <c r="H108" i="4" s="1"/>
  <c r="G106" i="4"/>
  <c r="G108" i="4" s="1"/>
  <c r="F106" i="4"/>
  <c r="F108" i="4" s="1"/>
  <c r="E106" i="4"/>
  <c r="D106" i="4"/>
  <c r="C106" i="4"/>
  <c r="C108" i="4" s="1"/>
  <c r="B106" i="4"/>
  <c r="I104" i="4"/>
  <c r="H104" i="4"/>
  <c r="G104" i="4"/>
  <c r="F104" i="4"/>
  <c r="E104" i="4"/>
  <c r="D104" i="4"/>
  <c r="C104" i="4"/>
  <c r="B104" i="4"/>
  <c r="I103" i="4"/>
  <c r="H103" i="4"/>
  <c r="G103" i="4"/>
  <c r="F103" i="4"/>
  <c r="E103" i="4"/>
  <c r="D103" i="4"/>
  <c r="C103" i="4"/>
  <c r="B103" i="4"/>
  <c r="I102" i="4"/>
  <c r="H102" i="4"/>
  <c r="G102" i="4"/>
  <c r="F102" i="4"/>
  <c r="E102" i="4"/>
  <c r="D102" i="4"/>
  <c r="C102" i="4"/>
  <c r="B102" i="4"/>
  <c r="I101" i="4"/>
  <c r="H101" i="4"/>
  <c r="G101" i="4"/>
  <c r="F101" i="4"/>
  <c r="E101" i="4"/>
  <c r="D101" i="4"/>
  <c r="C101" i="4"/>
  <c r="B101" i="4"/>
  <c r="I100" i="4"/>
  <c r="H100" i="4"/>
  <c r="G100" i="4"/>
  <c r="F100" i="4"/>
  <c r="E100" i="4"/>
  <c r="D100" i="4"/>
  <c r="C100" i="4"/>
  <c r="B100" i="4"/>
  <c r="I99" i="4"/>
  <c r="H99" i="4"/>
  <c r="H105" i="4" s="1"/>
  <c r="G99" i="4"/>
  <c r="G105" i="4" s="1"/>
  <c r="F99" i="4"/>
  <c r="F105" i="4" s="1"/>
  <c r="E99" i="4"/>
  <c r="E105" i="4" s="1"/>
  <c r="D99" i="4"/>
  <c r="C99" i="4"/>
  <c r="C105" i="4" s="1"/>
  <c r="B99" i="4"/>
  <c r="B105" i="4" s="1"/>
  <c r="I97" i="4"/>
  <c r="H97" i="4"/>
  <c r="G97" i="4"/>
  <c r="F97" i="4"/>
  <c r="E97" i="4"/>
  <c r="D97" i="4"/>
  <c r="C97" i="4"/>
  <c r="B97" i="4"/>
  <c r="I96" i="4"/>
  <c r="H96" i="4"/>
  <c r="G96" i="4"/>
  <c r="F96" i="4"/>
  <c r="E96" i="4"/>
  <c r="D96" i="4"/>
  <c r="C96" i="4"/>
  <c r="B96" i="4"/>
  <c r="I95" i="4"/>
  <c r="H95" i="4"/>
  <c r="G95" i="4"/>
  <c r="F95" i="4"/>
  <c r="E95" i="4"/>
  <c r="D95" i="4"/>
  <c r="C95" i="4"/>
  <c r="B95" i="4"/>
  <c r="I94" i="4"/>
  <c r="H94" i="4"/>
  <c r="G94" i="4"/>
  <c r="F94" i="4"/>
  <c r="E94" i="4"/>
  <c r="D94" i="4"/>
  <c r="C94" i="4"/>
  <c r="B94" i="4"/>
  <c r="I93" i="4"/>
  <c r="H93" i="4"/>
  <c r="H98" i="4" s="1"/>
  <c r="G93" i="4"/>
  <c r="G98" i="4" s="1"/>
  <c r="F93" i="4"/>
  <c r="F98" i="4" s="1"/>
  <c r="E93" i="4"/>
  <c r="E98" i="4" s="1"/>
  <c r="D93" i="4"/>
  <c r="D98" i="4" s="1"/>
  <c r="C93" i="4"/>
  <c r="C98" i="4" s="1"/>
  <c r="B93" i="4"/>
  <c r="B98" i="4" s="1"/>
  <c r="I91" i="4"/>
  <c r="H91" i="4"/>
  <c r="G91" i="4"/>
  <c r="F91" i="4"/>
  <c r="E91" i="4"/>
  <c r="D91" i="4"/>
  <c r="C91" i="4"/>
  <c r="B91" i="4"/>
  <c r="I90" i="4"/>
  <c r="H90" i="4"/>
  <c r="H92" i="4" s="1"/>
  <c r="G90" i="4"/>
  <c r="G92" i="4" s="1"/>
  <c r="F90" i="4"/>
  <c r="F92" i="4" s="1"/>
  <c r="E90" i="4"/>
  <c r="E92" i="4" s="1"/>
  <c r="D90" i="4"/>
  <c r="D92" i="4" s="1"/>
  <c r="C90" i="4"/>
  <c r="C92" i="4" s="1"/>
  <c r="B90" i="4"/>
  <c r="B92" i="4" s="1"/>
  <c r="I88" i="4"/>
  <c r="H88" i="4"/>
  <c r="G88" i="4"/>
  <c r="F88" i="4"/>
  <c r="E88" i="4"/>
  <c r="D88" i="4"/>
  <c r="C88" i="4"/>
  <c r="B88" i="4"/>
  <c r="I87" i="4"/>
  <c r="H87" i="4"/>
  <c r="G87" i="4"/>
  <c r="F87" i="4"/>
  <c r="E87" i="4"/>
  <c r="D87" i="4"/>
  <c r="C87" i="4"/>
  <c r="B87" i="4"/>
  <c r="I86" i="4"/>
  <c r="H86" i="4"/>
  <c r="G86" i="4"/>
  <c r="F86" i="4"/>
  <c r="E86" i="4"/>
  <c r="D86" i="4"/>
  <c r="C86" i="4"/>
  <c r="B86" i="4"/>
  <c r="I85" i="4"/>
  <c r="H85" i="4"/>
  <c r="G85" i="4"/>
  <c r="G89" i="4" s="1"/>
  <c r="F85" i="4"/>
  <c r="E85" i="4"/>
  <c r="D85" i="4"/>
  <c r="D89" i="4" s="1"/>
  <c r="C85" i="4"/>
  <c r="C89" i="4" s="1"/>
  <c r="B85" i="4"/>
  <c r="I83" i="4"/>
  <c r="H83" i="4"/>
  <c r="G83" i="4"/>
  <c r="F83" i="4"/>
  <c r="E83" i="4"/>
  <c r="D83" i="4"/>
  <c r="C83" i="4"/>
  <c r="B83" i="4"/>
  <c r="I82" i="4"/>
  <c r="H82" i="4"/>
  <c r="G82" i="4"/>
  <c r="F82" i="4"/>
  <c r="E82" i="4"/>
  <c r="D82" i="4"/>
  <c r="C82" i="4"/>
  <c r="B82" i="4"/>
  <c r="I81" i="4"/>
  <c r="H81" i="4"/>
  <c r="G81" i="4"/>
  <c r="F81" i="4"/>
  <c r="E81" i="4"/>
  <c r="D81" i="4"/>
  <c r="C81" i="4"/>
  <c r="B81" i="4"/>
  <c r="I80" i="4"/>
  <c r="H80" i="4"/>
  <c r="G80" i="4"/>
  <c r="F80" i="4"/>
  <c r="E80" i="4"/>
  <c r="D80" i="4"/>
  <c r="C80" i="4"/>
  <c r="B80" i="4"/>
  <c r="I79" i="4"/>
  <c r="H79" i="4"/>
  <c r="G79" i="4"/>
  <c r="G84" i="4" s="1"/>
  <c r="F79" i="4"/>
  <c r="F84" i="4" s="1"/>
  <c r="E79" i="4"/>
  <c r="E84" i="4" s="1"/>
  <c r="D79" i="4"/>
  <c r="C79" i="4"/>
  <c r="C84" i="4" s="1"/>
  <c r="B79" i="4"/>
  <c r="B84" i="4" s="1"/>
  <c r="I77" i="4"/>
  <c r="H77" i="4"/>
  <c r="G77" i="4"/>
  <c r="F77" i="4"/>
  <c r="E77" i="4"/>
  <c r="D77" i="4"/>
  <c r="C77" i="4"/>
  <c r="B77" i="4"/>
  <c r="I76" i="4"/>
  <c r="H76" i="4"/>
  <c r="G76" i="4"/>
  <c r="F76" i="4"/>
  <c r="E76" i="4"/>
  <c r="D76" i="4"/>
  <c r="C76" i="4"/>
  <c r="B76" i="4"/>
  <c r="I75" i="4"/>
  <c r="H75" i="4"/>
  <c r="G75" i="4"/>
  <c r="F75" i="4"/>
  <c r="E75" i="4"/>
  <c r="D75" i="4"/>
  <c r="C75" i="4"/>
  <c r="B75" i="4"/>
  <c r="I74" i="4"/>
  <c r="H74" i="4"/>
  <c r="G74" i="4"/>
  <c r="F74" i="4"/>
  <c r="E74" i="4"/>
  <c r="D74" i="4"/>
  <c r="C74" i="4"/>
  <c r="B74" i="4"/>
  <c r="I73" i="4"/>
  <c r="H73" i="4"/>
  <c r="H78" i="4" s="1"/>
  <c r="G73" i="4"/>
  <c r="G78" i="4" s="1"/>
  <c r="F73" i="4"/>
  <c r="F78" i="4" s="1"/>
  <c r="E73" i="4"/>
  <c r="E78" i="4" s="1"/>
  <c r="D73" i="4"/>
  <c r="D78" i="4" s="1"/>
  <c r="C73" i="4"/>
  <c r="C78" i="4" s="1"/>
  <c r="B73" i="4"/>
  <c r="B78" i="4" s="1"/>
  <c r="I71" i="4"/>
  <c r="H71" i="4"/>
  <c r="G71" i="4"/>
  <c r="F71" i="4"/>
  <c r="E71" i="4"/>
  <c r="D71" i="4"/>
  <c r="C71" i="4"/>
  <c r="B71" i="4"/>
  <c r="I70" i="4"/>
  <c r="H70" i="4"/>
  <c r="H72" i="4" s="1"/>
  <c r="G70" i="4"/>
  <c r="G72" i="4" s="1"/>
  <c r="F70" i="4"/>
  <c r="F72" i="4" s="1"/>
  <c r="E70" i="4"/>
  <c r="E72" i="4" s="1"/>
  <c r="D70" i="4"/>
  <c r="D72" i="4" s="1"/>
  <c r="C70" i="4"/>
  <c r="C72" i="4" s="1"/>
  <c r="B70" i="4"/>
  <c r="B72" i="4" s="1"/>
  <c r="I68" i="4"/>
  <c r="H68" i="4"/>
  <c r="G68" i="4"/>
  <c r="F68" i="4"/>
  <c r="E68" i="4"/>
  <c r="D68" i="4"/>
  <c r="C68" i="4"/>
  <c r="B68" i="4"/>
  <c r="I67" i="4"/>
  <c r="H67" i="4"/>
  <c r="G67" i="4"/>
  <c r="F67" i="4"/>
  <c r="E67" i="4"/>
  <c r="D67" i="4"/>
  <c r="C67" i="4"/>
  <c r="B67" i="4"/>
  <c r="I66" i="4"/>
  <c r="H66" i="4"/>
  <c r="G66" i="4"/>
  <c r="F66" i="4"/>
  <c r="E66" i="4"/>
  <c r="D66" i="4"/>
  <c r="C66" i="4"/>
  <c r="B66" i="4"/>
  <c r="I65" i="4"/>
  <c r="H65" i="4"/>
  <c r="G65" i="4"/>
  <c r="F65" i="4"/>
  <c r="E65" i="4"/>
  <c r="D65" i="4"/>
  <c r="C65" i="4"/>
  <c r="B65" i="4"/>
  <c r="I64" i="4"/>
  <c r="H64" i="4"/>
  <c r="G64" i="4"/>
  <c r="F64" i="4"/>
  <c r="E64" i="4"/>
  <c r="D64" i="4"/>
  <c r="C64" i="4"/>
  <c r="B64" i="4"/>
  <c r="I63" i="4"/>
  <c r="H63" i="4"/>
  <c r="G63" i="4"/>
  <c r="F63" i="4"/>
  <c r="E63" i="4"/>
  <c r="D63" i="4"/>
  <c r="C63" i="4"/>
  <c r="B63" i="4"/>
  <c r="I62" i="4"/>
  <c r="H62" i="4"/>
  <c r="G62" i="4"/>
  <c r="F62" i="4"/>
  <c r="E62" i="4"/>
  <c r="D62" i="4"/>
  <c r="C62" i="4"/>
  <c r="B62" i="4"/>
  <c r="I61" i="4"/>
  <c r="H61" i="4"/>
  <c r="G61" i="4"/>
  <c r="F61" i="4"/>
  <c r="E61" i="4"/>
  <c r="D61" i="4"/>
  <c r="C61" i="4"/>
  <c r="B61" i="4"/>
  <c r="I60" i="4"/>
  <c r="H60" i="4"/>
  <c r="G60" i="4"/>
  <c r="F60" i="4"/>
  <c r="E60" i="4"/>
  <c r="D60" i="4"/>
  <c r="C60" i="4"/>
  <c r="B60" i="4"/>
  <c r="I59" i="4"/>
  <c r="H59" i="4"/>
  <c r="H69" i="4" s="1"/>
  <c r="G59" i="4"/>
  <c r="G69" i="4" s="1"/>
  <c r="F59" i="4"/>
  <c r="E59" i="4"/>
  <c r="E69" i="4" s="1"/>
  <c r="D59" i="4"/>
  <c r="D69" i="4" s="1"/>
  <c r="C59" i="4"/>
  <c r="C69" i="4" s="1"/>
  <c r="B59" i="4"/>
  <c r="I57" i="4"/>
  <c r="H57" i="4"/>
  <c r="G57" i="4"/>
  <c r="F57" i="4"/>
  <c r="E57" i="4"/>
  <c r="D57" i="4"/>
  <c r="C57" i="4"/>
  <c r="B57" i="4"/>
  <c r="I56" i="4"/>
  <c r="H56" i="4"/>
  <c r="G56" i="4"/>
  <c r="F56" i="4"/>
  <c r="E56" i="4"/>
  <c r="D56" i="4"/>
  <c r="C56" i="4"/>
  <c r="B56" i="4"/>
  <c r="I55" i="4"/>
  <c r="H55" i="4"/>
  <c r="G55" i="4"/>
  <c r="F55" i="4"/>
  <c r="E55" i="4"/>
  <c r="D55" i="4"/>
  <c r="C55" i="4"/>
  <c r="B55" i="4"/>
  <c r="I54" i="4"/>
  <c r="H54" i="4"/>
  <c r="G54" i="4"/>
  <c r="F54" i="4"/>
  <c r="E54" i="4"/>
  <c r="D54" i="4"/>
  <c r="C54" i="4"/>
  <c r="B54" i="4"/>
  <c r="I53" i="4"/>
  <c r="H53" i="4"/>
  <c r="G53" i="4"/>
  <c r="F53" i="4"/>
  <c r="E53" i="4"/>
  <c r="D53" i="4"/>
  <c r="C53" i="4"/>
  <c r="B53" i="4"/>
  <c r="I52" i="4"/>
  <c r="H52" i="4"/>
  <c r="G52" i="4"/>
  <c r="F52" i="4"/>
  <c r="E52" i="4"/>
  <c r="D52" i="4"/>
  <c r="C52" i="4"/>
  <c r="B52" i="4"/>
  <c r="I51" i="4"/>
  <c r="H51" i="4"/>
  <c r="G51" i="4"/>
  <c r="F51" i="4"/>
  <c r="E51" i="4"/>
  <c r="D51" i="4"/>
  <c r="C51" i="4"/>
  <c r="B51" i="4"/>
  <c r="I50" i="4"/>
  <c r="H50" i="4"/>
  <c r="G50" i="4"/>
  <c r="F50" i="4"/>
  <c r="E50" i="4"/>
  <c r="D50" i="4"/>
  <c r="C50" i="4"/>
  <c r="B50" i="4"/>
  <c r="I49" i="4"/>
  <c r="H49" i="4"/>
  <c r="H58" i="4" s="1"/>
  <c r="G49" i="4"/>
  <c r="F49" i="4"/>
  <c r="F58" i="4" s="1"/>
  <c r="E49" i="4"/>
  <c r="E58" i="4" s="1"/>
  <c r="D49" i="4"/>
  <c r="D58" i="4" s="1"/>
  <c r="C49" i="4"/>
  <c r="C58" i="4" s="1"/>
  <c r="B49" i="4"/>
  <c r="B58" i="4" s="1"/>
  <c r="I47" i="4"/>
  <c r="H47" i="4"/>
  <c r="G47" i="4"/>
  <c r="F47" i="4"/>
  <c r="E47" i="4"/>
  <c r="D47" i="4"/>
  <c r="C47" i="4"/>
  <c r="B47" i="4"/>
  <c r="I46" i="4"/>
  <c r="H46" i="4"/>
  <c r="G46" i="4"/>
  <c r="F46" i="4"/>
  <c r="E46" i="4"/>
  <c r="D46" i="4"/>
  <c r="C46" i="4"/>
  <c r="B46" i="4"/>
  <c r="I45" i="4"/>
  <c r="H45" i="4"/>
  <c r="G45" i="4"/>
  <c r="F45" i="4"/>
  <c r="E45" i="4"/>
  <c r="D45" i="4"/>
  <c r="C45" i="4"/>
  <c r="B45" i="4"/>
  <c r="I44" i="4"/>
  <c r="H44" i="4"/>
  <c r="H48" i="4" s="1"/>
  <c r="G44" i="4"/>
  <c r="G48" i="4" s="1"/>
  <c r="F44" i="4"/>
  <c r="F48" i="4" s="1"/>
  <c r="E44" i="4"/>
  <c r="E48" i="4" s="1"/>
  <c r="D44" i="4"/>
  <c r="D48" i="4" s="1"/>
  <c r="C44" i="4"/>
  <c r="C48" i="4" s="1"/>
  <c r="B44" i="4"/>
  <c r="B48" i="4" s="1"/>
  <c r="I42" i="4"/>
  <c r="H42" i="4"/>
  <c r="G42" i="4"/>
  <c r="F42" i="4"/>
  <c r="E42" i="4"/>
  <c r="D42" i="4"/>
  <c r="C42" i="4"/>
  <c r="B42" i="4"/>
  <c r="I41" i="4"/>
  <c r="H41" i="4"/>
  <c r="G41" i="4"/>
  <c r="F41" i="4"/>
  <c r="E41" i="4"/>
  <c r="D41" i="4"/>
  <c r="C41" i="4"/>
  <c r="B41" i="4"/>
  <c r="I40" i="4"/>
  <c r="H40" i="4"/>
  <c r="G40" i="4"/>
  <c r="F40" i="4"/>
  <c r="E40" i="4"/>
  <c r="D40" i="4"/>
  <c r="C40" i="4"/>
  <c r="B40" i="4"/>
  <c r="I39" i="4"/>
  <c r="H39" i="4"/>
  <c r="H43" i="4" s="1"/>
  <c r="G39" i="4"/>
  <c r="G43" i="4" s="1"/>
  <c r="F39" i="4"/>
  <c r="F43" i="4" s="1"/>
  <c r="E39" i="4"/>
  <c r="E43" i="4" s="1"/>
  <c r="D39" i="4"/>
  <c r="D43" i="4" s="1"/>
  <c r="C39" i="4"/>
  <c r="C43" i="4" s="1"/>
  <c r="B39" i="4"/>
  <c r="I37" i="4"/>
  <c r="H37" i="4"/>
  <c r="G37" i="4"/>
  <c r="F37" i="4"/>
  <c r="E37" i="4"/>
  <c r="D37" i="4"/>
  <c r="C37" i="4"/>
  <c r="B37" i="4"/>
  <c r="I36" i="4"/>
  <c r="H36" i="4"/>
  <c r="G36" i="4"/>
  <c r="F36" i="4"/>
  <c r="E36" i="4"/>
  <c r="D36" i="4"/>
  <c r="C36" i="4"/>
  <c r="B36" i="4"/>
  <c r="I35" i="4"/>
  <c r="H35" i="4"/>
  <c r="G35" i="4"/>
  <c r="F35" i="4"/>
  <c r="E35" i="4"/>
  <c r="D35" i="4"/>
  <c r="C35" i="4"/>
  <c r="B35" i="4"/>
  <c r="I34" i="4"/>
  <c r="H34" i="4"/>
  <c r="G34" i="4"/>
  <c r="F34" i="4"/>
  <c r="E34" i="4"/>
  <c r="D34" i="4"/>
  <c r="C34" i="4"/>
  <c r="B34" i="4"/>
  <c r="I33" i="4"/>
  <c r="H33" i="4"/>
  <c r="G33" i="4"/>
  <c r="F33" i="4"/>
  <c r="E33" i="4"/>
  <c r="D33" i="4"/>
  <c r="C33" i="4"/>
  <c r="B33" i="4"/>
  <c r="I32" i="4"/>
  <c r="H32" i="4"/>
  <c r="G32" i="4"/>
  <c r="F32" i="4"/>
  <c r="E32" i="4"/>
  <c r="D32" i="4"/>
  <c r="C32" i="4"/>
  <c r="B32" i="4"/>
  <c r="I31" i="4"/>
  <c r="H31" i="4"/>
  <c r="H38" i="4" s="1"/>
  <c r="G31" i="4"/>
  <c r="G38" i="4" s="1"/>
  <c r="F31" i="4"/>
  <c r="E31" i="4"/>
  <c r="E38" i="4" s="1"/>
  <c r="D31" i="4"/>
  <c r="D38" i="4" s="1"/>
  <c r="C31" i="4"/>
  <c r="C38" i="4" s="1"/>
  <c r="B31" i="4"/>
  <c r="B38" i="4" s="1"/>
  <c r="I29" i="4"/>
  <c r="H29" i="4"/>
  <c r="G29" i="4"/>
  <c r="F29" i="4"/>
  <c r="E29" i="4"/>
  <c r="D29" i="4"/>
  <c r="C29" i="4"/>
  <c r="B29" i="4"/>
  <c r="I28" i="4"/>
  <c r="H28" i="4"/>
  <c r="H30" i="4" s="1"/>
  <c r="G28" i="4"/>
  <c r="G30" i="4" s="1"/>
  <c r="F28" i="4"/>
  <c r="F30" i="4" s="1"/>
  <c r="E28" i="4"/>
  <c r="E30" i="4" s="1"/>
  <c r="E133" i="4" s="1"/>
  <c r="D28" i="4"/>
  <c r="D30" i="4" s="1"/>
  <c r="C28" i="4"/>
  <c r="C30" i="4" s="1"/>
  <c r="B28" i="4"/>
  <c r="B30" i="4" s="1"/>
  <c r="I26" i="4"/>
  <c r="H26" i="4"/>
  <c r="G26" i="4"/>
  <c r="F26" i="4"/>
  <c r="E26" i="4"/>
  <c r="D26" i="4"/>
  <c r="C26" i="4"/>
  <c r="B26" i="4"/>
  <c r="I25" i="4"/>
  <c r="H25" i="4"/>
  <c r="G25" i="4"/>
  <c r="F25" i="4"/>
  <c r="E25" i="4"/>
  <c r="D25" i="4"/>
  <c r="C25" i="4"/>
  <c r="B25" i="4"/>
  <c r="I24" i="4"/>
  <c r="H24" i="4"/>
  <c r="G24" i="4"/>
  <c r="F24" i="4"/>
  <c r="E24" i="4"/>
  <c r="D24" i="4"/>
  <c r="C24" i="4"/>
  <c r="B24" i="4"/>
  <c r="I23" i="4"/>
  <c r="H23" i="4"/>
  <c r="G23" i="4"/>
  <c r="F23" i="4"/>
  <c r="E23" i="4"/>
  <c r="D23" i="4"/>
  <c r="C23" i="4"/>
  <c r="B23" i="4"/>
  <c r="I22" i="4"/>
  <c r="H22" i="4"/>
  <c r="G22" i="4"/>
  <c r="F22" i="4"/>
  <c r="E22" i="4"/>
  <c r="D22" i="4"/>
  <c r="C22" i="4"/>
  <c r="B22" i="4"/>
  <c r="I21" i="4"/>
  <c r="H21" i="4"/>
  <c r="G21" i="4"/>
  <c r="F21" i="4"/>
  <c r="E21" i="4"/>
  <c r="D21" i="4"/>
  <c r="C21" i="4"/>
  <c r="B21" i="4"/>
  <c r="I20" i="4"/>
  <c r="H20" i="4"/>
  <c r="G20" i="4"/>
  <c r="F20" i="4"/>
  <c r="E20" i="4"/>
  <c r="D20" i="4"/>
  <c r="C20" i="4"/>
  <c r="B20" i="4"/>
  <c r="I19" i="4"/>
  <c r="H19" i="4"/>
  <c r="G19" i="4"/>
  <c r="F19" i="4"/>
  <c r="E19" i="4"/>
  <c r="D19" i="4"/>
  <c r="C19" i="4"/>
  <c r="B19" i="4"/>
  <c r="I18" i="4"/>
  <c r="H18" i="4"/>
  <c r="G18" i="4"/>
  <c r="F18" i="4"/>
  <c r="E18" i="4"/>
  <c r="D18" i="4"/>
  <c r="C18" i="4"/>
  <c r="B18" i="4"/>
  <c r="I17" i="4"/>
  <c r="H17" i="4"/>
  <c r="G17" i="4"/>
  <c r="F17" i="4"/>
  <c r="E17" i="4"/>
  <c r="D17" i="4"/>
  <c r="C17" i="4"/>
  <c r="B17" i="4"/>
  <c r="I16" i="4"/>
  <c r="H16" i="4"/>
  <c r="G16" i="4"/>
  <c r="F16" i="4"/>
  <c r="E16" i="4"/>
  <c r="D16" i="4"/>
  <c r="C16" i="4"/>
  <c r="B16" i="4"/>
  <c r="I15" i="4"/>
  <c r="H15" i="4"/>
  <c r="H27" i="4" s="1"/>
  <c r="G15" i="4"/>
  <c r="G27" i="4" s="1"/>
  <c r="F15" i="4"/>
  <c r="F27" i="4" s="1"/>
  <c r="E15" i="4"/>
  <c r="E27" i="4" s="1"/>
  <c r="D15" i="4"/>
  <c r="D27" i="4" s="1"/>
  <c r="C15" i="4"/>
  <c r="C27" i="4" s="1"/>
  <c r="B15" i="4"/>
  <c r="B27" i="4" s="1"/>
  <c r="I14" i="4"/>
  <c r="H14" i="4"/>
  <c r="H13" i="4" s="1"/>
  <c r="G14" i="4"/>
  <c r="G13" i="4" s="1"/>
  <c r="F14" i="4"/>
  <c r="F13" i="4" s="1"/>
  <c r="E14" i="4"/>
  <c r="E13" i="4" s="1"/>
  <c r="D14" i="4"/>
  <c r="D13" i="4" s="1"/>
  <c r="C14" i="4"/>
  <c r="C13" i="4" s="1"/>
  <c r="B14" i="4"/>
  <c r="B13" i="4" s="1"/>
  <c r="I11" i="4"/>
  <c r="H11" i="4"/>
  <c r="G11" i="4"/>
  <c r="F11" i="4"/>
  <c r="E11" i="4"/>
  <c r="D11" i="4"/>
  <c r="C11" i="4"/>
  <c r="B11" i="4"/>
  <c r="I10" i="4"/>
  <c r="H10" i="4"/>
  <c r="G10" i="4"/>
  <c r="F10" i="4"/>
  <c r="E10" i="4"/>
  <c r="D10" i="4"/>
  <c r="C10" i="4"/>
  <c r="B10" i="4"/>
  <c r="I9" i="4"/>
  <c r="H9" i="4"/>
  <c r="G9" i="4"/>
  <c r="F9" i="4"/>
  <c r="E9" i="4"/>
  <c r="D9" i="4"/>
  <c r="C9" i="4"/>
  <c r="B9" i="4"/>
  <c r="I8" i="4"/>
  <c r="H8" i="4"/>
  <c r="G8" i="4"/>
  <c r="F8" i="4"/>
  <c r="E8" i="4"/>
  <c r="D8" i="4"/>
  <c r="C8" i="4"/>
  <c r="B8" i="4"/>
  <c r="I7" i="4"/>
  <c r="H7" i="4"/>
  <c r="G7" i="4"/>
  <c r="F7" i="4"/>
  <c r="E7" i="4"/>
  <c r="D7" i="4"/>
  <c r="C7" i="4"/>
  <c r="B7" i="4"/>
  <c r="I6" i="4"/>
  <c r="H6" i="4"/>
  <c r="G6" i="4"/>
  <c r="F6" i="4"/>
  <c r="E6" i="4"/>
  <c r="D6" i="4"/>
  <c r="C6" i="4"/>
  <c r="B6" i="4"/>
  <c r="I5" i="4"/>
  <c r="H5" i="4"/>
  <c r="G5" i="4"/>
  <c r="F5" i="4"/>
  <c r="E5" i="4"/>
  <c r="D5" i="4"/>
  <c r="C5" i="4"/>
  <c r="B5" i="4"/>
  <c r="H4" i="4"/>
  <c r="G4" i="4"/>
  <c r="F4" i="4"/>
  <c r="E4" i="4"/>
  <c r="D4" i="4"/>
  <c r="C4" i="4"/>
  <c r="B4" i="4"/>
  <c r="E130" i="5"/>
  <c r="E105" i="5"/>
  <c r="E98" i="5"/>
  <c r="H130" i="4"/>
  <c r="E130" i="4"/>
  <c r="D130" i="4"/>
  <c r="H124" i="4"/>
  <c r="E124" i="4"/>
  <c r="H114" i="4"/>
  <c r="D114" i="4"/>
  <c r="E108" i="4"/>
  <c r="D108" i="4"/>
  <c r="D105" i="4"/>
  <c r="I92" i="4"/>
  <c r="H89" i="4"/>
  <c r="E89" i="4"/>
  <c r="D84" i="4"/>
  <c r="I129" i="6"/>
  <c r="I128" i="6"/>
  <c r="I127" i="6"/>
  <c r="I126" i="6"/>
  <c r="I125" i="6"/>
  <c r="I123" i="6"/>
  <c r="I122" i="6"/>
  <c r="I121" i="6"/>
  <c r="I120" i="6"/>
  <c r="I119" i="6"/>
  <c r="I118" i="6"/>
  <c r="I117" i="6"/>
  <c r="I116" i="6"/>
  <c r="I115" i="6"/>
  <c r="I113" i="6"/>
  <c r="I112" i="6"/>
  <c r="I111" i="6"/>
  <c r="I110" i="6"/>
  <c r="I109" i="6"/>
  <c r="I107" i="6"/>
  <c r="I106" i="6"/>
  <c r="I104" i="6"/>
  <c r="I103" i="6"/>
  <c r="I102" i="6"/>
  <c r="I101" i="6"/>
  <c r="I100" i="6"/>
  <c r="I99" i="6"/>
  <c r="I97" i="6"/>
  <c r="I96" i="6"/>
  <c r="I95" i="6"/>
  <c r="I94" i="6"/>
  <c r="I93" i="6"/>
  <c r="I91" i="6"/>
  <c r="I90" i="6"/>
  <c r="I88" i="6"/>
  <c r="I87" i="6"/>
  <c r="I86" i="6"/>
  <c r="I85" i="6"/>
  <c r="I83" i="6"/>
  <c r="I82" i="6"/>
  <c r="I81" i="6"/>
  <c r="I80" i="6"/>
  <c r="I79" i="6"/>
  <c r="I77" i="6"/>
  <c r="I76" i="6"/>
  <c r="I75" i="6"/>
  <c r="I74" i="6"/>
  <c r="I73" i="6"/>
  <c r="I71" i="6"/>
  <c r="I70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7" i="6"/>
  <c r="I46" i="6"/>
  <c r="I45" i="6"/>
  <c r="I44" i="6"/>
  <c r="I42" i="6"/>
  <c r="I41" i="6"/>
  <c r="I40" i="6"/>
  <c r="I39" i="6"/>
  <c r="I37" i="6"/>
  <c r="I36" i="6"/>
  <c r="I35" i="6"/>
  <c r="I34" i="6"/>
  <c r="I33" i="6"/>
  <c r="I32" i="6"/>
  <c r="I31" i="6"/>
  <c r="I29" i="6"/>
  <c r="I28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 s="1"/>
  <c r="I11" i="6"/>
  <c r="I10" i="6"/>
  <c r="I9" i="6"/>
  <c r="I8" i="6"/>
  <c r="I7" i="6"/>
  <c r="I6" i="6"/>
  <c r="I5" i="6"/>
  <c r="I4" i="6"/>
  <c r="H129" i="6"/>
  <c r="H128" i="6"/>
  <c r="H127" i="6"/>
  <c r="H126" i="6"/>
  <c r="H125" i="6"/>
  <c r="H123" i="6"/>
  <c r="H122" i="6"/>
  <c r="H121" i="6"/>
  <c r="H120" i="6"/>
  <c r="H119" i="6"/>
  <c r="H118" i="6"/>
  <c r="H117" i="6"/>
  <c r="H116" i="6"/>
  <c r="H115" i="6"/>
  <c r="H113" i="6"/>
  <c r="H112" i="6"/>
  <c r="H111" i="6"/>
  <c r="H110" i="6"/>
  <c r="H109" i="6"/>
  <c r="H107" i="6"/>
  <c r="H106" i="6"/>
  <c r="H104" i="6"/>
  <c r="H103" i="6"/>
  <c r="H102" i="6"/>
  <c r="H101" i="6"/>
  <c r="H100" i="6"/>
  <c r="H99" i="6"/>
  <c r="H97" i="6"/>
  <c r="H96" i="6"/>
  <c r="H95" i="6"/>
  <c r="H94" i="6"/>
  <c r="H93" i="6"/>
  <c r="H91" i="6"/>
  <c r="H90" i="6"/>
  <c r="H88" i="6"/>
  <c r="H87" i="6"/>
  <c r="H86" i="6"/>
  <c r="H85" i="6"/>
  <c r="H83" i="6"/>
  <c r="H82" i="6"/>
  <c r="H81" i="6"/>
  <c r="H80" i="6"/>
  <c r="H79" i="6"/>
  <c r="H77" i="6"/>
  <c r="H76" i="6"/>
  <c r="H75" i="6"/>
  <c r="H74" i="6"/>
  <c r="H73" i="6"/>
  <c r="H71" i="6"/>
  <c r="H70" i="6"/>
  <c r="H68" i="6"/>
  <c r="H67" i="6"/>
  <c r="H66" i="6"/>
  <c r="H65" i="6"/>
  <c r="H64" i="6"/>
  <c r="H63" i="6"/>
  <c r="H62" i="6"/>
  <c r="H61" i="6"/>
  <c r="H60" i="6"/>
  <c r="H59" i="6"/>
  <c r="H57" i="6"/>
  <c r="H56" i="6"/>
  <c r="H55" i="6"/>
  <c r="H54" i="6"/>
  <c r="H53" i="6"/>
  <c r="H52" i="6"/>
  <c r="H51" i="6"/>
  <c r="H50" i="6"/>
  <c r="H49" i="6"/>
  <c r="H47" i="6"/>
  <c r="H46" i="6"/>
  <c r="H45" i="6"/>
  <c r="H44" i="6"/>
  <c r="H42" i="6"/>
  <c r="H41" i="6"/>
  <c r="H40" i="6"/>
  <c r="H39" i="6"/>
  <c r="H37" i="6"/>
  <c r="H36" i="6"/>
  <c r="H35" i="6"/>
  <c r="H34" i="6"/>
  <c r="H33" i="6"/>
  <c r="H32" i="6"/>
  <c r="H31" i="6"/>
  <c r="H29" i="6"/>
  <c r="H28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 s="1"/>
  <c r="H11" i="6"/>
  <c r="H10" i="6"/>
  <c r="H9" i="6"/>
  <c r="H8" i="6"/>
  <c r="H7" i="6"/>
  <c r="H6" i="6"/>
  <c r="H5" i="6"/>
  <c r="H4" i="6"/>
  <c r="G129" i="6"/>
  <c r="G128" i="6"/>
  <c r="G127" i="6"/>
  <c r="G126" i="6"/>
  <c r="G125" i="6"/>
  <c r="G123" i="6"/>
  <c r="G122" i="6"/>
  <c r="G121" i="6"/>
  <c r="G120" i="6"/>
  <c r="G119" i="6"/>
  <c r="G118" i="6"/>
  <c r="G117" i="6"/>
  <c r="G116" i="6"/>
  <c r="G115" i="6"/>
  <c r="G113" i="6"/>
  <c r="G112" i="6"/>
  <c r="G111" i="6"/>
  <c r="G110" i="6"/>
  <c r="G109" i="6"/>
  <c r="G107" i="6"/>
  <c r="G106" i="6"/>
  <c r="G104" i="6"/>
  <c r="G103" i="6"/>
  <c r="G102" i="6"/>
  <c r="G101" i="6"/>
  <c r="G100" i="6"/>
  <c r="G99" i="6"/>
  <c r="G97" i="6"/>
  <c r="G96" i="6"/>
  <c r="G95" i="6"/>
  <c r="G94" i="6"/>
  <c r="G93" i="6"/>
  <c r="G91" i="6"/>
  <c r="G90" i="6"/>
  <c r="G88" i="6"/>
  <c r="G87" i="6"/>
  <c r="G86" i="6"/>
  <c r="G85" i="6"/>
  <c r="G83" i="6"/>
  <c r="G82" i="6"/>
  <c r="G81" i="6"/>
  <c r="G80" i="6"/>
  <c r="G79" i="6"/>
  <c r="G77" i="6"/>
  <c r="G76" i="6"/>
  <c r="G75" i="6"/>
  <c r="G74" i="6"/>
  <c r="G73" i="6"/>
  <c r="G71" i="6"/>
  <c r="G70" i="6"/>
  <c r="G68" i="6"/>
  <c r="G67" i="6"/>
  <c r="G66" i="6"/>
  <c r="G65" i="6"/>
  <c r="G64" i="6"/>
  <c r="G63" i="6"/>
  <c r="G62" i="6"/>
  <c r="G61" i="6"/>
  <c r="G60" i="6"/>
  <c r="G59" i="6"/>
  <c r="G57" i="6"/>
  <c r="G56" i="6"/>
  <c r="G55" i="6"/>
  <c r="G54" i="6"/>
  <c r="G53" i="6"/>
  <c r="G52" i="6"/>
  <c r="G51" i="6"/>
  <c r="G50" i="6"/>
  <c r="G49" i="6"/>
  <c r="G47" i="6"/>
  <c r="G46" i="6"/>
  <c r="G45" i="6"/>
  <c r="G44" i="6"/>
  <c r="G42" i="6"/>
  <c r="G41" i="6"/>
  <c r="G40" i="6"/>
  <c r="G39" i="6"/>
  <c r="G37" i="6"/>
  <c r="G36" i="6"/>
  <c r="G35" i="6"/>
  <c r="G34" i="6"/>
  <c r="G33" i="6"/>
  <c r="G32" i="6"/>
  <c r="G31" i="6"/>
  <c r="G29" i="6"/>
  <c r="G28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 s="1"/>
  <c r="G11" i="6"/>
  <c r="G10" i="6"/>
  <c r="G9" i="6"/>
  <c r="G8" i="6"/>
  <c r="G7" i="6"/>
  <c r="G6" i="6"/>
  <c r="G5" i="6"/>
  <c r="G4" i="6"/>
  <c r="F129" i="6"/>
  <c r="F128" i="6"/>
  <c r="F127" i="6"/>
  <c r="F126" i="6"/>
  <c r="F125" i="6"/>
  <c r="F123" i="6"/>
  <c r="F122" i="6"/>
  <c r="F121" i="6"/>
  <c r="F120" i="6"/>
  <c r="F119" i="6"/>
  <c r="F118" i="6"/>
  <c r="F117" i="6"/>
  <c r="F116" i="6"/>
  <c r="F115" i="6"/>
  <c r="F113" i="6"/>
  <c r="F112" i="6"/>
  <c r="F111" i="6"/>
  <c r="F110" i="6"/>
  <c r="F109" i="6"/>
  <c r="F107" i="6"/>
  <c r="F106" i="6"/>
  <c r="F104" i="6"/>
  <c r="F103" i="6"/>
  <c r="F102" i="6"/>
  <c r="F101" i="6"/>
  <c r="F100" i="6"/>
  <c r="F99" i="6"/>
  <c r="F97" i="6"/>
  <c r="F96" i="6"/>
  <c r="F95" i="6"/>
  <c r="F94" i="6"/>
  <c r="F93" i="6"/>
  <c r="F91" i="6"/>
  <c r="F90" i="6"/>
  <c r="F88" i="6"/>
  <c r="F87" i="6"/>
  <c r="F86" i="6"/>
  <c r="F85" i="6"/>
  <c r="F83" i="6"/>
  <c r="F82" i="6"/>
  <c r="F81" i="6"/>
  <c r="F80" i="6"/>
  <c r="F79" i="6"/>
  <c r="F77" i="6"/>
  <c r="F76" i="6"/>
  <c r="F75" i="6"/>
  <c r="F74" i="6"/>
  <c r="F73" i="6"/>
  <c r="F71" i="6"/>
  <c r="F70" i="6"/>
  <c r="F68" i="6"/>
  <c r="F67" i="6"/>
  <c r="F66" i="6"/>
  <c r="F65" i="6"/>
  <c r="F64" i="6"/>
  <c r="F63" i="6"/>
  <c r="F62" i="6"/>
  <c r="F61" i="6"/>
  <c r="F60" i="6"/>
  <c r="F59" i="6"/>
  <c r="F57" i="6"/>
  <c r="F56" i="6"/>
  <c r="F55" i="6"/>
  <c r="F54" i="6"/>
  <c r="F53" i="6"/>
  <c r="F52" i="6"/>
  <c r="F51" i="6"/>
  <c r="F50" i="6"/>
  <c r="F49" i="6"/>
  <c r="F47" i="6"/>
  <c r="F46" i="6"/>
  <c r="F45" i="6"/>
  <c r="F44" i="6"/>
  <c r="F42" i="6"/>
  <c r="F41" i="6"/>
  <c r="F40" i="6"/>
  <c r="F39" i="6"/>
  <c r="F37" i="6"/>
  <c r="F36" i="6"/>
  <c r="F35" i="6"/>
  <c r="F34" i="6"/>
  <c r="F33" i="6"/>
  <c r="F32" i="6"/>
  <c r="F31" i="6"/>
  <c r="F29" i="6"/>
  <c r="F28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 s="1"/>
  <c r="F11" i="6"/>
  <c r="F10" i="6"/>
  <c r="F9" i="6"/>
  <c r="F8" i="6"/>
  <c r="F7" i="6"/>
  <c r="F6" i="6"/>
  <c r="F5" i="6"/>
  <c r="F4" i="6"/>
  <c r="E129" i="6"/>
  <c r="E128" i="6"/>
  <c r="D128" i="9" s="1"/>
  <c r="E127" i="6"/>
  <c r="D127" i="9" s="1"/>
  <c r="E126" i="6"/>
  <c r="D126" i="9" s="1"/>
  <c r="E125" i="6"/>
  <c r="D125" i="9" s="1"/>
  <c r="E123" i="6"/>
  <c r="D123" i="9" s="1"/>
  <c r="E122" i="6"/>
  <c r="D122" i="9" s="1"/>
  <c r="E121" i="6"/>
  <c r="D121" i="9" s="1"/>
  <c r="E120" i="6"/>
  <c r="E119" i="6"/>
  <c r="D119" i="9" s="1"/>
  <c r="E118" i="6"/>
  <c r="E117" i="6"/>
  <c r="D117" i="9" s="1"/>
  <c r="E116" i="6"/>
  <c r="D116" i="9" s="1"/>
  <c r="E115" i="6"/>
  <c r="D115" i="9" s="1"/>
  <c r="E113" i="6"/>
  <c r="D113" i="9" s="1"/>
  <c r="E112" i="6"/>
  <c r="D112" i="9" s="1"/>
  <c r="E111" i="6"/>
  <c r="E110" i="6"/>
  <c r="D110" i="9" s="1"/>
  <c r="E109" i="6"/>
  <c r="D109" i="9" s="1"/>
  <c r="E107" i="6"/>
  <c r="D107" i="9" s="1"/>
  <c r="E106" i="6"/>
  <c r="D106" i="9" s="1"/>
  <c r="E104" i="6"/>
  <c r="D104" i="9" s="1"/>
  <c r="E103" i="6"/>
  <c r="D103" i="9" s="1"/>
  <c r="E102" i="6"/>
  <c r="D102" i="9" s="1"/>
  <c r="E101" i="6"/>
  <c r="E100" i="6"/>
  <c r="D100" i="9" s="1"/>
  <c r="E99" i="6"/>
  <c r="E97" i="6"/>
  <c r="D97" i="9" s="1"/>
  <c r="E96" i="6"/>
  <c r="D96" i="9" s="1"/>
  <c r="E95" i="6"/>
  <c r="D95" i="9" s="1"/>
  <c r="E94" i="6"/>
  <c r="D94" i="9" s="1"/>
  <c r="E93" i="6"/>
  <c r="D93" i="9" s="1"/>
  <c r="E91" i="6"/>
  <c r="E90" i="6"/>
  <c r="D90" i="9" s="1"/>
  <c r="E88" i="6"/>
  <c r="D88" i="9" s="1"/>
  <c r="E87" i="6"/>
  <c r="D87" i="9" s="1"/>
  <c r="E86" i="6"/>
  <c r="D86" i="9" s="1"/>
  <c r="E85" i="6"/>
  <c r="D85" i="9" s="1"/>
  <c r="E83" i="6"/>
  <c r="D83" i="9" s="1"/>
  <c r="E82" i="6"/>
  <c r="D82" i="9" s="1"/>
  <c r="E81" i="6"/>
  <c r="E80" i="6"/>
  <c r="D80" i="9" s="1"/>
  <c r="E79" i="6"/>
  <c r="E77" i="6"/>
  <c r="D77" i="9" s="1"/>
  <c r="E76" i="6"/>
  <c r="D76" i="9" s="1"/>
  <c r="E75" i="6"/>
  <c r="D75" i="9" s="1"/>
  <c r="E74" i="6"/>
  <c r="D74" i="9" s="1"/>
  <c r="E73" i="6"/>
  <c r="D73" i="9" s="1"/>
  <c r="E71" i="6"/>
  <c r="E70" i="6"/>
  <c r="D70" i="9" s="1"/>
  <c r="E68" i="6"/>
  <c r="D68" i="9" s="1"/>
  <c r="E67" i="6"/>
  <c r="D67" i="9" s="1"/>
  <c r="E66" i="6"/>
  <c r="D66" i="9" s="1"/>
  <c r="E65" i="6"/>
  <c r="D65" i="9" s="1"/>
  <c r="E64" i="6"/>
  <c r="D64" i="9" s="1"/>
  <c r="E63" i="6"/>
  <c r="D63" i="9" s="1"/>
  <c r="E62" i="6"/>
  <c r="E61" i="6"/>
  <c r="D61" i="9" s="1"/>
  <c r="E60" i="6"/>
  <c r="E59" i="6"/>
  <c r="D59" i="9" s="1"/>
  <c r="E57" i="6"/>
  <c r="D57" i="9" s="1"/>
  <c r="E56" i="6"/>
  <c r="D56" i="9" s="1"/>
  <c r="E55" i="6"/>
  <c r="D55" i="9" s="1"/>
  <c r="E54" i="6"/>
  <c r="D54" i="9" s="1"/>
  <c r="E53" i="6"/>
  <c r="E52" i="6"/>
  <c r="D52" i="9" s="1"/>
  <c r="E51" i="6"/>
  <c r="D51" i="9" s="1"/>
  <c r="E50" i="6"/>
  <c r="D50" i="9" s="1"/>
  <c r="E49" i="6"/>
  <c r="D49" i="9" s="1"/>
  <c r="E47" i="6"/>
  <c r="D47" i="9" s="1"/>
  <c r="E46" i="6"/>
  <c r="D46" i="9" s="1"/>
  <c r="E45" i="6"/>
  <c r="D45" i="9" s="1"/>
  <c r="E44" i="6"/>
  <c r="E42" i="6"/>
  <c r="D42" i="9" s="1"/>
  <c r="E41" i="6"/>
  <c r="E40" i="6"/>
  <c r="D40" i="9" s="1"/>
  <c r="E39" i="6"/>
  <c r="D39" i="9" s="1"/>
  <c r="E37" i="6"/>
  <c r="D37" i="9" s="1"/>
  <c r="E36" i="6"/>
  <c r="D36" i="9" s="1"/>
  <c r="E35" i="6"/>
  <c r="D35" i="9" s="1"/>
  <c r="E34" i="6"/>
  <c r="E33" i="6"/>
  <c r="D33" i="9" s="1"/>
  <c r="E32" i="6"/>
  <c r="D32" i="9" s="1"/>
  <c r="E31" i="6"/>
  <c r="D31" i="9" s="1"/>
  <c r="E29" i="6"/>
  <c r="D29" i="9" s="1"/>
  <c r="E28" i="6"/>
  <c r="D28" i="9" s="1"/>
  <c r="E26" i="6"/>
  <c r="D26" i="9" s="1"/>
  <c r="E25" i="6"/>
  <c r="D25" i="9" s="1"/>
  <c r="E24" i="6"/>
  <c r="E23" i="6"/>
  <c r="D23" i="9" s="1"/>
  <c r="E22" i="6"/>
  <c r="E21" i="6"/>
  <c r="D21" i="9" s="1"/>
  <c r="E20" i="6"/>
  <c r="D20" i="9" s="1"/>
  <c r="E19" i="6"/>
  <c r="D19" i="9" s="1"/>
  <c r="E18" i="6"/>
  <c r="D18" i="9" s="1"/>
  <c r="E17" i="6"/>
  <c r="D17" i="9" s="1"/>
  <c r="E16" i="6"/>
  <c r="E15" i="6"/>
  <c r="D15" i="9" s="1"/>
  <c r="E14" i="6"/>
  <c r="E11" i="6"/>
  <c r="D11" i="9" s="1"/>
  <c r="E10" i="6"/>
  <c r="D10" i="9" s="1"/>
  <c r="E9" i="6"/>
  <c r="D9" i="9" s="1"/>
  <c r="E8" i="6"/>
  <c r="D8" i="9" s="1"/>
  <c r="E7" i="6"/>
  <c r="D7" i="9" s="1"/>
  <c r="E6" i="6"/>
  <c r="E5" i="6"/>
  <c r="D5" i="9" s="1"/>
  <c r="E4" i="6"/>
  <c r="D129" i="6"/>
  <c r="D128" i="6"/>
  <c r="D127" i="6"/>
  <c r="D126" i="6"/>
  <c r="D125" i="6"/>
  <c r="D123" i="6"/>
  <c r="D122" i="6"/>
  <c r="D121" i="6"/>
  <c r="D120" i="6"/>
  <c r="D119" i="6"/>
  <c r="D118" i="6"/>
  <c r="D117" i="6"/>
  <c r="D116" i="6"/>
  <c r="D115" i="6"/>
  <c r="D113" i="6"/>
  <c r="D112" i="6"/>
  <c r="D111" i="6"/>
  <c r="D110" i="6"/>
  <c r="D109" i="6"/>
  <c r="D107" i="6"/>
  <c r="D106" i="6"/>
  <c r="D104" i="6"/>
  <c r="D103" i="6"/>
  <c r="D102" i="6"/>
  <c r="D101" i="6"/>
  <c r="D100" i="6"/>
  <c r="D99" i="6"/>
  <c r="D97" i="6"/>
  <c r="D96" i="6"/>
  <c r="D95" i="6"/>
  <c r="D94" i="6"/>
  <c r="D93" i="6"/>
  <c r="D91" i="6"/>
  <c r="D90" i="6"/>
  <c r="D88" i="6"/>
  <c r="D87" i="6"/>
  <c r="D86" i="6"/>
  <c r="D85" i="6"/>
  <c r="D83" i="6"/>
  <c r="D82" i="6"/>
  <c r="D81" i="6"/>
  <c r="D80" i="6"/>
  <c r="D79" i="6"/>
  <c r="D77" i="6"/>
  <c r="D76" i="6"/>
  <c r="D75" i="6"/>
  <c r="D74" i="6"/>
  <c r="D73" i="6"/>
  <c r="D71" i="6"/>
  <c r="D70" i="6"/>
  <c r="D68" i="6"/>
  <c r="D67" i="6"/>
  <c r="D66" i="6"/>
  <c r="D65" i="6"/>
  <c r="D64" i="6"/>
  <c r="D63" i="6"/>
  <c r="D62" i="6"/>
  <c r="D61" i="6"/>
  <c r="D60" i="6"/>
  <c r="D59" i="6"/>
  <c r="D57" i="6"/>
  <c r="D56" i="6"/>
  <c r="D55" i="6"/>
  <c r="D54" i="6"/>
  <c r="D53" i="6"/>
  <c r="D52" i="6"/>
  <c r="D51" i="6"/>
  <c r="D50" i="6"/>
  <c r="D49" i="6"/>
  <c r="D47" i="6"/>
  <c r="D46" i="6"/>
  <c r="D45" i="6"/>
  <c r="D44" i="6"/>
  <c r="D42" i="6"/>
  <c r="D41" i="6"/>
  <c r="D40" i="6"/>
  <c r="D39" i="6"/>
  <c r="D37" i="6"/>
  <c r="D36" i="6"/>
  <c r="D35" i="6"/>
  <c r="D34" i="6"/>
  <c r="D33" i="6"/>
  <c r="D32" i="6"/>
  <c r="D31" i="6"/>
  <c r="D29" i="6"/>
  <c r="D28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 s="1"/>
  <c r="D11" i="6"/>
  <c r="D10" i="6"/>
  <c r="D9" i="6"/>
  <c r="D8" i="6"/>
  <c r="D7" i="6"/>
  <c r="D6" i="6"/>
  <c r="D5" i="6"/>
  <c r="D4" i="6"/>
  <c r="C129" i="6"/>
  <c r="AT108" i="11" s="1"/>
  <c r="C128" i="6"/>
  <c r="AT96" i="11" s="1"/>
  <c r="C127" i="6"/>
  <c r="AT93" i="11" s="1"/>
  <c r="C126" i="6"/>
  <c r="AT92" i="11" s="1"/>
  <c r="C125" i="6"/>
  <c r="AT91" i="11" s="1"/>
  <c r="C123" i="6"/>
  <c r="AT90" i="11" s="1"/>
  <c r="C122" i="6"/>
  <c r="AT89" i="11" s="1"/>
  <c r="C121" i="6"/>
  <c r="AT88" i="11" s="1"/>
  <c r="C120" i="6"/>
  <c r="AT87" i="11" s="1"/>
  <c r="C119" i="6"/>
  <c r="AT86" i="11" s="1"/>
  <c r="C118" i="6"/>
  <c r="AT85" i="11" s="1"/>
  <c r="C117" i="6"/>
  <c r="AT84" i="11" s="1"/>
  <c r="C116" i="6"/>
  <c r="AT83" i="11" s="1"/>
  <c r="C115" i="6"/>
  <c r="AT82" i="11" s="1"/>
  <c r="C113" i="6"/>
  <c r="AT103" i="11" s="1"/>
  <c r="C112" i="6"/>
  <c r="AT102" i="11" s="1"/>
  <c r="C111" i="6"/>
  <c r="AT81" i="11" s="1"/>
  <c r="C110" i="6"/>
  <c r="AT80" i="11" s="1"/>
  <c r="C109" i="6"/>
  <c r="AT79" i="11" s="1"/>
  <c r="C107" i="6"/>
  <c r="AT78" i="11" s="1"/>
  <c r="C106" i="6"/>
  <c r="AT77" i="11" s="1"/>
  <c r="C104" i="6"/>
  <c r="AT107" i="11" s="1"/>
  <c r="C103" i="6"/>
  <c r="AT76" i="11" s="1"/>
  <c r="C102" i="6"/>
  <c r="AT75" i="11" s="1"/>
  <c r="C101" i="6"/>
  <c r="AT74" i="11" s="1"/>
  <c r="C100" i="6"/>
  <c r="AT73" i="11" s="1"/>
  <c r="C99" i="6"/>
  <c r="AT72" i="11" s="1"/>
  <c r="C97" i="6"/>
  <c r="AT66" i="11" s="1"/>
  <c r="C96" i="6"/>
  <c r="AT65" i="11" s="1"/>
  <c r="C95" i="6"/>
  <c r="AT64" i="11" s="1"/>
  <c r="C94" i="6"/>
  <c r="AT63" i="11" s="1"/>
  <c r="C93" i="6"/>
  <c r="AT62" i="11" s="1"/>
  <c r="C91" i="6"/>
  <c r="AT95" i="11" s="1"/>
  <c r="C90" i="6"/>
  <c r="AT71" i="11" s="1"/>
  <c r="C88" i="6"/>
  <c r="AT70" i="11" s="1"/>
  <c r="C87" i="6"/>
  <c r="AT69" i="11" s="1"/>
  <c r="C86" i="6"/>
  <c r="AT68" i="11" s="1"/>
  <c r="C85" i="6"/>
  <c r="AT67" i="11" s="1"/>
  <c r="C83" i="6"/>
  <c r="AT61" i="11" s="1"/>
  <c r="C82" i="6"/>
  <c r="AT60" i="11" s="1"/>
  <c r="C81" i="6"/>
  <c r="AT59" i="11" s="1"/>
  <c r="C80" i="6"/>
  <c r="AT58" i="11" s="1"/>
  <c r="C79" i="6"/>
  <c r="AT57" i="11" s="1"/>
  <c r="C77" i="6"/>
  <c r="AT106" i="11" s="1"/>
  <c r="C76" i="6"/>
  <c r="AT45" i="11" s="1"/>
  <c r="C75" i="6"/>
  <c r="AT44" i="11" s="1"/>
  <c r="C74" i="6"/>
  <c r="AT43" i="11" s="1"/>
  <c r="C73" i="6"/>
  <c r="AT42" i="11" s="1"/>
  <c r="C71" i="6"/>
  <c r="AT56" i="11" s="1"/>
  <c r="C70" i="6"/>
  <c r="AT55" i="11" s="1"/>
  <c r="C68" i="6"/>
  <c r="AT101" i="11" s="1"/>
  <c r="C67" i="6"/>
  <c r="AT54" i="11" s="1"/>
  <c r="C66" i="6"/>
  <c r="AT53" i="11" s="1"/>
  <c r="C65" i="6"/>
  <c r="AT52" i="11" s="1"/>
  <c r="C64" i="6"/>
  <c r="AT51" i="11" s="1"/>
  <c r="C63" i="6"/>
  <c r="AT50" i="11" s="1"/>
  <c r="C62" i="6"/>
  <c r="AT49" i="11" s="1"/>
  <c r="C61" i="6"/>
  <c r="AT48" i="11" s="1"/>
  <c r="C60" i="6"/>
  <c r="AT47" i="11" s="1"/>
  <c r="C59" i="6"/>
  <c r="AT46" i="11" s="1"/>
  <c r="C57" i="6"/>
  <c r="AT100" i="11" s="1"/>
  <c r="C56" i="6"/>
  <c r="AT41" i="11" s="1"/>
  <c r="C55" i="6"/>
  <c r="AT40" i="11" s="1"/>
  <c r="C54" i="6"/>
  <c r="AT39" i="11" s="1"/>
  <c r="C53" i="6"/>
  <c r="AT38" i="11" s="1"/>
  <c r="C52" i="6"/>
  <c r="AT37" i="11" s="1"/>
  <c r="C51" i="6"/>
  <c r="AT36" i="11" s="1"/>
  <c r="C50" i="6"/>
  <c r="AT35" i="11" s="1"/>
  <c r="C49" i="6"/>
  <c r="AT34" i="11" s="1"/>
  <c r="C47" i="6"/>
  <c r="AT12" i="11" s="1"/>
  <c r="C46" i="6"/>
  <c r="AT11" i="11" s="1"/>
  <c r="C45" i="6"/>
  <c r="AT10" i="11" s="1"/>
  <c r="C44" i="6"/>
  <c r="AT9" i="11" s="1"/>
  <c r="C42" i="6"/>
  <c r="AT94" i="11" s="1"/>
  <c r="C41" i="6"/>
  <c r="AT33" i="11" s="1"/>
  <c r="C40" i="6"/>
  <c r="AT32" i="11" s="1"/>
  <c r="C39" i="6"/>
  <c r="AT31" i="11" s="1"/>
  <c r="C37" i="6"/>
  <c r="AT30" i="11" s="1"/>
  <c r="C36" i="6"/>
  <c r="AT29" i="11" s="1"/>
  <c r="C35" i="6"/>
  <c r="AT28" i="11" s="1"/>
  <c r="C34" i="6"/>
  <c r="AT27" i="11" s="1"/>
  <c r="C33" i="6"/>
  <c r="AT26" i="11" s="1"/>
  <c r="C32" i="6"/>
  <c r="AT25" i="11" s="1"/>
  <c r="C31" i="6"/>
  <c r="AT24" i="11" s="1"/>
  <c r="C29" i="6"/>
  <c r="AT23" i="11" s="1"/>
  <c r="C28" i="6"/>
  <c r="AT22" i="11" s="1"/>
  <c r="C26" i="6"/>
  <c r="AT105" i="11" s="1"/>
  <c r="C25" i="6"/>
  <c r="AT99" i="11" s="1"/>
  <c r="C24" i="6"/>
  <c r="AT98" i="11" s="1"/>
  <c r="C23" i="6"/>
  <c r="AT21" i="11" s="1"/>
  <c r="C22" i="6"/>
  <c r="AT20" i="11" s="1"/>
  <c r="C21" i="6"/>
  <c r="AT19" i="11" s="1"/>
  <c r="C20" i="6"/>
  <c r="AT18" i="11" s="1"/>
  <c r="C19" i="6"/>
  <c r="AT17" i="11" s="1"/>
  <c r="C18" i="6"/>
  <c r="AT16" i="11" s="1"/>
  <c r="C17" i="6"/>
  <c r="AT15" i="11" s="1"/>
  <c r="C16" i="6"/>
  <c r="AT14" i="11" s="1"/>
  <c r="C15" i="6"/>
  <c r="AT13" i="11" s="1"/>
  <c r="C14" i="6"/>
  <c r="C13" i="6" s="1"/>
  <c r="AT8" i="11" s="1"/>
  <c r="C11" i="6"/>
  <c r="AT104" i="11" s="1"/>
  <c r="C10" i="6"/>
  <c r="AT97" i="11" s="1"/>
  <c r="C9" i="6"/>
  <c r="AT7" i="11" s="1"/>
  <c r="C8" i="6"/>
  <c r="AT6" i="11" s="1"/>
  <c r="C7" i="6"/>
  <c r="AT5" i="11" s="1"/>
  <c r="C6" i="6"/>
  <c r="AT4" i="11" s="1"/>
  <c r="C5" i="6"/>
  <c r="AT3" i="11" s="1"/>
  <c r="C4" i="6"/>
  <c r="AT2" i="11" s="1"/>
  <c r="B14" i="6"/>
  <c r="B13" i="6" s="1"/>
  <c r="AT152" i="11" l="1"/>
  <c r="AT111" i="11"/>
  <c r="AT151" i="11"/>
  <c r="N93" i="11"/>
  <c r="O93" i="11" s="1"/>
  <c r="N105" i="11"/>
  <c r="N40" i="11"/>
  <c r="N70" i="11"/>
  <c r="O70" i="11" s="1"/>
  <c r="N68" i="11"/>
  <c r="O68" i="11" s="1"/>
  <c r="N82" i="11"/>
  <c r="O82" i="11" s="1"/>
  <c r="N48" i="11"/>
  <c r="O48" i="11" s="1"/>
  <c r="N78" i="11"/>
  <c r="O78" i="11" s="1"/>
  <c r="N89" i="11"/>
  <c r="N24" i="11"/>
  <c r="O24" i="11" s="1"/>
  <c r="N54" i="11"/>
  <c r="O54" i="11" s="1"/>
  <c r="N52" i="11"/>
  <c r="O52" i="11" s="1"/>
  <c r="N66" i="11"/>
  <c r="O66" i="11" s="1"/>
  <c r="N32" i="11"/>
  <c r="O32" i="11" s="1"/>
  <c r="N13" i="11"/>
  <c r="O13" i="11" s="1"/>
  <c r="N73" i="11"/>
  <c r="O73" i="11" s="1"/>
  <c r="N8" i="11"/>
  <c r="O8" i="11" s="1"/>
  <c r="N38" i="11"/>
  <c r="N36" i="11"/>
  <c r="N50" i="11"/>
  <c r="O50" i="11" s="1"/>
  <c r="N16" i="11"/>
  <c r="O16" i="11" s="1"/>
  <c r="N107" i="11"/>
  <c r="O107" i="11" s="1"/>
  <c r="N57" i="11"/>
  <c r="O57" i="11" s="1"/>
  <c r="N2" i="11"/>
  <c r="N22" i="11"/>
  <c r="O22" i="11" s="1"/>
  <c r="N20" i="11"/>
  <c r="O20" i="11" s="1"/>
  <c r="N34" i="11"/>
  <c r="O34" i="11" s="1"/>
  <c r="N91" i="11"/>
  <c r="O91" i="11" s="1"/>
  <c r="N41" i="11"/>
  <c r="O41" i="11" s="1"/>
  <c r="N108" i="11"/>
  <c r="O108" i="11" s="1"/>
  <c r="N6" i="11"/>
  <c r="O6" i="11" s="1"/>
  <c r="N4" i="11"/>
  <c r="O4" i="11" s="1"/>
  <c r="N18" i="11"/>
  <c r="O18" i="11" s="1"/>
  <c r="N29" i="11"/>
  <c r="N75" i="11"/>
  <c r="N25" i="11"/>
  <c r="N60" i="11"/>
  <c r="O60" i="11" s="1"/>
  <c r="N101" i="11"/>
  <c r="N99" i="11"/>
  <c r="O99" i="11" s="1"/>
  <c r="N97" i="11"/>
  <c r="O97" i="11" s="1"/>
  <c r="N12" i="11"/>
  <c r="O12" i="11" s="1"/>
  <c r="N59" i="11"/>
  <c r="O59" i="11" s="1"/>
  <c r="N9" i="11"/>
  <c r="O9" i="11" s="1"/>
  <c r="N42" i="11"/>
  <c r="O42" i="11" s="1"/>
  <c r="N85" i="11"/>
  <c r="O85" i="11" s="1"/>
  <c r="N83" i="11"/>
  <c r="O83" i="11" s="1"/>
  <c r="N81" i="11"/>
  <c r="O81" i="11" s="1"/>
  <c r="N95" i="11"/>
  <c r="O95" i="11" s="1"/>
  <c r="N43" i="11"/>
  <c r="O43" i="11" s="1"/>
  <c r="N46" i="11"/>
  <c r="N103" i="11"/>
  <c r="N69" i="11"/>
  <c r="O69" i="11" s="1"/>
  <c r="N67" i="11"/>
  <c r="O67" i="11" s="1"/>
  <c r="N65" i="11"/>
  <c r="O65" i="11" s="1"/>
  <c r="N79" i="11"/>
  <c r="O79" i="11" s="1"/>
  <c r="N27" i="11"/>
  <c r="O27" i="11" s="1"/>
  <c r="N61" i="11"/>
  <c r="O61" i="11" s="1"/>
  <c r="N87" i="11"/>
  <c r="O87" i="11" s="1"/>
  <c r="N53" i="11"/>
  <c r="O53" i="11" s="1"/>
  <c r="N51" i="11"/>
  <c r="O51" i="11" s="1"/>
  <c r="N49" i="11"/>
  <c r="O49" i="11" s="1"/>
  <c r="N63" i="11"/>
  <c r="O63" i="11" s="1"/>
  <c r="N11" i="11"/>
  <c r="O11" i="11" s="1"/>
  <c r="N92" i="11"/>
  <c r="O92" i="11" s="1"/>
  <c r="N71" i="11"/>
  <c r="O71" i="11" s="1"/>
  <c r="N37" i="11"/>
  <c r="N35" i="11"/>
  <c r="N33" i="11"/>
  <c r="O33" i="11" s="1"/>
  <c r="N47" i="11"/>
  <c r="O47" i="11" s="1"/>
  <c r="N45" i="11"/>
  <c r="O45" i="11" s="1"/>
  <c r="N90" i="11"/>
  <c r="O90" i="11" s="1"/>
  <c r="N55" i="11"/>
  <c r="O55" i="11" s="1"/>
  <c r="N21" i="11"/>
  <c r="O21" i="11" s="1"/>
  <c r="N19" i="11"/>
  <c r="O19" i="11" s="1"/>
  <c r="N17" i="11"/>
  <c r="O17" i="11" s="1"/>
  <c r="N31" i="11"/>
  <c r="O31" i="11" s="1"/>
  <c r="N106" i="11"/>
  <c r="O106" i="11" s="1"/>
  <c r="N10" i="11"/>
  <c r="O10" i="11" s="1"/>
  <c r="N39" i="11"/>
  <c r="O39" i="11" s="1"/>
  <c r="N5" i="11"/>
  <c r="O5" i="11" s="1"/>
  <c r="N3" i="11"/>
  <c r="O3" i="11" s="1"/>
  <c r="N94" i="11"/>
  <c r="N15" i="11"/>
  <c r="N58" i="11"/>
  <c r="O58" i="11" s="1"/>
  <c r="N104" i="11"/>
  <c r="O104" i="11" s="1"/>
  <c r="N23" i="11"/>
  <c r="O23" i="11" s="1"/>
  <c r="N77" i="11"/>
  <c r="O77" i="11" s="1"/>
  <c r="N76" i="11"/>
  <c r="O76" i="11" s="1"/>
  <c r="N14" i="11"/>
  <c r="O14" i="11" s="1"/>
  <c r="N26" i="11"/>
  <c r="O26" i="11" s="1"/>
  <c r="N88" i="11"/>
  <c r="O88" i="11" s="1"/>
  <c r="N7" i="11"/>
  <c r="O7" i="11" s="1"/>
  <c r="N28" i="11"/>
  <c r="O28" i="11" s="1"/>
  <c r="N62" i="11"/>
  <c r="N96" i="11"/>
  <c r="O96" i="11" s="1"/>
  <c r="N30" i="11"/>
  <c r="O30" i="11" s="1"/>
  <c r="N72" i="11"/>
  <c r="O72" i="11" s="1"/>
  <c r="N102" i="11"/>
  <c r="N100" i="11"/>
  <c r="N44" i="11"/>
  <c r="O44" i="11" s="1"/>
  <c r="N80" i="11"/>
  <c r="O80" i="11" s="1"/>
  <c r="N74" i="11"/>
  <c r="O74" i="11" s="1"/>
  <c r="N56" i="11"/>
  <c r="O56" i="11" s="1"/>
  <c r="N86" i="11"/>
  <c r="O86" i="11" s="1"/>
  <c r="N84" i="11"/>
  <c r="O84" i="11" s="1"/>
  <c r="N98" i="11"/>
  <c r="O98" i="11" s="1"/>
  <c r="N64" i="11"/>
  <c r="O64" i="11" s="1"/>
  <c r="AT126" i="11"/>
  <c r="AO132" i="11"/>
  <c r="AO125" i="11"/>
  <c r="AO122" i="11"/>
  <c r="AO118" i="11"/>
  <c r="AO121" i="11"/>
  <c r="AO124" i="11"/>
  <c r="AO133" i="11"/>
  <c r="AO117" i="11"/>
  <c r="AO127" i="11"/>
  <c r="AO114" i="11"/>
  <c r="AO110" i="11"/>
  <c r="AO135" i="11"/>
  <c r="AO116" i="11"/>
  <c r="AO115" i="11"/>
  <c r="AO113" i="11"/>
  <c r="AO129" i="11"/>
  <c r="AO128" i="11"/>
  <c r="AO123" i="11"/>
  <c r="AO134" i="11"/>
  <c r="AO119" i="11"/>
  <c r="AO112" i="11"/>
  <c r="AO131" i="11"/>
  <c r="AO126" i="11"/>
  <c r="AO111" i="11"/>
  <c r="AO120" i="11"/>
  <c r="AB120" i="11"/>
  <c r="AH120" i="11" s="1"/>
  <c r="AB122" i="11"/>
  <c r="AH122" i="11" s="1"/>
  <c r="AB119" i="11"/>
  <c r="AH119" i="11" s="1"/>
  <c r="AB123" i="11"/>
  <c r="AH123" i="11" s="1"/>
  <c r="AB118" i="11"/>
  <c r="AH118" i="11" s="1"/>
  <c r="AT119" i="11"/>
  <c r="AT123" i="11"/>
  <c r="AT129" i="11"/>
  <c r="AT118" i="11"/>
  <c r="AT110" i="11"/>
  <c r="AT121" i="11"/>
  <c r="AT125" i="11"/>
  <c r="AT116" i="11"/>
  <c r="AB124" i="11"/>
  <c r="AH124" i="11" s="1"/>
  <c r="AT113" i="11"/>
  <c r="AT122" i="11"/>
  <c r="AT127" i="11"/>
  <c r="AT114" i="11"/>
  <c r="AT112" i="11"/>
  <c r="AT117" i="11"/>
  <c r="AT120" i="11"/>
  <c r="AT124" i="11"/>
  <c r="AB129" i="11"/>
  <c r="AH129" i="11" s="1"/>
  <c r="AT128" i="11"/>
  <c r="AT115" i="11"/>
  <c r="AY137" i="11"/>
  <c r="AT142" i="11"/>
  <c r="AT132" i="11"/>
  <c r="D4" i="9"/>
  <c r="M4" i="6"/>
  <c r="D22" i="9"/>
  <c r="D41" i="9"/>
  <c r="D60" i="9"/>
  <c r="D79" i="9"/>
  <c r="D99" i="9"/>
  <c r="D118" i="9"/>
  <c r="D6" i="9"/>
  <c r="D24" i="9"/>
  <c r="D44" i="9"/>
  <c r="D62" i="9"/>
  <c r="D81" i="9"/>
  <c r="D101" i="9"/>
  <c r="D120" i="9"/>
  <c r="AT133" i="11"/>
  <c r="AT134" i="11"/>
  <c r="AT135" i="11"/>
  <c r="AT131" i="11"/>
  <c r="AT143" i="11"/>
  <c r="AT149" i="11"/>
  <c r="AT139" i="11"/>
  <c r="D16" i="9"/>
  <c r="D34" i="9"/>
  <c r="D53" i="9"/>
  <c r="D71" i="9"/>
  <c r="D91" i="9"/>
  <c r="D111" i="9"/>
  <c r="D129" i="9"/>
  <c r="AT148" i="11"/>
  <c r="AT140" i="11"/>
  <c r="E78" i="5"/>
  <c r="H130" i="5"/>
  <c r="O29" i="11"/>
  <c r="O101" i="11"/>
  <c r="O35" i="11"/>
  <c r="O103" i="11"/>
  <c r="O40" i="11"/>
  <c r="O105" i="11"/>
  <c r="O25" i="11"/>
  <c r="O37" i="11"/>
  <c r="E72" i="5"/>
  <c r="B72" i="9" s="1"/>
  <c r="B21" i="7"/>
  <c r="B37" i="7"/>
  <c r="B63" i="7"/>
  <c r="B102" i="7"/>
  <c r="B7" i="7"/>
  <c r="B23" i="7"/>
  <c r="B42" i="7"/>
  <c r="B59" i="7"/>
  <c r="B77" i="7"/>
  <c r="B104" i="7"/>
  <c r="B19" i="7"/>
  <c r="B40" i="7"/>
  <c r="B56" i="7"/>
  <c r="B80" i="7"/>
  <c r="B100" i="7"/>
  <c r="B126" i="7"/>
  <c r="B9" i="7"/>
  <c r="B17" i="7"/>
  <c r="B35" i="7"/>
  <c r="B50" i="7"/>
  <c r="B67" i="7"/>
  <c r="B90" i="7"/>
  <c r="B123" i="7"/>
  <c r="I130" i="5"/>
  <c r="E130" i="8" s="1"/>
  <c r="B31" i="7"/>
  <c r="B54" i="7"/>
  <c r="B112" i="7"/>
  <c r="B5" i="7"/>
  <c r="B25" i="7"/>
  <c r="B47" i="7"/>
  <c r="B65" i="7"/>
  <c r="B82" i="7"/>
  <c r="B97" i="7"/>
  <c r="B121" i="7"/>
  <c r="B11" i="7"/>
  <c r="B28" i="7"/>
  <c r="B45" i="7"/>
  <c r="B61" i="7"/>
  <c r="B87" i="7"/>
  <c r="B95" i="7"/>
  <c r="B107" i="7"/>
  <c r="B110" i="7"/>
  <c r="B119" i="7"/>
  <c r="B128" i="7"/>
  <c r="B15" i="7"/>
  <c r="B33" i="7"/>
  <c r="B52" i="7"/>
  <c r="B75" i="7"/>
  <c r="B117" i="7"/>
  <c r="G27" i="5"/>
  <c r="G30" i="5"/>
  <c r="G38" i="5"/>
  <c r="G69" i="5"/>
  <c r="G72" i="5"/>
  <c r="G78" i="5"/>
  <c r="G89" i="5"/>
  <c r="G92" i="5"/>
  <c r="G98" i="5"/>
  <c r="G124" i="5"/>
  <c r="H27" i="5"/>
  <c r="H43" i="5"/>
  <c r="H48" i="5"/>
  <c r="H58" i="5"/>
  <c r="H69" i="5"/>
  <c r="H72" i="5"/>
  <c r="H78" i="5"/>
  <c r="H84" i="5"/>
  <c r="H89" i="5"/>
  <c r="H92" i="5"/>
  <c r="H98" i="5"/>
  <c r="H105" i="5"/>
  <c r="H108" i="5"/>
  <c r="H114" i="5"/>
  <c r="H124" i="5"/>
  <c r="K7" i="5"/>
  <c r="K21" i="5"/>
  <c r="K37" i="5"/>
  <c r="K42" i="5"/>
  <c r="K50" i="5"/>
  <c r="K52" i="5"/>
  <c r="K56" i="5"/>
  <c r="K61" i="5"/>
  <c r="K63" i="5"/>
  <c r="K65" i="5"/>
  <c r="K67" i="5"/>
  <c r="K73" i="5"/>
  <c r="K75" i="5"/>
  <c r="K77" i="5"/>
  <c r="K80" i="5"/>
  <c r="K82" i="5"/>
  <c r="K87" i="5"/>
  <c r="K90" i="5"/>
  <c r="K95" i="5"/>
  <c r="K5" i="5"/>
  <c r="K11" i="5"/>
  <c r="K19" i="5"/>
  <c r="K25" i="5"/>
  <c r="K35" i="5"/>
  <c r="K40" i="5"/>
  <c r="K45" i="5"/>
  <c r="K54" i="5"/>
  <c r="K9" i="5"/>
  <c r="K17" i="5"/>
  <c r="K33" i="5"/>
  <c r="K47" i="5"/>
  <c r="M97" i="5"/>
  <c r="M100" i="5"/>
  <c r="M102" i="5"/>
  <c r="M104" i="5"/>
  <c r="M107" i="5"/>
  <c r="M110" i="5"/>
  <c r="M112" i="5"/>
  <c r="M117" i="5"/>
  <c r="M119" i="5"/>
  <c r="M121" i="5"/>
  <c r="M123" i="5"/>
  <c r="M126" i="5"/>
  <c r="M128" i="5"/>
  <c r="K23" i="5"/>
  <c r="AH4" i="11"/>
  <c r="AH98" i="11"/>
  <c r="E49" i="8"/>
  <c r="AB34" i="11" s="1"/>
  <c r="AB117" i="11" s="1"/>
  <c r="AH117" i="11" s="1"/>
  <c r="I58" i="5"/>
  <c r="E58" i="8" s="1"/>
  <c r="I69" i="5"/>
  <c r="E69" i="8" s="1"/>
  <c r="AH11" i="11"/>
  <c r="I92" i="5"/>
  <c r="E92" i="8" s="1"/>
  <c r="AH14" i="11"/>
  <c r="AH40" i="11"/>
  <c r="I72" i="5"/>
  <c r="E72" i="8" s="1"/>
  <c r="AH33" i="11"/>
  <c r="AH16" i="11"/>
  <c r="AH36" i="11"/>
  <c r="AH97" i="11"/>
  <c r="AH29" i="11"/>
  <c r="AH49" i="11"/>
  <c r="AH56" i="11"/>
  <c r="AH61" i="11"/>
  <c r="AH63" i="11"/>
  <c r="E99" i="8"/>
  <c r="AB72" i="11" s="1"/>
  <c r="AB125" i="11" s="1"/>
  <c r="AH125" i="11" s="1"/>
  <c r="I105" i="5"/>
  <c r="E105" i="8" s="1"/>
  <c r="AH76" i="11"/>
  <c r="E106" i="8"/>
  <c r="AB77" i="11" s="1"/>
  <c r="AB126" i="11" s="1"/>
  <c r="AH126" i="11" s="1"/>
  <c r="I108" i="5"/>
  <c r="E108" i="8" s="1"/>
  <c r="AH85" i="11"/>
  <c r="AH87" i="11"/>
  <c r="AH89" i="11"/>
  <c r="AH91" i="11"/>
  <c r="AH93" i="11"/>
  <c r="AH108" i="11"/>
  <c r="AH25" i="11"/>
  <c r="AH100" i="11"/>
  <c r="AH43" i="11"/>
  <c r="AH70" i="11"/>
  <c r="AH81" i="11"/>
  <c r="B89" i="5"/>
  <c r="K85" i="5"/>
  <c r="AH20" i="11"/>
  <c r="AH23" i="11"/>
  <c r="AH47" i="11"/>
  <c r="AH101" i="11"/>
  <c r="AH59" i="11"/>
  <c r="AH65" i="11"/>
  <c r="E109" i="8"/>
  <c r="AB79" i="11" s="1"/>
  <c r="AB127" i="11" s="1"/>
  <c r="AH127" i="11" s="1"/>
  <c r="I114" i="5"/>
  <c r="E114" i="8" s="1"/>
  <c r="B30" i="5"/>
  <c r="K28" i="5"/>
  <c r="B69" i="5"/>
  <c r="K59" i="5"/>
  <c r="B72" i="5"/>
  <c r="K70" i="5"/>
  <c r="AH6" i="11"/>
  <c r="AH27" i="11"/>
  <c r="AH53" i="11"/>
  <c r="AH68" i="11"/>
  <c r="AH103" i="11"/>
  <c r="B27" i="5"/>
  <c r="K15" i="5"/>
  <c r="M5" i="5"/>
  <c r="D12" i="5"/>
  <c r="M11" i="5"/>
  <c r="M19" i="5"/>
  <c r="M25" i="5"/>
  <c r="M31" i="5"/>
  <c r="D38" i="5"/>
  <c r="M37" i="5"/>
  <c r="M42" i="5"/>
  <c r="M45" i="5"/>
  <c r="D48" i="5"/>
  <c r="M47" i="5"/>
  <c r="M50" i="5"/>
  <c r="M54" i="5"/>
  <c r="M56" i="5"/>
  <c r="D69" i="5"/>
  <c r="M59" i="5"/>
  <c r="M61" i="5"/>
  <c r="M63" i="5"/>
  <c r="M65" i="5"/>
  <c r="M67" i="5"/>
  <c r="M75" i="5"/>
  <c r="AH18" i="11"/>
  <c r="AH105" i="11"/>
  <c r="AH38" i="11"/>
  <c r="AH51" i="11"/>
  <c r="AH45" i="11"/>
  <c r="E79" i="8"/>
  <c r="AB57" i="11" s="1"/>
  <c r="I84" i="5"/>
  <c r="E84" i="8" s="1"/>
  <c r="AH95" i="11"/>
  <c r="AH74" i="11"/>
  <c r="E116" i="8"/>
  <c r="AB83" i="11" s="1"/>
  <c r="AB135" i="11" s="1"/>
  <c r="I124" i="5"/>
  <c r="E124" i="8" s="1"/>
  <c r="B38" i="5"/>
  <c r="K31" i="5"/>
  <c r="M7" i="5"/>
  <c r="M9" i="5"/>
  <c r="D27" i="5"/>
  <c r="M15" i="5"/>
  <c r="M17" i="5"/>
  <c r="M21" i="5"/>
  <c r="M23" i="5"/>
  <c r="D30" i="5"/>
  <c r="M28" i="5"/>
  <c r="M33" i="5"/>
  <c r="M35" i="5"/>
  <c r="M40" i="5"/>
  <c r="D43" i="5"/>
  <c r="M52" i="5"/>
  <c r="B98" i="5"/>
  <c r="K93" i="5"/>
  <c r="K97" i="5"/>
  <c r="K100" i="5"/>
  <c r="K102" i="5"/>
  <c r="K104" i="5"/>
  <c r="K107" i="5"/>
  <c r="K110" i="5"/>
  <c r="K112" i="5"/>
  <c r="B124" i="5"/>
  <c r="K115" i="5"/>
  <c r="K117" i="5"/>
  <c r="K119" i="5"/>
  <c r="K121" i="5"/>
  <c r="K123" i="5"/>
  <c r="K126" i="5"/>
  <c r="K128" i="5"/>
  <c r="I98" i="5"/>
  <c r="E98" i="8" s="1"/>
  <c r="AR3" i="11"/>
  <c r="AU3" i="11" s="1"/>
  <c r="L5" i="5"/>
  <c r="L7" i="5"/>
  <c r="AR5" i="11"/>
  <c r="AU5" i="11" s="1"/>
  <c r="L9" i="5"/>
  <c r="AR7" i="11"/>
  <c r="AR104" i="11"/>
  <c r="L11" i="5"/>
  <c r="L15" i="5"/>
  <c r="AR13" i="11"/>
  <c r="AR15" i="11"/>
  <c r="L17" i="5"/>
  <c r="L19" i="5"/>
  <c r="AR17" i="11"/>
  <c r="L21" i="5"/>
  <c r="AR19" i="11"/>
  <c r="L23" i="5"/>
  <c r="AR21" i="11"/>
  <c r="L25" i="5"/>
  <c r="AR99" i="11"/>
  <c r="C30" i="5"/>
  <c r="AR22" i="11"/>
  <c r="L28" i="5"/>
  <c r="C38" i="5"/>
  <c r="AR24" i="11"/>
  <c r="L31" i="5"/>
  <c r="AR26" i="11"/>
  <c r="L33" i="5"/>
  <c r="L35" i="5"/>
  <c r="AR28" i="11"/>
  <c r="AR30" i="11"/>
  <c r="L37" i="5"/>
  <c r="L40" i="5"/>
  <c r="AR32" i="11"/>
  <c r="L42" i="5"/>
  <c r="AR94" i="11"/>
  <c r="L45" i="5"/>
  <c r="AR10" i="11"/>
  <c r="L47" i="5"/>
  <c r="AR12" i="11"/>
  <c r="AR35" i="11"/>
  <c r="L50" i="5"/>
  <c r="L52" i="5"/>
  <c r="AR37" i="11"/>
  <c r="L54" i="5"/>
  <c r="AR39" i="11"/>
  <c r="AR41" i="11"/>
  <c r="L56" i="5"/>
  <c r="C69" i="5"/>
  <c r="AR46" i="11"/>
  <c r="L59" i="5"/>
  <c r="AR48" i="11"/>
  <c r="L61" i="5"/>
  <c r="L63" i="5"/>
  <c r="AR50" i="11"/>
  <c r="L65" i="5"/>
  <c r="AR52" i="11"/>
  <c r="L67" i="5"/>
  <c r="AR54" i="11"/>
  <c r="C72" i="5"/>
  <c r="L70" i="5"/>
  <c r="AR55" i="11"/>
  <c r="C78" i="5"/>
  <c r="L73" i="5"/>
  <c r="AR42" i="11"/>
  <c r="L75" i="5"/>
  <c r="AR44" i="11"/>
  <c r="L77" i="5"/>
  <c r="AR106" i="11"/>
  <c r="L80" i="5"/>
  <c r="AR58" i="11"/>
  <c r="AR60" i="11"/>
  <c r="L82" i="5"/>
  <c r="C89" i="5"/>
  <c r="L85" i="5"/>
  <c r="AR67" i="11"/>
  <c r="L87" i="5"/>
  <c r="AR69" i="11"/>
  <c r="C92" i="5"/>
  <c r="AR71" i="11"/>
  <c r="L90" i="5"/>
  <c r="C98" i="5"/>
  <c r="AR62" i="11"/>
  <c r="L93" i="5"/>
  <c r="L95" i="5"/>
  <c r="AR64" i="11"/>
  <c r="AR66" i="11"/>
  <c r="L97" i="5"/>
  <c r="L100" i="5"/>
  <c r="AR73" i="11"/>
  <c r="L102" i="5"/>
  <c r="AR75" i="11"/>
  <c r="L104" i="5"/>
  <c r="AR107" i="11"/>
  <c r="AR78" i="11"/>
  <c r="L107" i="5"/>
  <c r="AR80" i="11"/>
  <c r="L110" i="5"/>
  <c r="AR102" i="11"/>
  <c r="L112" i="5"/>
  <c r="C124" i="5"/>
  <c r="L115" i="5"/>
  <c r="AR82" i="11"/>
  <c r="L117" i="5"/>
  <c r="AR84" i="11"/>
  <c r="AR86" i="11"/>
  <c r="L119" i="5"/>
  <c r="L121" i="5"/>
  <c r="AR88" i="11"/>
  <c r="L123" i="5"/>
  <c r="AR90" i="11"/>
  <c r="L126" i="5"/>
  <c r="AR92" i="11"/>
  <c r="AR96" i="11"/>
  <c r="L128" i="5"/>
  <c r="M82" i="5"/>
  <c r="M95" i="5"/>
  <c r="B9" i="9"/>
  <c r="E9" i="9" s="1"/>
  <c r="N9" i="5"/>
  <c r="B28" i="9"/>
  <c r="N28" i="5"/>
  <c r="N37" i="5"/>
  <c r="B59" i="9"/>
  <c r="E59" i="9" s="1"/>
  <c r="N59" i="5"/>
  <c r="B65" i="9"/>
  <c r="E65" i="9" s="1"/>
  <c r="N65" i="5"/>
  <c r="B75" i="9"/>
  <c r="E75" i="9" s="1"/>
  <c r="N75" i="5"/>
  <c r="B80" i="9"/>
  <c r="E80" i="9" s="1"/>
  <c r="N80" i="5"/>
  <c r="B87" i="9"/>
  <c r="E87" i="9" s="1"/>
  <c r="N87" i="5"/>
  <c r="B107" i="9"/>
  <c r="E107" i="9" s="1"/>
  <c r="N107" i="5"/>
  <c r="O5" i="5"/>
  <c r="O7" i="5"/>
  <c r="O9" i="5"/>
  <c r="O11" i="5"/>
  <c r="F27" i="5"/>
  <c r="O15" i="5"/>
  <c r="O17" i="5"/>
  <c r="O19" i="5"/>
  <c r="O21" i="5"/>
  <c r="O23" i="5"/>
  <c r="O25" i="5"/>
  <c r="O28" i="5"/>
  <c r="F38" i="5"/>
  <c r="O31" i="5"/>
  <c r="O33" i="5"/>
  <c r="O35" i="5"/>
  <c r="O37" i="5"/>
  <c r="O40" i="5"/>
  <c r="O42" i="5"/>
  <c r="O45" i="5"/>
  <c r="O47" i="5"/>
  <c r="O50" i="5"/>
  <c r="O52" i="5"/>
  <c r="O54" i="5"/>
  <c r="O56" i="5"/>
  <c r="O59" i="5"/>
  <c r="O61" i="5"/>
  <c r="O63" i="5"/>
  <c r="O65" i="5"/>
  <c r="O67" i="5"/>
  <c r="F72" i="5"/>
  <c r="O70" i="5"/>
  <c r="O73" i="5"/>
  <c r="O75" i="5"/>
  <c r="O77" i="5"/>
  <c r="O80" i="5"/>
  <c r="O82" i="5"/>
  <c r="F89" i="5"/>
  <c r="O85" i="5"/>
  <c r="O87" i="5"/>
  <c r="F92" i="5"/>
  <c r="O90" i="5"/>
  <c r="O93" i="5"/>
  <c r="O95" i="5"/>
  <c r="O97" i="5"/>
  <c r="O100" i="5"/>
  <c r="O102" i="5"/>
  <c r="O104" i="5"/>
  <c r="O107" i="5"/>
  <c r="O110" i="5"/>
  <c r="O112" i="5"/>
  <c r="O115" i="5"/>
  <c r="O117" i="5"/>
  <c r="O119" i="5"/>
  <c r="O121" i="5"/>
  <c r="O123" i="5"/>
  <c r="O126" i="5"/>
  <c r="O128" i="5"/>
  <c r="D78" i="5"/>
  <c r="M73" i="5"/>
  <c r="M87" i="5"/>
  <c r="B11" i="9"/>
  <c r="E11" i="9" s="1"/>
  <c r="N11" i="5"/>
  <c r="B23" i="9"/>
  <c r="E23" i="9" s="1"/>
  <c r="N23" i="5"/>
  <c r="B31" i="9"/>
  <c r="E31" i="9" s="1"/>
  <c r="N31" i="5"/>
  <c r="B42" i="9"/>
  <c r="E42" i="9" s="1"/>
  <c r="N42" i="5"/>
  <c r="B63" i="9"/>
  <c r="E63" i="9" s="1"/>
  <c r="N63" i="5"/>
  <c r="B70" i="9"/>
  <c r="E70" i="9" s="1"/>
  <c r="N70" i="5"/>
  <c r="B77" i="9"/>
  <c r="E77" i="9" s="1"/>
  <c r="N77" i="5"/>
  <c r="B85" i="9"/>
  <c r="E85" i="9" s="1"/>
  <c r="N85" i="5"/>
  <c r="B93" i="9"/>
  <c r="E93" i="9" s="1"/>
  <c r="N93" i="5"/>
  <c r="B97" i="9"/>
  <c r="E97" i="9" s="1"/>
  <c r="N97" i="5"/>
  <c r="B102" i="9"/>
  <c r="N102" i="5"/>
  <c r="B110" i="9"/>
  <c r="E110" i="9" s="1"/>
  <c r="N110" i="5"/>
  <c r="B115" i="9"/>
  <c r="E115" i="9" s="1"/>
  <c r="N115" i="5"/>
  <c r="B117" i="9"/>
  <c r="E117" i="9" s="1"/>
  <c r="N117" i="5"/>
  <c r="B121" i="9"/>
  <c r="E121" i="9" s="1"/>
  <c r="N121" i="5"/>
  <c r="B126" i="9"/>
  <c r="E126" i="9" s="1"/>
  <c r="N126" i="5"/>
  <c r="I78" i="5"/>
  <c r="E78" i="8" s="1"/>
  <c r="E108" i="5"/>
  <c r="N15" i="5"/>
  <c r="B25" i="9"/>
  <c r="E25" i="9" s="1"/>
  <c r="N25" i="5"/>
  <c r="N33" i="5"/>
  <c r="B45" i="9"/>
  <c r="N45" i="5"/>
  <c r="B61" i="9"/>
  <c r="E61" i="9" s="1"/>
  <c r="N61" i="5"/>
  <c r="B67" i="9"/>
  <c r="E67" i="9" s="1"/>
  <c r="N67" i="5"/>
  <c r="B73" i="9"/>
  <c r="E73" i="9" s="1"/>
  <c r="N73" i="5"/>
  <c r="B82" i="9"/>
  <c r="E82" i="9" s="1"/>
  <c r="N82" i="5"/>
  <c r="B90" i="9"/>
  <c r="E90" i="9" s="1"/>
  <c r="N90" i="5"/>
  <c r="B95" i="9"/>
  <c r="E95" i="9" s="1"/>
  <c r="N95" i="5"/>
  <c r="B100" i="9"/>
  <c r="E100" i="9" s="1"/>
  <c r="N100" i="5"/>
  <c r="B104" i="9"/>
  <c r="E104" i="9" s="1"/>
  <c r="N104" i="5"/>
  <c r="B112" i="9"/>
  <c r="E112" i="9" s="1"/>
  <c r="N112" i="5"/>
  <c r="B119" i="9"/>
  <c r="E119" i="9" s="1"/>
  <c r="N119" i="5"/>
  <c r="B123" i="9"/>
  <c r="E123" i="9" s="1"/>
  <c r="N123" i="5"/>
  <c r="B128" i="9"/>
  <c r="E128" i="9" s="1"/>
  <c r="N128" i="5"/>
  <c r="E84" i="5"/>
  <c r="H30" i="5"/>
  <c r="H38" i="5"/>
  <c r="D72" i="5"/>
  <c r="M70" i="5"/>
  <c r="D124" i="5"/>
  <c r="M115" i="5"/>
  <c r="B56" i="9"/>
  <c r="E56" i="9" s="1"/>
  <c r="N56" i="5"/>
  <c r="B22" i="7"/>
  <c r="B39" i="7"/>
  <c r="B53" i="7"/>
  <c r="B68" i="7"/>
  <c r="B88" i="7"/>
  <c r="B101" i="7"/>
  <c r="B111" i="7"/>
  <c r="B122" i="7"/>
  <c r="AH104" i="11"/>
  <c r="AH26" i="11"/>
  <c r="AH39" i="11"/>
  <c r="AH54" i="11"/>
  <c r="AH106" i="11"/>
  <c r="AH71" i="11"/>
  <c r="AH62" i="11"/>
  <c r="AH64" i="11"/>
  <c r="AH66" i="11"/>
  <c r="AH73" i="11"/>
  <c r="AH75" i="11"/>
  <c r="AH107" i="11"/>
  <c r="AH78" i="11"/>
  <c r="AH80" i="11"/>
  <c r="AH102" i="11"/>
  <c r="AH82" i="11"/>
  <c r="AH84" i="11"/>
  <c r="AH86" i="11"/>
  <c r="AH88" i="11"/>
  <c r="AH90" i="11"/>
  <c r="AH92" i="11"/>
  <c r="AH96" i="11"/>
  <c r="M77" i="5"/>
  <c r="D92" i="5"/>
  <c r="M90" i="5"/>
  <c r="B7" i="9"/>
  <c r="E7" i="9" s="1"/>
  <c r="N7" i="5"/>
  <c r="B21" i="9"/>
  <c r="N21" i="5"/>
  <c r="B54" i="9"/>
  <c r="E54" i="9" s="1"/>
  <c r="N54" i="5"/>
  <c r="B10" i="7"/>
  <c r="B32" i="7"/>
  <c r="B46" i="7"/>
  <c r="B60" i="7"/>
  <c r="B71" i="7"/>
  <c r="B83" i="7"/>
  <c r="B94" i="7"/>
  <c r="B120" i="7"/>
  <c r="AH17" i="11"/>
  <c r="AH32" i="11"/>
  <c r="AH37" i="11"/>
  <c r="AH50" i="11"/>
  <c r="AH42" i="11"/>
  <c r="AH67" i="11"/>
  <c r="K4" i="5"/>
  <c r="K6" i="5"/>
  <c r="K10" i="5"/>
  <c r="K18" i="5"/>
  <c r="K20" i="5"/>
  <c r="K22" i="5"/>
  <c r="K24" i="5"/>
  <c r="K26" i="5"/>
  <c r="K29" i="5"/>
  <c r="K32" i="5"/>
  <c r="K34" i="5"/>
  <c r="K36" i="5"/>
  <c r="B43" i="5"/>
  <c r="K39" i="5"/>
  <c r="K41" i="5"/>
  <c r="B48" i="5"/>
  <c r="K44" i="5"/>
  <c r="K46" i="5"/>
  <c r="K49" i="5"/>
  <c r="K51" i="5"/>
  <c r="K53" i="5"/>
  <c r="K55" i="5"/>
  <c r="K57" i="5"/>
  <c r="K60" i="5"/>
  <c r="K62" i="5"/>
  <c r="K64" i="5"/>
  <c r="K66" i="5"/>
  <c r="K68" i="5"/>
  <c r="K71" i="5"/>
  <c r="K74" i="5"/>
  <c r="K76" i="5"/>
  <c r="K79" i="5"/>
  <c r="K81" i="5"/>
  <c r="K83" i="5"/>
  <c r="K86" i="5"/>
  <c r="K88" i="5"/>
  <c r="K91" i="5"/>
  <c r="K94" i="5"/>
  <c r="K96" i="5"/>
  <c r="B105" i="5"/>
  <c r="K99" i="5"/>
  <c r="K101" i="5"/>
  <c r="K103" i="5"/>
  <c r="B108" i="5"/>
  <c r="K106" i="5"/>
  <c r="B114" i="5"/>
  <c r="K109" i="5"/>
  <c r="K111" i="5"/>
  <c r="K113" i="5"/>
  <c r="K116" i="5"/>
  <c r="K118" i="5"/>
  <c r="K120" i="5"/>
  <c r="K122" i="5"/>
  <c r="B130" i="5"/>
  <c r="K125" i="5"/>
  <c r="K127" i="5"/>
  <c r="K129" i="5"/>
  <c r="D98" i="5"/>
  <c r="M93" i="5"/>
  <c r="B19" i="9"/>
  <c r="E19" i="9" s="1"/>
  <c r="N19" i="5"/>
  <c r="B52" i="9"/>
  <c r="E52" i="9" s="1"/>
  <c r="N52" i="5"/>
  <c r="B16" i="7"/>
  <c r="B29" i="7"/>
  <c r="B44" i="7"/>
  <c r="B51" i="7"/>
  <c r="B66" i="7"/>
  <c r="B76" i="7"/>
  <c r="B96" i="7"/>
  <c r="B113" i="7"/>
  <c r="B127" i="7"/>
  <c r="AH7" i="11"/>
  <c r="AH99" i="11"/>
  <c r="AH10" i="11"/>
  <c r="AH41" i="11"/>
  <c r="AH52" i="11"/>
  <c r="AH44" i="11"/>
  <c r="AH69" i="11"/>
  <c r="E114" i="5"/>
  <c r="B13" i="5"/>
  <c r="K14" i="5"/>
  <c r="E89" i="5"/>
  <c r="L4" i="5"/>
  <c r="AR2" i="11"/>
  <c r="L6" i="5"/>
  <c r="AR4" i="11"/>
  <c r="AR6" i="11"/>
  <c r="L8" i="5"/>
  <c r="L10" i="5"/>
  <c r="AR97" i="11"/>
  <c r="C13" i="5"/>
  <c r="L14" i="5"/>
  <c r="L16" i="5"/>
  <c r="AR14" i="11"/>
  <c r="AR16" i="11"/>
  <c r="L18" i="5"/>
  <c r="L20" i="5"/>
  <c r="AR18" i="11"/>
  <c r="L22" i="5"/>
  <c r="AR20" i="11"/>
  <c r="AR98" i="11"/>
  <c r="L24" i="5"/>
  <c r="L26" i="5"/>
  <c r="AR105" i="11"/>
  <c r="L29" i="5"/>
  <c r="AR23" i="11"/>
  <c r="L32" i="5"/>
  <c r="AR25" i="11"/>
  <c r="L34" i="5"/>
  <c r="AR27" i="11"/>
  <c r="L36" i="5"/>
  <c r="AR29" i="11"/>
  <c r="C43" i="5"/>
  <c r="L39" i="5"/>
  <c r="AR31" i="11"/>
  <c r="L41" i="5"/>
  <c r="AR33" i="11"/>
  <c r="AR9" i="11"/>
  <c r="L44" i="5"/>
  <c r="AR11" i="11"/>
  <c r="L46" i="5"/>
  <c r="C58" i="5"/>
  <c r="L49" i="5"/>
  <c r="AR34" i="11"/>
  <c r="L51" i="5"/>
  <c r="AR36" i="11"/>
  <c r="AR38" i="11"/>
  <c r="L53" i="5"/>
  <c r="L55" i="5"/>
  <c r="AR40" i="11"/>
  <c r="L57" i="5"/>
  <c r="AR100" i="11"/>
  <c r="AR47" i="11"/>
  <c r="L60" i="5"/>
  <c r="AR49" i="11"/>
  <c r="L62" i="5"/>
  <c r="L64" i="5"/>
  <c r="AR51" i="11"/>
  <c r="L66" i="5"/>
  <c r="AR53" i="11"/>
  <c r="L68" i="5"/>
  <c r="AR101" i="11"/>
  <c r="L71" i="5"/>
  <c r="AR56" i="11"/>
  <c r="AR43" i="11"/>
  <c r="L74" i="5"/>
  <c r="L76" i="5"/>
  <c r="AR45" i="11"/>
  <c r="C84" i="5"/>
  <c r="L79" i="5"/>
  <c r="AR57" i="11"/>
  <c r="AR59" i="11"/>
  <c r="L81" i="5"/>
  <c r="L83" i="5"/>
  <c r="AR61" i="11"/>
  <c r="L86" i="5"/>
  <c r="AR68" i="11"/>
  <c r="AR70" i="11"/>
  <c r="L88" i="5"/>
  <c r="L91" i="5"/>
  <c r="AR95" i="11"/>
  <c r="AR63" i="11"/>
  <c r="L94" i="5"/>
  <c r="L96" i="5"/>
  <c r="AR65" i="11"/>
  <c r="C105" i="5"/>
  <c r="L99" i="5"/>
  <c r="AR72" i="11"/>
  <c r="AR74" i="11"/>
  <c r="L101" i="5"/>
  <c r="L103" i="5"/>
  <c r="AR76" i="11"/>
  <c r="L106" i="5"/>
  <c r="AR77" i="11"/>
  <c r="C114" i="5"/>
  <c r="AR79" i="11"/>
  <c r="L109" i="5"/>
  <c r="L111" i="5"/>
  <c r="AR81" i="11"/>
  <c r="AR103" i="11"/>
  <c r="L113" i="5"/>
  <c r="L116" i="5"/>
  <c r="AR83" i="11"/>
  <c r="AU83" i="11" s="1"/>
  <c r="L118" i="5"/>
  <c r="AR85" i="11"/>
  <c r="AR87" i="11"/>
  <c r="L120" i="5"/>
  <c r="AR89" i="11"/>
  <c r="L122" i="5"/>
  <c r="C130" i="5"/>
  <c r="AR91" i="11"/>
  <c r="L125" i="5"/>
  <c r="L127" i="5"/>
  <c r="AR93" i="11"/>
  <c r="L129" i="5"/>
  <c r="AR108" i="11"/>
  <c r="M80" i="5"/>
  <c r="E102" i="9"/>
  <c r="B40" i="9"/>
  <c r="E40" i="9" s="1"/>
  <c r="N40" i="5"/>
  <c r="B8" i="7"/>
  <c r="B34" i="7"/>
  <c r="B55" i="7"/>
  <c r="B86" i="7"/>
  <c r="B118" i="7"/>
  <c r="AH15" i="11"/>
  <c r="AH28" i="11"/>
  <c r="AH35" i="11"/>
  <c r="AH48" i="11"/>
  <c r="AH58" i="11"/>
  <c r="K8" i="5"/>
  <c r="M4" i="5"/>
  <c r="M6" i="5"/>
  <c r="M8" i="5"/>
  <c r="M10" i="5"/>
  <c r="D13" i="5"/>
  <c r="M14" i="5"/>
  <c r="M16" i="5"/>
  <c r="M18" i="5"/>
  <c r="M20" i="5"/>
  <c r="M22" i="5"/>
  <c r="M24" i="5"/>
  <c r="M26" i="5"/>
  <c r="M29" i="5"/>
  <c r="M32" i="5"/>
  <c r="M34" i="5"/>
  <c r="M36" i="5"/>
  <c r="M39" i="5"/>
  <c r="M41" i="5"/>
  <c r="M44" i="5"/>
  <c r="M46" i="5"/>
  <c r="D58" i="5"/>
  <c r="M49" i="5"/>
  <c r="M51" i="5"/>
  <c r="M53" i="5"/>
  <c r="M55" i="5"/>
  <c r="M57" i="5"/>
  <c r="M60" i="5"/>
  <c r="M62" i="5"/>
  <c r="M64" i="5"/>
  <c r="M66" i="5"/>
  <c r="M68" i="5"/>
  <c r="M71" i="5"/>
  <c r="M74" i="5"/>
  <c r="M76" i="5"/>
  <c r="D84" i="5"/>
  <c r="M79" i="5"/>
  <c r="M81" i="5"/>
  <c r="M83" i="5"/>
  <c r="M86" i="5"/>
  <c r="M88" i="5"/>
  <c r="M91" i="5"/>
  <c r="M94" i="5"/>
  <c r="M96" i="5"/>
  <c r="D105" i="5"/>
  <c r="M99" i="5"/>
  <c r="M101" i="5"/>
  <c r="M103" i="5"/>
  <c r="D108" i="5"/>
  <c r="M106" i="5"/>
  <c r="D114" i="5"/>
  <c r="M109" i="5"/>
  <c r="M111" i="5"/>
  <c r="M113" i="5"/>
  <c r="M116" i="5"/>
  <c r="M118" i="5"/>
  <c r="M120" i="5"/>
  <c r="M122" i="5"/>
  <c r="D130" i="5"/>
  <c r="M125" i="5"/>
  <c r="M127" i="5"/>
  <c r="M129" i="5"/>
  <c r="AI137" i="11"/>
  <c r="D89" i="5"/>
  <c r="M85" i="5"/>
  <c r="B35" i="9"/>
  <c r="E35" i="9" s="1"/>
  <c r="N35" i="5"/>
  <c r="B20" i="7"/>
  <c r="B62" i="7"/>
  <c r="AH5" i="11"/>
  <c r="AH21" i="11"/>
  <c r="AH94" i="11"/>
  <c r="AH46" i="11"/>
  <c r="AH55" i="11"/>
  <c r="AH60" i="11"/>
  <c r="K16" i="5"/>
  <c r="I89" i="5"/>
  <c r="E89" i="8" s="1"/>
  <c r="E124" i="5"/>
  <c r="N4" i="5"/>
  <c r="B6" i="9"/>
  <c r="E6" i="9" s="1"/>
  <c r="N6" i="5"/>
  <c r="B8" i="9"/>
  <c r="E8" i="9" s="1"/>
  <c r="N8" i="5"/>
  <c r="B10" i="9"/>
  <c r="N10" i="5"/>
  <c r="N14" i="5"/>
  <c r="B16" i="9"/>
  <c r="E16" i="9" s="1"/>
  <c r="N16" i="5"/>
  <c r="B18" i="9"/>
  <c r="E18" i="9" s="1"/>
  <c r="N18" i="5"/>
  <c r="B20" i="9"/>
  <c r="E20" i="9" s="1"/>
  <c r="N20" i="5"/>
  <c r="B22" i="9"/>
  <c r="E22" i="9" s="1"/>
  <c r="N22" i="5"/>
  <c r="B24" i="9"/>
  <c r="E24" i="9" s="1"/>
  <c r="N24" i="5"/>
  <c r="B26" i="9"/>
  <c r="E26" i="9" s="1"/>
  <c r="N26" i="5"/>
  <c r="B29" i="9"/>
  <c r="E29" i="9" s="1"/>
  <c r="N29" i="5"/>
  <c r="N32" i="5"/>
  <c r="B34" i="9"/>
  <c r="E34" i="9" s="1"/>
  <c r="N34" i="5"/>
  <c r="N36" i="5"/>
  <c r="N39" i="5"/>
  <c r="B41" i="9"/>
  <c r="E41" i="9" s="1"/>
  <c r="N41" i="5"/>
  <c r="B44" i="9"/>
  <c r="E44" i="9" s="1"/>
  <c r="N44" i="5"/>
  <c r="B46" i="9"/>
  <c r="E46" i="9" s="1"/>
  <c r="N46" i="5"/>
  <c r="N49" i="5"/>
  <c r="B51" i="9"/>
  <c r="E51" i="9" s="1"/>
  <c r="N51" i="5"/>
  <c r="B53" i="9"/>
  <c r="E53" i="9" s="1"/>
  <c r="N53" i="5"/>
  <c r="B55" i="9"/>
  <c r="E55" i="9" s="1"/>
  <c r="N55" i="5"/>
  <c r="B57" i="9"/>
  <c r="E57" i="9" s="1"/>
  <c r="N57" i="5"/>
  <c r="B60" i="9"/>
  <c r="E60" i="9" s="1"/>
  <c r="N60" i="5"/>
  <c r="B62" i="9"/>
  <c r="E62" i="9" s="1"/>
  <c r="N62" i="5"/>
  <c r="B64" i="9"/>
  <c r="E64" i="9" s="1"/>
  <c r="N64" i="5"/>
  <c r="B66" i="9"/>
  <c r="E66" i="9" s="1"/>
  <c r="N66" i="5"/>
  <c r="B68" i="9"/>
  <c r="E68" i="9" s="1"/>
  <c r="N68" i="5"/>
  <c r="B71" i="9"/>
  <c r="E71" i="9" s="1"/>
  <c r="N71" i="5"/>
  <c r="B74" i="9"/>
  <c r="E74" i="9" s="1"/>
  <c r="N74" i="5"/>
  <c r="B76" i="9"/>
  <c r="E76" i="9" s="1"/>
  <c r="N76" i="5"/>
  <c r="B79" i="9"/>
  <c r="E79" i="9" s="1"/>
  <c r="N79" i="5"/>
  <c r="B81" i="9"/>
  <c r="E81" i="9" s="1"/>
  <c r="N81" i="5"/>
  <c r="B83" i="9"/>
  <c r="E83" i="9" s="1"/>
  <c r="N83" i="5"/>
  <c r="B86" i="9"/>
  <c r="E86" i="9" s="1"/>
  <c r="N86" i="5"/>
  <c r="B88" i="9"/>
  <c r="E88" i="9" s="1"/>
  <c r="N88" i="5"/>
  <c r="B91" i="9"/>
  <c r="E91" i="9" s="1"/>
  <c r="N91" i="5"/>
  <c r="B94" i="9"/>
  <c r="E94" i="9" s="1"/>
  <c r="N94" i="5"/>
  <c r="B96" i="9"/>
  <c r="E96" i="9" s="1"/>
  <c r="N96" i="5"/>
  <c r="B99" i="9"/>
  <c r="E99" i="9" s="1"/>
  <c r="N99" i="5"/>
  <c r="B101" i="9"/>
  <c r="E101" i="9" s="1"/>
  <c r="N101" i="5"/>
  <c r="B103" i="9"/>
  <c r="E103" i="9" s="1"/>
  <c r="N103" i="5"/>
  <c r="B106" i="9"/>
  <c r="E106" i="9" s="1"/>
  <c r="N106" i="5"/>
  <c r="B109" i="9"/>
  <c r="E109" i="9" s="1"/>
  <c r="N109" i="5"/>
  <c r="B111" i="9"/>
  <c r="E111" i="9" s="1"/>
  <c r="N111" i="5"/>
  <c r="B113" i="9"/>
  <c r="E113" i="9" s="1"/>
  <c r="N113" i="5"/>
  <c r="B116" i="9"/>
  <c r="E116" i="9" s="1"/>
  <c r="N116" i="5"/>
  <c r="B118" i="9"/>
  <c r="E118" i="9" s="1"/>
  <c r="N118" i="5"/>
  <c r="B120" i="9"/>
  <c r="E120" i="9" s="1"/>
  <c r="N120" i="5"/>
  <c r="B122" i="9"/>
  <c r="E122" i="9" s="1"/>
  <c r="N122" i="5"/>
  <c r="B125" i="9"/>
  <c r="E125" i="9" s="1"/>
  <c r="N125" i="5"/>
  <c r="B127" i="9"/>
  <c r="E127" i="9" s="1"/>
  <c r="N127" i="5"/>
  <c r="B129" i="9"/>
  <c r="E129" i="9" s="1"/>
  <c r="N129" i="5"/>
  <c r="B5" i="9"/>
  <c r="E5" i="9" s="1"/>
  <c r="N5" i="5"/>
  <c r="B47" i="9"/>
  <c r="E47" i="9" s="1"/>
  <c r="N47" i="5"/>
  <c r="B24" i="7"/>
  <c r="B36" i="7"/>
  <c r="B49" i="7"/>
  <c r="B64" i="7"/>
  <c r="B81" i="7"/>
  <c r="B116" i="7"/>
  <c r="AH3" i="11"/>
  <c r="AH19" i="11"/>
  <c r="AH12" i="11"/>
  <c r="E92" i="5"/>
  <c r="F12" i="5"/>
  <c r="O4" i="5"/>
  <c r="O6" i="5"/>
  <c r="O8" i="5"/>
  <c r="F13" i="5"/>
  <c r="O14" i="5"/>
  <c r="O16" i="5"/>
  <c r="O18" i="5"/>
  <c r="O20" i="5"/>
  <c r="O22" i="5"/>
  <c r="O26" i="5"/>
  <c r="O29" i="5"/>
  <c r="O32" i="5"/>
  <c r="O34" i="5"/>
  <c r="O36" i="5"/>
  <c r="F43" i="5"/>
  <c r="O39" i="5"/>
  <c r="O41" i="5"/>
  <c r="F48" i="5"/>
  <c r="O44" i="5"/>
  <c r="O46" i="5"/>
  <c r="O49" i="5"/>
  <c r="O51" i="5"/>
  <c r="O53" i="5"/>
  <c r="O55" i="5"/>
  <c r="O57" i="5"/>
  <c r="O60" i="5"/>
  <c r="O62" i="5"/>
  <c r="O64" i="5"/>
  <c r="O66" i="5"/>
  <c r="O68" i="5"/>
  <c r="O71" i="5"/>
  <c r="O74" i="5"/>
  <c r="O76" i="5"/>
  <c r="F84" i="5"/>
  <c r="O79" i="5"/>
  <c r="O81" i="5"/>
  <c r="O83" i="5"/>
  <c r="O86" i="5"/>
  <c r="O88" i="5"/>
  <c r="O91" i="5"/>
  <c r="O94" i="5"/>
  <c r="O96" i="5"/>
  <c r="F105" i="5"/>
  <c r="O99" i="5"/>
  <c r="O101" i="5"/>
  <c r="O103" i="5"/>
  <c r="O106" i="5"/>
  <c r="F114" i="5"/>
  <c r="O109" i="5"/>
  <c r="O111" i="5"/>
  <c r="O113" i="5"/>
  <c r="O116" i="5"/>
  <c r="O118" i="5"/>
  <c r="O120" i="5"/>
  <c r="O122" i="5"/>
  <c r="F130" i="5"/>
  <c r="O125" i="5"/>
  <c r="O127" i="5"/>
  <c r="O129" i="5"/>
  <c r="B17" i="9"/>
  <c r="E17" i="9" s="1"/>
  <c r="N17" i="5"/>
  <c r="B50" i="9"/>
  <c r="E50" i="9" s="1"/>
  <c r="N50" i="5"/>
  <c r="B6" i="7"/>
  <c r="B18" i="7"/>
  <c r="B26" i="7"/>
  <c r="B41" i="7"/>
  <c r="B57" i="7"/>
  <c r="B74" i="7"/>
  <c r="B91" i="7"/>
  <c r="B103" i="7"/>
  <c r="B129" i="7"/>
  <c r="AH30" i="11"/>
  <c r="O10" i="5"/>
  <c r="O24" i="5"/>
  <c r="E69" i="5"/>
  <c r="G12" i="5"/>
  <c r="G43" i="5"/>
  <c r="G48" i="5"/>
  <c r="G84" i="5"/>
  <c r="G105" i="5"/>
  <c r="G108" i="5"/>
  <c r="G130" i="5"/>
  <c r="O102" i="11"/>
  <c r="O100" i="11"/>
  <c r="O15" i="11"/>
  <c r="O62" i="11"/>
  <c r="O38" i="11"/>
  <c r="O75" i="11"/>
  <c r="O94" i="11"/>
  <c r="O36" i="11"/>
  <c r="O46" i="11"/>
  <c r="O89" i="11"/>
  <c r="F38" i="4"/>
  <c r="F133" i="4" s="1"/>
  <c r="F89" i="4"/>
  <c r="G58" i="4"/>
  <c r="G133" i="4" s="1"/>
  <c r="B84" i="5"/>
  <c r="F124" i="5"/>
  <c r="B78" i="5"/>
  <c r="B108" i="4"/>
  <c r="C130" i="4"/>
  <c r="C135" i="4" s="1"/>
  <c r="B36" i="9"/>
  <c r="E36" i="9" s="1"/>
  <c r="B37" i="9"/>
  <c r="E37" i="9" s="1"/>
  <c r="B43" i="4"/>
  <c r="B133" i="4" s="1"/>
  <c r="D14" i="9"/>
  <c r="D13" i="9" s="1"/>
  <c r="E13" i="6"/>
  <c r="J13" i="6" s="1"/>
  <c r="I69" i="4"/>
  <c r="B14" i="7"/>
  <c r="B13" i="7" s="1"/>
  <c r="I13" i="4"/>
  <c r="J13" i="4" s="1"/>
  <c r="G58" i="5"/>
  <c r="F98" i="5"/>
  <c r="H12" i="5"/>
  <c r="B12" i="5"/>
  <c r="B33" i="9"/>
  <c r="E33" i="9" s="1"/>
  <c r="B4" i="9"/>
  <c r="E4" i="9" s="1"/>
  <c r="E45" i="9"/>
  <c r="B32" i="9"/>
  <c r="E32" i="9" s="1"/>
  <c r="E12" i="5"/>
  <c r="F30" i="5"/>
  <c r="B58" i="5"/>
  <c r="F58" i="5"/>
  <c r="E28" i="9"/>
  <c r="E38" i="5"/>
  <c r="E48" i="5"/>
  <c r="E10" i="9"/>
  <c r="B14" i="9"/>
  <c r="B13" i="9" s="1"/>
  <c r="E13" i="5"/>
  <c r="E14" i="8"/>
  <c r="E13" i="8" s="1"/>
  <c r="AB8" i="11" s="1"/>
  <c r="I13" i="5"/>
  <c r="C12" i="5"/>
  <c r="C27" i="5"/>
  <c r="G114" i="5"/>
  <c r="E21" i="9"/>
  <c r="E30" i="5"/>
  <c r="B130" i="9"/>
  <c r="B98" i="9"/>
  <c r="I12" i="5"/>
  <c r="E12" i="8" s="1"/>
  <c r="E4" i="8"/>
  <c r="AB2" i="11" s="1"/>
  <c r="B4" i="7"/>
  <c r="E27" i="5"/>
  <c r="B15" i="9"/>
  <c r="E15" i="9" s="1"/>
  <c r="I27" i="5"/>
  <c r="E27" i="8" s="1"/>
  <c r="E15" i="8"/>
  <c r="AB13" i="11" s="1"/>
  <c r="AB112" i="11" s="1"/>
  <c r="AH112" i="11" s="1"/>
  <c r="I30" i="5"/>
  <c r="E30" i="8" s="1"/>
  <c r="E28" i="8"/>
  <c r="AB22" i="11" s="1"/>
  <c r="AB113" i="11" s="1"/>
  <c r="AH113" i="11" s="1"/>
  <c r="I38" i="5"/>
  <c r="E38" i="8" s="1"/>
  <c r="E31" i="8"/>
  <c r="AB24" i="11" s="1"/>
  <c r="AB114" i="11" s="1"/>
  <c r="AH114" i="11" s="1"/>
  <c r="E43" i="5"/>
  <c r="B39" i="9"/>
  <c r="E39" i="9" s="1"/>
  <c r="I43" i="5"/>
  <c r="E43" i="8" s="1"/>
  <c r="E39" i="8"/>
  <c r="AB31" i="11" s="1"/>
  <c r="AB115" i="11" s="1"/>
  <c r="AH115" i="11" s="1"/>
  <c r="I48" i="5"/>
  <c r="E48" i="8" s="1"/>
  <c r="E44" i="8"/>
  <c r="AB9" i="11" s="1"/>
  <c r="AB116" i="11" s="1"/>
  <c r="AH116" i="11" s="1"/>
  <c r="E58" i="5"/>
  <c r="B49" i="9"/>
  <c r="E49" i="9" s="1"/>
  <c r="B69" i="4"/>
  <c r="B134" i="4" s="1"/>
  <c r="I72" i="4"/>
  <c r="B70" i="7"/>
  <c r="I78" i="4"/>
  <c r="B73" i="7"/>
  <c r="I84" i="4"/>
  <c r="B79" i="7"/>
  <c r="I89" i="4"/>
  <c r="B85" i="7"/>
  <c r="I98" i="4"/>
  <c r="B98" i="7" s="1"/>
  <c r="B93" i="7"/>
  <c r="I105" i="4"/>
  <c r="B105" i="7" s="1"/>
  <c r="B99" i="7"/>
  <c r="I108" i="4"/>
  <c r="B106" i="7"/>
  <c r="I114" i="4"/>
  <c r="B109" i="7"/>
  <c r="I124" i="4"/>
  <c r="B115" i="7"/>
  <c r="I130" i="4"/>
  <c r="B125" i="7"/>
  <c r="G15" i="8"/>
  <c r="AD13" i="11" s="1"/>
  <c r="D15" i="7"/>
  <c r="C15" i="7"/>
  <c r="G28" i="8"/>
  <c r="AD22" i="11" s="1"/>
  <c r="D28" i="7"/>
  <c r="C28" i="7"/>
  <c r="G42" i="8"/>
  <c r="AD94" i="11" s="1"/>
  <c r="D42" i="7"/>
  <c r="C42" i="7"/>
  <c r="G56" i="8"/>
  <c r="AD41" i="11" s="1"/>
  <c r="D56" i="7"/>
  <c r="C56" i="7"/>
  <c r="C65" i="7"/>
  <c r="D65" i="7"/>
  <c r="G65" i="8"/>
  <c r="AD52" i="11" s="1"/>
  <c r="G75" i="8"/>
  <c r="AD44" i="11" s="1"/>
  <c r="D75" i="7"/>
  <c r="C75" i="7"/>
  <c r="G85" i="8"/>
  <c r="AD67" i="11" s="1"/>
  <c r="C85" i="7"/>
  <c r="D85" i="7"/>
  <c r="G100" i="8"/>
  <c r="AD73" i="11" s="1"/>
  <c r="D100" i="7"/>
  <c r="C100" i="7"/>
  <c r="G110" i="8"/>
  <c r="AD80" i="11" s="1"/>
  <c r="C110" i="7"/>
  <c r="D110" i="7"/>
  <c r="G119" i="8"/>
  <c r="AD86" i="11" s="1"/>
  <c r="D119" i="7"/>
  <c r="C119" i="7"/>
  <c r="G123" i="8"/>
  <c r="AD90" i="11" s="1"/>
  <c r="D123" i="7"/>
  <c r="C123" i="7"/>
  <c r="G6" i="8"/>
  <c r="AD4" i="11" s="1"/>
  <c r="D6" i="7"/>
  <c r="C6" i="7"/>
  <c r="G10" i="8"/>
  <c r="AD97" i="11" s="1"/>
  <c r="D10" i="7"/>
  <c r="C10" i="7"/>
  <c r="G16" i="8"/>
  <c r="AD14" i="11" s="1"/>
  <c r="D16" i="7"/>
  <c r="C16" i="7"/>
  <c r="G20" i="8"/>
  <c r="AD18" i="11" s="1"/>
  <c r="D20" i="7"/>
  <c r="C20" i="7"/>
  <c r="G24" i="8"/>
  <c r="AD98" i="11" s="1"/>
  <c r="D24" i="7"/>
  <c r="C24" i="7"/>
  <c r="C29" i="7"/>
  <c r="G29" i="8"/>
  <c r="AD23" i="11" s="1"/>
  <c r="D29" i="7"/>
  <c r="G34" i="8"/>
  <c r="AD27" i="11" s="1"/>
  <c r="D34" i="7"/>
  <c r="C34" i="7"/>
  <c r="G39" i="8"/>
  <c r="AD31" i="11" s="1"/>
  <c r="D39" i="7"/>
  <c r="C39" i="7"/>
  <c r="G44" i="8"/>
  <c r="AD9" i="11" s="1"/>
  <c r="D44" i="7"/>
  <c r="C44" i="7"/>
  <c r="C49" i="7"/>
  <c r="D49" i="7"/>
  <c r="G49" i="8"/>
  <c r="AD34" i="11" s="1"/>
  <c r="G53" i="8"/>
  <c r="AD38" i="11" s="1"/>
  <c r="C53" i="7"/>
  <c r="D53" i="7"/>
  <c r="C57" i="7"/>
  <c r="G57" i="8"/>
  <c r="AD100" i="11" s="1"/>
  <c r="D57" i="7"/>
  <c r="G62" i="8"/>
  <c r="AD49" i="11" s="1"/>
  <c r="D62" i="7"/>
  <c r="C62" i="7"/>
  <c r="G66" i="8"/>
  <c r="AD53" i="11" s="1"/>
  <c r="D66" i="7"/>
  <c r="C66" i="7"/>
  <c r="G71" i="8"/>
  <c r="AD56" i="11" s="1"/>
  <c r="D71" i="7"/>
  <c r="C71" i="7"/>
  <c r="G76" i="8"/>
  <c r="AD45" i="11" s="1"/>
  <c r="D76" i="7"/>
  <c r="C76" i="7"/>
  <c r="C81" i="7"/>
  <c r="G81" i="8"/>
  <c r="AD59" i="11" s="1"/>
  <c r="D81" i="7"/>
  <c r="G86" i="8"/>
  <c r="AD68" i="11" s="1"/>
  <c r="C86" i="7"/>
  <c r="D86" i="7"/>
  <c r="G91" i="8"/>
  <c r="AD95" i="11" s="1"/>
  <c r="D91" i="7"/>
  <c r="C91" i="7"/>
  <c r="G96" i="8"/>
  <c r="AD65" i="11" s="1"/>
  <c r="D96" i="7"/>
  <c r="C96" i="7"/>
  <c r="G101" i="8"/>
  <c r="AD74" i="11" s="1"/>
  <c r="C101" i="7"/>
  <c r="D101" i="7"/>
  <c r="G106" i="8"/>
  <c r="AD77" i="11" s="1"/>
  <c r="C106" i="7"/>
  <c r="D106" i="7"/>
  <c r="G111" i="8"/>
  <c r="AD81" i="11" s="1"/>
  <c r="D111" i="7"/>
  <c r="C111" i="7"/>
  <c r="G116" i="8"/>
  <c r="AD83" i="11" s="1"/>
  <c r="D116" i="7"/>
  <c r="C116" i="7"/>
  <c r="G120" i="8"/>
  <c r="AD87" i="11" s="1"/>
  <c r="D120" i="7"/>
  <c r="C120" i="7"/>
  <c r="C125" i="7"/>
  <c r="G125" i="8"/>
  <c r="AD91" i="11" s="1"/>
  <c r="D125" i="7"/>
  <c r="C129" i="7"/>
  <c r="G129" i="8"/>
  <c r="AD108" i="11" s="1"/>
  <c r="D129" i="7"/>
  <c r="G5" i="8"/>
  <c r="AD3" i="11" s="1"/>
  <c r="D5" i="7"/>
  <c r="C5" i="7"/>
  <c r="G19" i="8"/>
  <c r="AD17" i="11" s="1"/>
  <c r="D19" i="7"/>
  <c r="C19" i="7"/>
  <c r="C33" i="7"/>
  <c r="D33" i="7"/>
  <c r="G33" i="8"/>
  <c r="AD26" i="11" s="1"/>
  <c r="G47" i="8"/>
  <c r="AD12" i="11" s="1"/>
  <c r="D47" i="7"/>
  <c r="C47" i="7"/>
  <c r="G90" i="8"/>
  <c r="AD71" i="11" s="1"/>
  <c r="C90" i="7"/>
  <c r="D90" i="7"/>
  <c r="G7" i="8"/>
  <c r="AD5" i="11" s="1"/>
  <c r="D7" i="7"/>
  <c r="C7" i="7"/>
  <c r="G11" i="8"/>
  <c r="AD104" i="11" s="1"/>
  <c r="D11" i="7"/>
  <c r="C11" i="7"/>
  <c r="D17" i="7"/>
  <c r="C17" i="7"/>
  <c r="G17" i="8"/>
  <c r="AD15" i="11" s="1"/>
  <c r="G21" i="8"/>
  <c r="AD19" i="11" s="1"/>
  <c r="C21" i="7"/>
  <c r="D21" i="7"/>
  <c r="C25" i="7"/>
  <c r="G25" i="8"/>
  <c r="AD99" i="11" s="1"/>
  <c r="D25" i="7"/>
  <c r="G31" i="8"/>
  <c r="AD24" i="11" s="1"/>
  <c r="D31" i="7"/>
  <c r="C31" i="7"/>
  <c r="G35" i="8"/>
  <c r="AD28" i="11" s="1"/>
  <c r="D35" i="7"/>
  <c r="C35" i="7"/>
  <c r="G40" i="8"/>
  <c r="AD32" i="11" s="1"/>
  <c r="D40" i="7"/>
  <c r="C40" i="7"/>
  <c r="C45" i="7"/>
  <c r="G45" i="8"/>
  <c r="AD10" i="11" s="1"/>
  <c r="D45" i="7"/>
  <c r="G50" i="8"/>
  <c r="AD35" i="11" s="1"/>
  <c r="D50" i="7"/>
  <c r="C50" i="7"/>
  <c r="G54" i="8"/>
  <c r="AD39" i="11" s="1"/>
  <c r="D54" i="7"/>
  <c r="C54" i="7"/>
  <c r="G59" i="8"/>
  <c r="AD46" i="11" s="1"/>
  <c r="D59" i="7"/>
  <c r="C59" i="7"/>
  <c r="G63" i="8"/>
  <c r="AD50" i="11" s="1"/>
  <c r="D63" i="7"/>
  <c r="C63" i="7"/>
  <c r="G67" i="8"/>
  <c r="AD54" i="11" s="1"/>
  <c r="D67" i="7"/>
  <c r="C67" i="7"/>
  <c r="C73" i="7"/>
  <c r="G73" i="8"/>
  <c r="AD42" i="11" s="1"/>
  <c r="D73" i="7"/>
  <c r="C77" i="7"/>
  <c r="G77" i="8"/>
  <c r="AD106" i="11" s="1"/>
  <c r="D77" i="7"/>
  <c r="G82" i="8"/>
  <c r="AD60" i="11" s="1"/>
  <c r="C82" i="7"/>
  <c r="D82" i="7"/>
  <c r="G87" i="8"/>
  <c r="AD69" i="11" s="1"/>
  <c r="D87" i="7"/>
  <c r="C87" i="7"/>
  <c r="C93" i="7"/>
  <c r="G93" i="8"/>
  <c r="AD62" i="11" s="1"/>
  <c r="D93" i="7"/>
  <c r="C97" i="7"/>
  <c r="G97" i="8"/>
  <c r="AD66" i="11" s="1"/>
  <c r="D97" i="7"/>
  <c r="G102" i="8"/>
  <c r="AD75" i="11" s="1"/>
  <c r="C102" i="7"/>
  <c r="D102" i="7"/>
  <c r="G107" i="8"/>
  <c r="AD78" i="11" s="1"/>
  <c r="D107" i="7"/>
  <c r="C107" i="7"/>
  <c r="G112" i="8"/>
  <c r="AD102" i="11" s="1"/>
  <c r="D112" i="7"/>
  <c r="C112" i="7"/>
  <c r="G117" i="8"/>
  <c r="AD84" i="11" s="1"/>
  <c r="C117" i="7"/>
  <c r="D117" i="7"/>
  <c r="C121" i="7"/>
  <c r="G121" i="8"/>
  <c r="AD88" i="11" s="1"/>
  <c r="D121" i="7"/>
  <c r="G126" i="8"/>
  <c r="AD92" i="11" s="1"/>
  <c r="C126" i="7"/>
  <c r="D126" i="7"/>
  <c r="G9" i="8"/>
  <c r="AD7" i="11" s="1"/>
  <c r="D9" i="7"/>
  <c r="C9" i="7"/>
  <c r="G23" i="8"/>
  <c r="AD21" i="11" s="1"/>
  <c r="D23" i="7"/>
  <c r="C23" i="7"/>
  <c r="G37" i="8"/>
  <c r="AD30" i="11" s="1"/>
  <c r="C37" i="7"/>
  <c r="D37" i="7"/>
  <c r="G52" i="8"/>
  <c r="AD37" i="11" s="1"/>
  <c r="D52" i="7"/>
  <c r="C52" i="7"/>
  <c r="C61" i="7"/>
  <c r="G61" i="8"/>
  <c r="AD48" i="11" s="1"/>
  <c r="D61" i="7"/>
  <c r="G70" i="8"/>
  <c r="AD55" i="11" s="1"/>
  <c r="D70" i="7"/>
  <c r="C70" i="7"/>
  <c r="G80" i="8"/>
  <c r="AD58" i="11" s="1"/>
  <c r="D80" i="7"/>
  <c r="C80" i="7"/>
  <c r="G95" i="8"/>
  <c r="AD64" i="11" s="1"/>
  <c r="D95" i="7"/>
  <c r="C95" i="7"/>
  <c r="G104" i="8"/>
  <c r="AD107" i="11" s="1"/>
  <c r="D104" i="7"/>
  <c r="C104" i="7"/>
  <c r="G115" i="8"/>
  <c r="AD82" i="11" s="1"/>
  <c r="D115" i="7"/>
  <c r="C115" i="7"/>
  <c r="G128" i="8"/>
  <c r="AD96" i="11" s="1"/>
  <c r="D128" i="7"/>
  <c r="C128" i="7"/>
  <c r="G4" i="8"/>
  <c r="AD2" i="11" s="1"/>
  <c r="D4" i="7"/>
  <c r="C4" i="7"/>
  <c r="C8" i="7"/>
  <c r="G8" i="8"/>
  <c r="AD6" i="11" s="1"/>
  <c r="D8" i="7"/>
  <c r="G14" i="8"/>
  <c r="G13" i="8" s="1"/>
  <c r="AD8" i="11" s="1"/>
  <c r="D14" i="7"/>
  <c r="D13" i="7" s="1"/>
  <c r="C14" i="7"/>
  <c r="C13" i="7" s="1"/>
  <c r="G18" i="8"/>
  <c r="AD16" i="11" s="1"/>
  <c r="D18" i="7"/>
  <c r="C18" i="7"/>
  <c r="G22" i="8"/>
  <c r="AD20" i="11" s="1"/>
  <c r="D22" i="7"/>
  <c r="C22" i="7"/>
  <c r="G26" i="8"/>
  <c r="AD105" i="11" s="1"/>
  <c r="D26" i="7"/>
  <c r="C26" i="7"/>
  <c r="G32" i="8"/>
  <c r="AD25" i="11" s="1"/>
  <c r="D32" i="7"/>
  <c r="C32" i="7"/>
  <c r="G36" i="8"/>
  <c r="AD29" i="11" s="1"/>
  <c r="C36" i="7"/>
  <c r="D36" i="7"/>
  <c r="C41" i="7"/>
  <c r="G41" i="8"/>
  <c r="AD33" i="11" s="1"/>
  <c r="D41" i="7"/>
  <c r="G46" i="8"/>
  <c r="AD11" i="11" s="1"/>
  <c r="D46" i="7"/>
  <c r="C46" i="7"/>
  <c r="G51" i="8"/>
  <c r="AD36" i="11" s="1"/>
  <c r="D51" i="7"/>
  <c r="C51" i="7"/>
  <c r="G55" i="8"/>
  <c r="AD40" i="11" s="1"/>
  <c r="D55" i="7"/>
  <c r="C55" i="7"/>
  <c r="G60" i="8"/>
  <c r="AD47" i="11" s="1"/>
  <c r="C60" i="7"/>
  <c r="D60" i="7"/>
  <c r="G64" i="8"/>
  <c r="AD51" i="11" s="1"/>
  <c r="D64" i="7"/>
  <c r="C64" i="7"/>
  <c r="G68" i="8"/>
  <c r="AD101" i="11" s="1"/>
  <c r="C68" i="7"/>
  <c r="D68" i="7"/>
  <c r="G74" i="8"/>
  <c r="AD43" i="11" s="1"/>
  <c r="C74" i="7"/>
  <c r="D74" i="7"/>
  <c r="G79" i="8"/>
  <c r="AD57" i="11" s="1"/>
  <c r="D79" i="7"/>
  <c r="C79" i="7"/>
  <c r="G83" i="8"/>
  <c r="AD61" i="11" s="1"/>
  <c r="D83" i="7"/>
  <c r="C83" i="7"/>
  <c r="G88" i="8"/>
  <c r="AD70" i="11" s="1"/>
  <c r="D88" i="7"/>
  <c r="C88" i="7"/>
  <c r="G94" i="8"/>
  <c r="AD63" i="11" s="1"/>
  <c r="C94" i="7"/>
  <c r="D94" i="7"/>
  <c r="G99" i="8"/>
  <c r="AD72" i="11" s="1"/>
  <c r="D99" i="7"/>
  <c r="C99" i="7"/>
  <c r="G103" i="8"/>
  <c r="AD76" i="11" s="1"/>
  <c r="D103" i="7"/>
  <c r="C103" i="7"/>
  <c r="C109" i="7"/>
  <c r="G109" i="8"/>
  <c r="AD79" i="11" s="1"/>
  <c r="D109" i="7"/>
  <c r="C113" i="7"/>
  <c r="G113" i="8"/>
  <c r="AD103" i="11" s="1"/>
  <c r="D113" i="7"/>
  <c r="G118" i="8"/>
  <c r="AD85" i="11" s="1"/>
  <c r="C118" i="7"/>
  <c r="D118" i="7"/>
  <c r="G122" i="8"/>
  <c r="AD89" i="11" s="1"/>
  <c r="C122" i="7"/>
  <c r="D122" i="7"/>
  <c r="G127" i="8"/>
  <c r="AD93" i="11" s="1"/>
  <c r="D127" i="7"/>
  <c r="C127" i="7"/>
  <c r="B92" i="5"/>
  <c r="F108" i="5"/>
  <c r="C48" i="5"/>
  <c r="C108" i="5"/>
  <c r="F69" i="5"/>
  <c r="G130" i="4"/>
  <c r="G135" i="4" s="1"/>
  <c r="H84" i="4"/>
  <c r="J84" i="4" s="1"/>
  <c r="B89" i="4"/>
  <c r="D12" i="4"/>
  <c r="D132" i="4" s="1"/>
  <c r="H12" i="4"/>
  <c r="H132" i="4" s="1"/>
  <c r="D30" i="6"/>
  <c r="G12" i="6"/>
  <c r="H84" i="6"/>
  <c r="I89" i="6"/>
  <c r="G30" i="6"/>
  <c r="G72" i="6"/>
  <c r="G92" i="6"/>
  <c r="H130" i="6"/>
  <c r="F30" i="6"/>
  <c r="F72" i="6"/>
  <c r="F92" i="6"/>
  <c r="G43" i="6"/>
  <c r="D114" i="6"/>
  <c r="E72" i="6"/>
  <c r="E92" i="6"/>
  <c r="H12" i="6"/>
  <c r="C12" i="4"/>
  <c r="C132" i="4" s="1"/>
  <c r="G12" i="4"/>
  <c r="G132" i="4" s="1"/>
  <c r="G114" i="6"/>
  <c r="H30" i="6"/>
  <c r="H72" i="6"/>
  <c r="H92" i="6"/>
  <c r="I43" i="6"/>
  <c r="I108" i="6"/>
  <c r="E30" i="6"/>
  <c r="H105" i="6"/>
  <c r="H114" i="6"/>
  <c r="I12" i="6"/>
  <c r="I72" i="6"/>
  <c r="I92" i="6"/>
  <c r="I114" i="6"/>
  <c r="D133" i="4"/>
  <c r="F114" i="6"/>
  <c r="H43" i="6"/>
  <c r="F78" i="5"/>
  <c r="C30" i="6"/>
  <c r="C72" i="6"/>
  <c r="C92" i="6"/>
  <c r="F12" i="4"/>
  <c r="F132" i="4" s="1"/>
  <c r="C12" i="6"/>
  <c r="H133" i="4"/>
  <c r="B12" i="4"/>
  <c r="B132" i="4" s="1"/>
  <c r="J4" i="4"/>
  <c r="C114" i="6"/>
  <c r="D12" i="6"/>
  <c r="D43" i="6"/>
  <c r="D72" i="6"/>
  <c r="D92" i="6"/>
  <c r="E12" i="6"/>
  <c r="E27" i="6"/>
  <c r="E38" i="6"/>
  <c r="E43" i="6"/>
  <c r="E48" i="6"/>
  <c r="E58" i="6"/>
  <c r="E78" i="6"/>
  <c r="E89" i="6"/>
  <c r="D89" i="9" s="1"/>
  <c r="E98" i="6"/>
  <c r="E108" i="6"/>
  <c r="E114" i="6"/>
  <c r="E124" i="6"/>
  <c r="E130" i="6"/>
  <c r="F12" i="6"/>
  <c r="F43" i="6"/>
  <c r="E12" i="4"/>
  <c r="E132" i="4" s="1"/>
  <c r="C43" i="6"/>
  <c r="C108" i="6"/>
  <c r="G108" i="6"/>
  <c r="D27" i="6"/>
  <c r="D38" i="6"/>
  <c r="D48" i="6"/>
  <c r="D58" i="6"/>
  <c r="D69" i="6"/>
  <c r="D78" i="6"/>
  <c r="D84" i="6"/>
  <c r="D89" i="6"/>
  <c r="D98" i="6"/>
  <c r="D105" i="6"/>
  <c r="D108" i="6"/>
  <c r="D124" i="6"/>
  <c r="D130" i="6"/>
  <c r="E84" i="6"/>
  <c r="E105" i="6"/>
  <c r="H38" i="6"/>
  <c r="H48" i="6"/>
  <c r="H58" i="6"/>
  <c r="H69" i="6"/>
  <c r="H78" i="6"/>
  <c r="H98" i="6"/>
  <c r="H108" i="6"/>
  <c r="J14" i="6"/>
  <c r="C38" i="6"/>
  <c r="C48" i="6"/>
  <c r="C58" i="6"/>
  <c r="C69" i="6"/>
  <c r="C78" i="6"/>
  <c r="C89" i="6"/>
  <c r="C98" i="6"/>
  <c r="C124" i="6"/>
  <c r="C130" i="6"/>
  <c r="G27" i="6"/>
  <c r="G38" i="6"/>
  <c r="G48" i="6"/>
  <c r="G58" i="6"/>
  <c r="G69" i="6"/>
  <c r="G78" i="6"/>
  <c r="G89" i="6"/>
  <c r="G98" i="6"/>
  <c r="G124" i="6"/>
  <c r="G130" i="6"/>
  <c r="E69" i="6"/>
  <c r="C27" i="6"/>
  <c r="C84" i="6"/>
  <c r="C105" i="6"/>
  <c r="F27" i="6"/>
  <c r="F38" i="6"/>
  <c r="F48" i="6"/>
  <c r="F58" i="6"/>
  <c r="F69" i="6"/>
  <c r="F78" i="6"/>
  <c r="F84" i="6"/>
  <c r="F89" i="6"/>
  <c r="F98" i="6"/>
  <c r="F105" i="6"/>
  <c r="F108" i="6"/>
  <c r="F124" i="6"/>
  <c r="F130" i="6"/>
  <c r="G84" i="6"/>
  <c r="G105" i="6"/>
  <c r="H27" i="6"/>
  <c r="H89" i="6"/>
  <c r="H124" i="6"/>
  <c r="I27" i="6"/>
  <c r="I30" i="6"/>
  <c r="I48" i="6"/>
  <c r="I58" i="6"/>
  <c r="I38" i="6"/>
  <c r="I69" i="6"/>
  <c r="I78" i="6"/>
  <c r="I84" i="6"/>
  <c r="I98" i="6"/>
  <c r="I105" i="6"/>
  <c r="I124" i="6"/>
  <c r="I130" i="6"/>
  <c r="J72" i="4"/>
  <c r="E134" i="4"/>
  <c r="J92" i="4"/>
  <c r="J98" i="4"/>
  <c r="J124" i="4"/>
  <c r="E135" i="4"/>
  <c r="I12" i="4"/>
  <c r="J5" i="4"/>
  <c r="J6" i="4"/>
  <c r="J7" i="4"/>
  <c r="J8" i="4"/>
  <c r="J9" i="4"/>
  <c r="J10" i="4"/>
  <c r="J11" i="4"/>
  <c r="J14" i="4"/>
  <c r="I27" i="4"/>
  <c r="J15" i="4"/>
  <c r="J16" i="4"/>
  <c r="J17" i="4"/>
  <c r="J18" i="4"/>
  <c r="J19" i="4"/>
  <c r="J20" i="4"/>
  <c r="J21" i="4"/>
  <c r="J22" i="4"/>
  <c r="J23" i="4"/>
  <c r="J24" i="4"/>
  <c r="J25" i="4"/>
  <c r="J26" i="4"/>
  <c r="I30" i="4"/>
  <c r="J28" i="4"/>
  <c r="J29" i="4"/>
  <c r="I38" i="4"/>
  <c r="C38" i="9" s="1"/>
  <c r="J31" i="4"/>
  <c r="J32" i="4"/>
  <c r="J33" i="4"/>
  <c r="J34" i="4"/>
  <c r="J35" i="4"/>
  <c r="J36" i="4"/>
  <c r="J37" i="4"/>
  <c r="I43" i="4"/>
  <c r="J39" i="4"/>
  <c r="J40" i="4"/>
  <c r="J41" i="4"/>
  <c r="J42" i="4"/>
  <c r="I48" i="4"/>
  <c r="J44" i="4"/>
  <c r="J45" i="4"/>
  <c r="J46" i="4"/>
  <c r="F135" i="4"/>
  <c r="C134" i="4"/>
  <c r="G134" i="4"/>
  <c r="C133" i="4"/>
  <c r="D134" i="4"/>
  <c r="D135" i="4"/>
  <c r="H135" i="4"/>
  <c r="J47" i="4"/>
  <c r="I58" i="4"/>
  <c r="J49" i="4"/>
  <c r="J50" i="4"/>
  <c r="J51" i="4"/>
  <c r="J52" i="4"/>
  <c r="J53" i="4"/>
  <c r="J54" i="4"/>
  <c r="J55" i="4"/>
  <c r="J56" i="4"/>
  <c r="J57" i="4"/>
  <c r="J59" i="4"/>
  <c r="J60" i="4"/>
  <c r="J61" i="4"/>
  <c r="J62" i="4"/>
  <c r="J63" i="4"/>
  <c r="J64" i="4"/>
  <c r="J65" i="4"/>
  <c r="J66" i="4"/>
  <c r="J67" i="4"/>
  <c r="J68" i="4"/>
  <c r="J70" i="4"/>
  <c r="J71" i="4"/>
  <c r="J73" i="4"/>
  <c r="J74" i="4"/>
  <c r="J75" i="4"/>
  <c r="J76" i="4"/>
  <c r="J77" i="4"/>
  <c r="J79" i="4"/>
  <c r="J80" i="4"/>
  <c r="J81" i="4"/>
  <c r="J82" i="4"/>
  <c r="J83" i="4"/>
  <c r="J85" i="4"/>
  <c r="J86" i="4"/>
  <c r="J87" i="4"/>
  <c r="J88" i="4"/>
  <c r="J90" i="4"/>
  <c r="J91" i="4"/>
  <c r="J93" i="4"/>
  <c r="J94" i="4"/>
  <c r="J95" i="4"/>
  <c r="J96" i="4"/>
  <c r="J97" i="4"/>
  <c r="J99" i="4"/>
  <c r="J100" i="4"/>
  <c r="J101" i="4"/>
  <c r="J102" i="4"/>
  <c r="J103" i="4"/>
  <c r="J104" i="4"/>
  <c r="J106" i="4"/>
  <c r="J107" i="4"/>
  <c r="J109" i="4"/>
  <c r="J110" i="4"/>
  <c r="J111" i="4"/>
  <c r="J112" i="4"/>
  <c r="J113" i="4"/>
  <c r="J115" i="4"/>
  <c r="J116" i="4"/>
  <c r="J117" i="4"/>
  <c r="J118" i="4"/>
  <c r="J119" i="4"/>
  <c r="J120" i="4"/>
  <c r="J121" i="4"/>
  <c r="J122" i="4"/>
  <c r="J123" i="4"/>
  <c r="J125" i="4"/>
  <c r="J126" i="4"/>
  <c r="J127" i="4"/>
  <c r="J128" i="4"/>
  <c r="J129" i="4"/>
  <c r="J4" i="5"/>
  <c r="J5" i="5"/>
  <c r="J6" i="5"/>
  <c r="J7" i="5"/>
  <c r="J8" i="5"/>
  <c r="J9" i="5"/>
  <c r="J10" i="5"/>
  <c r="J11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8" i="5"/>
  <c r="J29" i="5"/>
  <c r="J31" i="5"/>
  <c r="J32" i="5"/>
  <c r="J33" i="5"/>
  <c r="J34" i="5"/>
  <c r="J35" i="5"/>
  <c r="J36" i="5"/>
  <c r="J37" i="5"/>
  <c r="J39" i="5"/>
  <c r="J40" i="5"/>
  <c r="J41" i="5"/>
  <c r="J42" i="5"/>
  <c r="J44" i="5"/>
  <c r="J45" i="5"/>
  <c r="J46" i="5"/>
  <c r="J47" i="5"/>
  <c r="J49" i="5"/>
  <c r="J50" i="5"/>
  <c r="J51" i="5"/>
  <c r="J52" i="5"/>
  <c r="J53" i="5"/>
  <c r="J54" i="5"/>
  <c r="J55" i="5"/>
  <c r="J56" i="5"/>
  <c r="J57" i="5"/>
  <c r="J59" i="5"/>
  <c r="J60" i="5"/>
  <c r="J61" i="5"/>
  <c r="J62" i="5"/>
  <c r="J63" i="5"/>
  <c r="J64" i="5"/>
  <c r="J65" i="5"/>
  <c r="J66" i="5"/>
  <c r="J67" i="5"/>
  <c r="J68" i="5"/>
  <c r="J70" i="5"/>
  <c r="J71" i="5"/>
  <c r="J73" i="5"/>
  <c r="J74" i="5"/>
  <c r="J75" i="5"/>
  <c r="J76" i="5"/>
  <c r="J77" i="5"/>
  <c r="J79" i="5"/>
  <c r="J80" i="5"/>
  <c r="J81" i="5"/>
  <c r="J82" i="5"/>
  <c r="J83" i="5"/>
  <c r="J85" i="5"/>
  <c r="J86" i="5"/>
  <c r="J87" i="5"/>
  <c r="J88" i="5"/>
  <c r="J90" i="5"/>
  <c r="J91" i="5"/>
  <c r="J93" i="5"/>
  <c r="J94" i="5"/>
  <c r="J95" i="5"/>
  <c r="J96" i="5"/>
  <c r="J97" i="5"/>
  <c r="J99" i="5"/>
  <c r="J100" i="5"/>
  <c r="J101" i="5"/>
  <c r="J102" i="5"/>
  <c r="J103" i="5"/>
  <c r="J104" i="5"/>
  <c r="J106" i="5"/>
  <c r="J107" i="5"/>
  <c r="J109" i="5"/>
  <c r="J110" i="5"/>
  <c r="J111" i="5"/>
  <c r="J112" i="5"/>
  <c r="J113" i="5"/>
  <c r="J115" i="5"/>
  <c r="J116" i="5"/>
  <c r="J117" i="5"/>
  <c r="J118" i="5"/>
  <c r="J119" i="5"/>
  <c r="J120" i="5"/>
  <c r="J121" i="5"/>
  <c r="J122" i="5"/>
  <c r="J123" i="5"/>
  <c r="J125" i="5"/>
  <c r="J126" i="5"/>
  <c r="J127" i="5"/>
  <c r="J128" i="5"/>
  <c r="J129" i="5"/>
  <c r="F69" i="4"/>
  <c r="B129" i="6"/>
  <c r="J129" i="6" s="1"/>
  <c r="B128" i="6"/>
  <c r="J128" i="6" s="1"/>
  <c r="B127" i="6"/>
  <c r="J127" i="6" s="1"/>
  <c r="B126" i="6"/>
  <c r="B125" i="6"/>
  <c r="J125" i="6" s="1"/>
  <c r="B123" i="6"/>
  <c r="J123" i="6" s="1"/>
  <c r="B122" i="6"/>
  <c r="J122" i="6" s="1"/>
  <c r="B121" i="6"/>
  <c r="J121" i="6" s="1"/>
  <c r="B120" i="6"/>
  <c r="J120" i="6" s="1"/>
  <c r="B119" i="6"/>
  <c r="J119" i="6" s="1"/>
  <c r="B118" i="6"/>
  <c r="J118" i="6" s="1"/>
  <c r="B117" i="6"/>
  <c r="J117" i="6" s="1"/>
  <c r="B116" i="6"/>
  <c r="J116" i="6" s="1"/>
  <c r="B115" i="6"/>
  <c r="J115" i="6" s="1"/>
  <c r="B113" i="6"/>
  <c r="J113" i="6" s="1"/>
  <c r="B112" i="6"/>
  <c r="J112" i="6" s="1"/>
  <c r="B111" i="6"/>
  <c r="J111" i="6" s="1"/>
  <c r="B110" i="6"/>
  <c r="J110" i="6" s="1"/>
  <c r="B109" i="6"/>
  <c r="J109" i="6" s="1"/>
  <c r="B107" i="6"/>
  <c r="J107" i="6" s="1"/>
  <c r="B106" i="6"/>
  <c r="J106" i="6" s="1"/>
  <c r="B104" i="6"/>
  <c r="J104" i="6" s="1"/>
  <c r="B103" i="6"/>
  <c r="J103" i="6" s="1"/>
  <c r="B102" i="6"/>
  <c r="J102" i="6" s="1"/>
  <c r="B101" i="6"/>
  <c r="J101" i="6" s="1"/>
  <c r="B100" i="6"/>
  <c r="J100" i="6" s="1"/>
  <c r="B99" i="6"/>
  <c r="J99" i="6" s="1"/>
  <c r="B97" i="6"/>
  <c r="J97" i="6" s="1"/>
  <c r="B96" i="6"/>
  <c r="J96" i="6" s="1"/>
  <c r="B95" i="6"/>
  <c r="J95" i="6" s="1"/>
  <c r="B94" i="6"/>
  <c r="B93" i="6"/>
  <c r="J93" i="6" s="1"/>
  <c r="B91" i="6"/>
  <c r="J91" i="6" s="1"/>
  <c r="B90" i="6"/>
  <c r="J90" i="6" s="1"/>
  <c r="B88" i="6"/>
  <c r="J88" i="6" s="1"/>
  <c r="B87" i="6"/>
  <c r="J87" i="6" s="1"/>
  <c r="B86" i="6"/>
  <c r="J86" i="6" s="1"/>
  <c r="B85" i="6"/>
  <c r="J85" i="6" s="1"/>
  <c r="B83" i="6"/>
  <c r="J83" i="6" s="1"/>
  <c r="B82" i="6"/>
  <c r="J82" i="6" s="1"/>
  <c r="B81" i="6"/>
  <c r="J81" i="6" s="1"/>
  <c r="B80" i="6"/>
  <c r="J80" i="6" s="1"/>
  <c r="B79" i="6"/>
  <c r="J79" i="6" s="1"/>
  <c r="B77" i="6"/>
  <c r="J77" i="6" s="1"/>
  <c r="B76" i="6"/>
  <c r="J76" i="6" s="1"/>
  <c r="B75" i="6"/>
  <c r="J75" i="6" s="1"/>
  <c r="B74" i="6"/>
  <c r="B73" i="6"/>
  <c r="J73" i="6" s="1"/>
  <c r="B71" i="6"/>
  <c r="J71" i="6" s="1"/>
  <c r="B70" i="6"/>
  <c r="J70" i="6" s="1"/>
  <c r="B68" i="6"/>
  <c r="J68" i="6" s="1"/>
  <c r="B67" i="6"/>
  <c r="J67" i="6" s="1"/>
  <c r="B66" i="6"/>
  <c r="J66" i="6" s="1"/>
  <c r="B65" i="6"/>
  <c r="J65" i="6" s="1"/>
  <c r="B64" i="6"/>
  <c r="J64" i="6" s="1"/>
  <c r="B63" i="6"/>
  <c r="J63" i="6" s="1"/>
  <c r="B62" i="6"/>
  <c r="J62" i="6" s="1"/>
  <c r="B61" i="6"/>
  <c r="J61" i="6" s="1"/>
  <c r="B60" i="6"/>
  <c r="J60" i="6" s="1"/>
  <c r="B59" i="6"/>
  <c r="J59" i="6" s="1"/>
  <c r="B57" i="6"/>
  <c r="J57" i="6" s="1"/>
  <c r="B56" i="6"/>
  <c r="J56" i="6" s="1"/>
  <c r="B55" i="6"/>
  <c r="J55" i="6" s="1"/>
  <c r="B54" i="6"/>
  <c r="J54" i="6" s="1"/>
  <c r="B53" i="6"/>
  <c r="J53" i="6" s="1"/>
  <c r="B52" i="6"/>
  <c r="J52" i="6" s="1"/>
  <c r="B51" i="6"/>
  <c r="J51" i="6" s="1"/>
  <c r="B50" i="6"/>
  <c r="B49" i="6"/>
  <c r="J49" i="6" s="1"/>
  <c r="B47" i="6"/>
  <c r="J47" i="6" s="1"/>
  <c r="B46" i="6"/>
  <c r="J46" i="6" s="1"/>
  <c r="B45" i="6"/>
  <c r="J45" i="6" s="1"/>
  <c r="B44" i="6"/>
  <c r="B42" i="6"/>
  <c r="J42" i="6" s="1"/>
  <c r="B41" i="6"/>
  <c r="J41" i="6" s="1"/>
  <c r="B40" i="6"/>
  <c r="J40" i="6" s="1"/>
  <c r="B39" i="6"/>
  <c r="J39" i="6" s="1"/>
  <c r="B37" i="6"/>
  <c r="J37" i="6" s="1"/>
  <c r="B36" i="6"/>
  <c r="J36" i="6" s="1"/>
  <c r="B35" i="6"/>
  <c r="J35" i="6" s="1"/>
  <c r="B34" i="6"/>
  <c r="J34" i="6" s="1"/>
  <c r="B33" i="6"/>
  <c r="J33" i="6" s="1"/>
  <c r="B32" i="6"/>
  <c r="J32" i="6" s="1"/>
  <c r="B31" i="6"/>
  <c r="J31" i="6" s="1"/>
  <c r="B29" i="6"/>
  <c r="J29" i="6" s="1"/>
  <c r="B28" i="6"/>
  <c r="J28" i="6" s="1"/>
  <c r="B26" i="6"/>
  <c r="J26" i="6" s="1"/>
  <c r="B25" i="6"/>
  <c r="J25" i="6" s="1"/>
  <c r="B24" i="6"/>
  <c r="J24" i="6" s="1"/>
  <c r="B23" i="6"/>
  <c r="J23" i="6" s="1"/>
  <c r="B22" i="6"/>
  <c r="J22" i="6" s="1"/>
  <c r="B21" i="6"/>
  <c r="J21" i="6" s="1"/>
  <c r="B20" i="6"/>
  <c r="J20" i="6" s="1"/>
  <c r="B19" i="6"/>
  <c r="J19" i="6" s="1"/>
  <c r="B18" i="6"/>
  <c r="J18" i="6" s="1"/>
  <c r="B17" i="6"/>
  <c r="J17" i="6" s="1"/>
  <c r="B16" i="6"/>
  <c r="J16" i="6" s="1"/>
  <c r="B15" i="6"/>
  <c r="B5" i="6"/>
  <c r="J5" i="6" s="1"/>
  <c r="B6" i="6"/>
  <c r="J6" i="6" s="1"/>
  <c r="B7" i="6"/>
  <c r="J7" i="6" s="1"/>
  <c r="B8" i="6"/>
  <c r="J8" i="6" s="1"/>
  <c r="B9" i="6"/>
  <c r="J9" i="6" s="1"/>
  <c r="B10" i="6"/>
  <c r="J10" i="6" s="1"/>
  <c r="B11" i="6"/>
  <c r="J11" i="6" s="1"/>
  <c r="B4" i="6"/>
  <c r="C5" i="9"/>
  <c r="C6" i="9"/>
  <c r="C7" i="9"/>
  <c r="C8" i="9"/>
  <c r="C9" i="9"/>
  <c r="C10" i="9"/>
  <c r="C11" i="9"/>
  <c r="C14" i="9"/>
  <c r="C13" i="9" s="1"/>
  <c r="C15" i="9"/>
  <c r="C16" i="9"/>
  <c r="C17" i="9"/>
  <c r="C18" i="9"/>
  <c r="C19" i="9"/>
  <c r="C20" i="9"/>
  <c r="C21" i="9"/>
  <c r="C22" i="9"/>
  <c r="C23" i="9"/>
  <c r="C24" i="9"/>
  <c r="C25" i="9"/>
  <c r="C26" i="9"/>
  <c r="C28" i="9"/>
  <c r="C29" i="9"/>
  <c r="C31" i="9"/>
  <c r="C32" i="9"/>
  <c r="C33" i="9"/>
  <c r="C34" i="9"/>
  <c r="C35" i="9"/>
  <c r="C36" i="9"/>
  <c r="C37" i="9"/>
  <c r="C39" i="9"/>
  <c r="C40" i="9"/>
  <c r="C41" i="9"/>
  <c r="C42" i="9"/>
  <c r="C44" i="9"/>
  <c r="C45" i="9"/>
  <c r="C46" i="9"/>
  <c r="C47" i="9"/>
  <c r="C49" i="9"/>
  <c r="C50" i="9"/>
  <c r="C51" i="9"/>
  <c r="C52" i="9"/>
  <c r="C53" i="9"/>
  <c r="C54" i="9"/>
  <c r="C55" i="9"/>
  <c r="C56" i="9"/>
  <c r="C57" i="9"/>
  <c r="C59" i="9"/>
  <c r="C60" i="9"/>
  <c r="C61" i="9"/>
  <c r="C62" i="9"/>
  <c r="C63" i="9"/>
  <c r="C64" i="9"/>
  <c r="C65" i="9"/>
  <c r="C66" i="9"/>
  <c r="C67" i="9"/>
  <c r="C68" i="9"/>
  <c r="C70" i="9"/>
  <c r="C71" i="9"/>
  <c r="C72" i="9"/>
  <c r="C73" i="9"/>
  <c r="C74" i="9"/>
  <c r="C75" i="9"/>
  <c r="C76" i="9"/>
  <c r="C77" i="9"/>
  <c r="C79" i="9"/>
  <c r="C80" i="9"/>
  <c r="C81" i="9"/>
  <c r="C82" i="9"/>
  <c r="C83" i="9"/>
  <c r="C84" i="9"/>
  <c r="C85" i="9"/>
  <c r="C86" i="9"/>
  <c r="C87" i="9"/>
  <c r="C88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6" i="9"/>
  <c r="C107" i="9"/>
  <c r="C108" i="9"/>
  <c r="C109" i="9"/>
  <c r="C110" i="9"/>
  <c r="C111" i="9"/>
  <c r="C112" i="9"/>
  <c r="C113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4" i="9"/>
  <c r="BI88" i="11" l="1"/>
  <c r="BJ88" i="11"/>
  <c r="BK88" i="11"/>
  <c r="BI63" i="11"/>
  <c r="BJ63" i="11"/>
  <c r="BK63" i="11"/>
  <c r="BI33" i="11"/>
  <c r="BJ33" i="11"/>
  <c r="BK33" i="11"/>
  <c r="BH16" i="11"/>
  <c r="BJ16" i="11"/>
  <c r="BK16" i="11"/>
  <c r="BI15" i="11"/>
  <c r="BJ15" i="11"/>
  <c r="BK15" i="11"/>
  <c r="BI87" i="11"/>
  <c r="BJ87" i="11"/>
  <c r="BK87" i="11"/>
  <c r="BI9" i="11"/>
  <c r="BJ9" i="11"/>
  <c r="BK9" i="11"/>
  <c r="BJ41" i="11"/>
  <c r="BK41" i="11"/>
  <c r="BH53" i="11"/>
  <c r="BJ53" i="11"/>
  <c r="BK53" i="11"/>
  <c r="BI51" i="11"/>
  <c r="BJ51" i="11"/>
  <c r="BK51" i="11"/>
  <c r="BJ107" i="11"/>
  <c r="BK107" i="11"/>
  <c r="BH95" i="11"/>
  <c r="BJ95" i="11"/>
  <c r="BK95" i="11"/>
  <c r="BJ14" i="11"/>
  <c r="BK14" i="11"/>
  <c r="BI103" i="11"/>
  <c r="BJ103" i="11"/>
  <c r="BK103" i="11"/>
  <c r="BJ70" i="11"/>
  <c r="BK70" i="11"/>
  <c r="BI8" i="11"/>
  <c r="BJ8" i="11"/>
  <c r="BK8" i="11"/>
  <c r="BI84" i="11"/>
  <c r="BJ84" i="11"/>
  <c r="BK84" i="11"/>
  <c r="BI32" i="11"/>
  <c r="BJ32" i="11"/>
  <c r="BK32" i="11"/>
  <c r="BI83" i="11"/>
  <c r="BJ83" i="11"/>
  <c r="BK83" i="11"/>
  <c r="BI31" i="11"/>
  <c r="BJ31" i="11"/>
  <c r="BK31" i="11"/>
  <c r="BH94" i="11"/>
  <c r="BJ94" i="11"/>
  <c r="BK94" i="11"/>
  <c r="BJ101" i="11"/>
  <c r="BK101" i="11"/>
  <c r="BI18" i="11"/>
  <c r="BJ18" i="11"/>
  <c r="BK18" i="11"/>
  <c r="BI29" i="11"/>
  <c r="BJ29" i="11"/>
  <c r="BK29" i="11"/>
  <c r="BI30" i="11"/>
  <c r="BJ30" i="11"/>
  <c r="BK30" i="11"/>
  <c r="BI50" i="11"/>
  <c r="BJ50" i="11"/>
  <c r="BK50" i="11"/>
  <c r="BH17" i="11"/>
  <c r="BJ17" i="11"/>
  <c r="BK17" i="11"/>
  <c r="BJ49" i="11"/>
  <c r="BK49" i="11"/>
  <c r="BJ73" i="11"/>
  <c r="BK73" i="11"/>
  <c r="BI62" i="11"/>
  <c r="BJ62" i="11"/>
  <c r="BK62" i="11"/>
  <c r="BI47" i="11"/>
  <c r="BJ47" i="11"/>
  <c r="BK47" i="11"/>
  <c r="BJ6" i="11"/>
  <c r="BK6" i="11"/>
  <c r="BI64" i="11"/>
  <c r="BJ64" i="11"/>
  <c r="BK64" i="11"/>
  <c r="BH69" i="11"/>
  <c r="BJ69" i="11"/>
  <c r="BK69" i="11"/>
  <c r="BH104" i="11"/>
  <c r="BJ104" i="11"/>
  <c r="BK104" i="11"/>
  <c r="BJ68" i="11"/>
  <c r="BK68" i="11"/>
  <c r="BJ97" i="11"/>
  <c r="BK97" i="11"/>
  <c r="BI19" i="11"/>
  <c r="BJ19" i="11"/>
  <c r="BK19" i="11"/>
  <c r="BH54" i="11"/>
  <c r="BJ54" i="11"/>
  <c r="BK54" i="11"/>
  <c r="BI79" i="11"/>
  <c r="BJ79" i="11"/>
  <c r="BK79" i="11"/>
  <c r="BI61" i="11"/>
  <c r="BJ61" i="11"/>
  <c r="BK61" i="11"/>
  <c r="BI102" i="11"/>
  <c r="BJ102" i="11"/>
  <c r="BK102" i="11"/>
  <c r="BI28" i="11"/>
  <c r="BJ28" i="11"/>
  <c r="BK28" i="11"/>
  <c r="BI81" i="11"/>
  <c r="BJ81" i="11"/>
  <c r="BK81" i="11"/>
  <c r="BI100" i="11"/>
  <c r="BJ100" i="11"/>
  <c r="BK100" i="11"/>
  <c r="BI27" i="11"/>
  <c r="BJ27" i="11"/>
  <c r="BK27" i="11"/>
  <c r="BI22" i="11"/>
  <c r="BJ22" i="11"/>
  <c r="BK22" i="11"/>
  <c r="BI37" i="11"/>
  <c r="BJ37" i="11"/>
  <c r="BK37" i="11"/>
  <c r="BI25" i="11"/>
  <c r="BJ25" i="11"/>
  <c r="BK25" i="11"/>
  <c r="BI21" i="11"/>
  <c r="BJ21" i="11"/>
  <c r="BK21" i="11"/>
  <c r="BI46" i="11"/>
  <c r="BJ46" i="11"/>
  <c r="BK46" i="11"/>
  <c r="BH3" i="11"/>
  <c r="BJ3" i="11"/>
  <c r="BK3" i="11"/>
  <c r="BI59" i="11"/>
  <c r="BJ59" i="11"/>
  <c r="BK59" i="11"/>
  <c r="BI67" i="11"/>
  <c r="BJ67" i="11"/>
  <c r="BK67" i="11"/>
  <c r="BJ40" i="11"/>
  <c r="BK40" i="11"/>
  <c r="BJ58" i="11"/>
  <c r="BK58" i="11"/>
  <c r="BH60" i="11"/>
  <c r="BJ60" i="11"/>
  <c r="BK60" i="11"/>
  <c r="BI5" i="11"/>
  <c r="BJ5" i="11"/>
  <c r="BK5" i="11"/>
  <c r="BI23" i="11"/>
  <c r="BJ23" i="11"/>
  <c r="BK23" i="11"/>
  <c r="BI4" i="11"/>
  <c r="BJ4" i="11"/>
  <c r="BK4" i="11"/>
  <c r="BI65" i="11"/>
  <c r="BJ65" i="11"/>
  <c r="BK65" i="11"/>
  <c r="BI57" i="11"/>
  <c r="BJ57" i="11"/>
  <c r="BK57" i="11"/>
  <c r="BI2" i="11"/>
  <c r="BJ2" i="11"/>
  <c r="BK2" i="11"/>
  <c r="BI78" i="11"/>
  <c r="BJ78" i="11"/>
  <c r="BK78" i="11"/>
  <c r="BI24" i="11"/>
  <c r="BJ24" i="11"/>
  <c r="BK24" i="11"/>
  <c r="BI108" i="11"/>
  <c r="BJ108" i="11"/>
  <c r="BK108" i="11"/>
  <c r="BI77" i="11"/>
  <c r="BJ77" i="11"/>
  <c r="BK77" i="11"/>
  <c r="BI13" i="11"/>
  <c r="BJ13" i="11"/>
  <c r="BK13" i="11"/>
  <c r="BI76" i="11"/>
  <c r="BJ76" i="11"/>
  <c r="BK76" i="11"/>
  <c r="BI105" i="11"/>
  <c r="BJ105" i="11"/>
  <c r="BK105" i="11"/>
  <c r="BH7" i="11"/>
  <c r="BJ7" i="11"/>
  <c r="BK7" i="11"/>
  <c r="BI106" i="11"/>
  <c r="BJ106" i="11"/>
  <c r="BK106" i="11"/>
  <c r="BI39" i="11"/>
  <c r="BJ39" i="11"/>
  <c r="BK39" i="11"/>
  <c r="BH38" i="11"/>
  <c r="BJ38" i="11"/>
  <c r="BK38" i="11"/>
  <c r="BJ44" i="11"/>
  <c r="BK44" i="11"/>
  <c r="BJ10" i="11"/>
  <c r="BK10" i="11"/>
  <c r="BH85" i="11"/>
  <c r="BJ85" i="11"/>
  <c r="BK85" i="11"/>
  <c r="BI93" i="11"/>
  <c r="BJ93" i="11"/>
  <c r="BK93" i="11"/>
  <c r="BI36" i="11"/>
  <c r="BJ36" i="11"/>
  <c r="BK36" i="11"/>
  <c r="BI55" i="11"/>
  <c r="BJ55" i="11"/>
  <c r="BK55" i="11"/>
  <c r="BI99" i="11"/>
  <c r="BJ99" i="11"/>
  <c r="BK99" i="11"/>
  <c r="BI71" i="11"/>
  <c r="BJ71" i="11"/>
  <c r="BK71" i="11"/>
  <c r="BI45" i="11"/>
  <c r="BJ45" i="11"/>
  <c r="BK45" i="11"/>
  <c r="BI34" i="11"/>
  <c r="BJ34" i="11"/>
  <c r="BK34" i="11"/>
  <c r="BI90" i="11"/>
  <c r="BJ90" i="11"/>
  <c r="BK90" i="11"/>
  <c r="BH52" i="11"/>
  <c r="BJ52" i="11"/>
  <c r="BK52" i="11"/>
  <c r="BI26" i="11"/>
  <c r="BJ26" i="11"/>
  <c r="BK26" i="11"/>
  <c r="BI43" i="11"/>
  <c r="BJ43" i="11"/>
  <c r="BK43" i="11"/>
  <c r="BH96" i="11"/>
  <c r="BJ96" i="11"/>
  <c r="BK96" i="11"/>
  <c r="BI75" i="11"/>
  <c r="BJ75" i="11"/>
  <c r="BK75" i="11"/>
  <c r="BI91" i="11"/>
  <c r="BJ91" i="11"/>
  <c r="BK91" i="11"/>
  <c r="BI74" i="11"/>
  <c r="BJ74" i="11"/>
  <c r="BK74" i="11"/>
  <c r="BI98" i="11"/>
  <c r="BJ98" i="11"/>
  <c r="BK98" i="11"/>
  <c r="BI80" i="11"/>
  <c r="BJ80" i="11"/>
  <c r="BK80" i="11"/>
  <c r="BI72" i="11"/>
  <c r="BJ72" i="11"/>
  <c r="BK72" i="11"/>
  <c r="BI20" i="11"/>
  <c r="BJ20" i="11"/>
  <c r="BK20" i="11"/>
  <c r="BI48" i="11"/>
  <c r="BJ48" i="11"/>
  <c r="BK48" i="11"/>
  <c r="BJ92" i="11"/>
  <c r="BK92" i="11"/>
  <c r="BI42" i="11"/>
  <c r="BJ42" i="11"/>
  <c r="BK42" i="11"/>
  <c r="BI35" i="11"/>
  <c r="BJ35" i="11"/>
  <c r="BK35" i="11"/>
  <c r="BI82" i="11"/>
  <c r="BJ82" i="11"/>
  <c r="BK82" i="11"/>
  <c r="BI89" i="11"/>
  <c r="BJ89" i="11"/>
  <c r="BK89" i="11"/>
  <c r="BJ11" i="11"/>
  <c r="BK11" i="11"/>
  <c r="BI66" i="11"/>
  <c r="BJ66" i="11"/>
  <c r="BK66" i="11"/>
  <c r="BI12" i="11"/>
  <c r="BJ12" i="11"/>
  <c r="BK12" i="11"/>
  <c r="BI56" i="11"/>
  <c r="BJ56" i="11"/>
  <c r="BK56" i="11"/>
  <c r="BI86" i="11"/>
  <c r="BJ86" i="11"/>
  <c r="BK86" i="11"/>
  <c r="BH93" i="11"/>
  <c r="BH79" i="11"/>
  <c r="BH78" i="11"/>
  <c r="BH35" i="11"/>
  <c r="BH30" i="11"/>
  <c r="BH67" i="11"/>
  <c r="BH12" i="11"/>
  <c r="BH22" i="11"/>
  <c r="BH102" i="11"/>
  <c r="BH108" i="11"/>
  <c r="BH98" i="11"/>
  <c r="BH74" i="11"/>
  <c r="BH27" i="11"/>
  <c r="BH59" i="11"/>
  <c r="BH13" i="11"/>
  <c r="BH76" i="11"/>
  <c r="BH19" i="11"/>
  <c r="AK11" i="11"/>
  <c r="BI11" i="11"/>
  <c r="AK101" i="11"/>
  <c r="BI101" i="11"/>
  <c r="AK10" i="11"/>
  <c r="BI10" i="11"/>
  <c r="BH81" i="11"/>
  <c r="BH24" i="11"/>
  <c r="BH57" i="11"/>
  <c r="BH21" i="11"/>
  <c r="AK95" i="11"/>
  <c r="BI95" i="11"/>
  <c r="BH89" i="11"/>
  <c r="AK17" i="11"/>
  <c r="BI17" i="11"/>
  <c r="AK49" i="11"/>
  <c r="BI49" i="11"/>
  <c r="AK73" i="11"/>
  <c r="BI73" i="11"/>
  <c r="BH62" i="11"/>
  <c r="BH101" i="11"/>
  <c r="BH106" i="11"/>
  <c r="BH49" i="11"/>
  <c r="BH65" i="11"/>
  <c r="AK14" i="11"/>
  <c r="BI14" i="11"/>
  <c r="AK6" i="11"/>
  <c r="BI6" i="11"/>
  <c r="AK69" i="11"/>
  <c r="BI69" i="11"/>
  <c r="AK104" i="11"/>
  <c r="BI104" i="11"/>
  <c r="AK68" i="11"/>
  <c r="BI68" i="11"/>
  <c r="AK97" i="11"/>
  <c r="BI97" i="11"/>
  <c r="BH42" i="11"/>
  <c r="BH105" i="11"/>
  <c r="BH36" i="11"/>
  <c r="BH91" i="11"/>
  <c r="BH61" i="11"/>
  <c r="BH9" i="11"/>
  <c r="BH45" i="11"/>
  <c r="AK85" i="11"/>
  <c r="BI85" i="11"/>
  <c r="AK94" i="11"/>
  <c r="BI94" i="11"/>
  <c r="BH83" i="11"/>
  <c r="BH39" i="11"/>
  <c r="BH33" i="11"/>
  <c r="BH25" i="11"/>
  <c r="BH77" i="11"/>
  <c r="BH103" i="11"/>
  <c r="BH4" i="11"/>
  <c r="BH100" i="11"/>
  <c r="AK3" i="11"/>
  <c r="BI3" i="11"/>
  <c r="BH28" i="11"/>
  <c r="BH63" i="11"/>
  <c r="BH8" i="11"/>
  <c r="BH68" i="11"/>
  <c r="BH88" i="11"/>
  <c r="BH47" i="11"/>
  <c r="BH31" i="11"/>
  <c r="BH15" i="11"/>
  <c r="BH97" i="11"/>
  <c r="BH75" i="11"/>
  <c r="BH46" i="11"/>
  <c r="BH18" i="11"/>
  <c r="AK41" i="11"/>
  <c r="BI41" i="11"/>
  <c r="BH87" i="11"/>
  <c r="BH14" i="11"/>
  <c r="BH80" i="11"/>
  <c r="BH11" i="11"/>
  <c r="BH34" i="11"/>
  <c r="BH43" i="11"/>
  <c r="BH82" i="11"/>
  <c r="AK70" i="11"/>
  <c r="BI70" i="11"/>
  <c r="AK40" i="11"/>
  <c r="BI40" i="11"/>
  <c r="AK7" i="11"/>
  <c r="BI7" i="11"/>
  <c r="AK38" i="11"/>
  <c r="BI38" i="11"/>
  <c r="AK44" i="11"/>
  <c r="BI44" i="11"/>
  <c r="BH23" i="11"/>
  <c r="BH71" i="11"/>
  <c r="BH20" i="11"/>
  <c r="BH2" i="11"/>
  <c r="BH50" i="11"/>
  <c r="BH86" i="11"/>
  <c r="BH64" i="11"/>
  <c r="AK16" i="11"/>
  <c r="BI16" i="11"/>
  <c r="AK53" i="11"/>
  <c r="BI53" i="11"/>
  <c r="BH56" i="11"/>
  <c r="AK107" i="11"/>
  <c r="BI107" i="11"/>
  <c r="BH51" i="11"/>
  <c r="AK58" i="11"/>
  <c r="BI58" i="11"/>
  <c r="AK52" i="11"/>
  <c r="BI52" i="11"/>
  <c r="BH6" i="11"/>
  <c r="BH55" i="11"/>
  <c r="BH32" i="11"/>
  <c r="BH66" i="11"/>
  <c r="BH10" i="11"/>
  <c r="BH73" i="11"/>
  <c r="BH44" i="11"/>
  <c r="AK54" i="11"/>
  <c r="BI54" i="11"/>
  <c r="BH70" i="11"/>
  <c r="AK96" i="11"/>
  <c r="BI96" i="11"/>
  <c r="BH72" i="11"/>
  <c r="BH37" i="11"/>
  <c r="BH29" i="11"/>
  <c r="BH90" i="11"/>
  <c r="BH99" i="11"/>
  <c r="BH58" i="11"/>
  <c r="BH41" i="11"/>
  <c r="AK60" i="11"/>
  <c r="BI60" i="11"/>
  <c r="AK92" i="11"/>
  <c r="BI92" i="11"/>
  <c r="BH84" i="11"/>
  <c r="BH26" i="11"/>
  <c r="BH92" i="11"/>
  <c r="BH107" i="11"/>
  <c r="BH5" i="11"/>
  <c r="BH48" i="11"/>
  <c r="BH40" i="11"/>
  <c r="AD111" i="11"/>
  <c r="AD151" i="11"/>
  <c r="AB110" i="11"/>
  <c r="AH110" i="11" s="1"/>
  <c r="AB152" i="11"/>
  <c r="AH152" i="11" s="1"/>
  <c r="AD152" i="11"/>
  <c r="AR152" i="11"/>
  <c r="AU152" i="11" s="1"/>
  <c r="AB111" i="11"/>
  <c r="AH111" i="11" s="1"/>
  <c r="AB151" i="11"/>
  <c r="AH151" i="11" s="1"/>
  <c r="AZ145" i="11"/>
  <c r="BB145" i="11"/>
  <c r="BE145" i="11"/>
  <c r="BA146" i="11"/>
  <c r="AZ146" i="11"/>
  <c r="BA145" i="11"/>
  <c r="BF145" i="11"/>
  <c r="BE146" i="11"/>
  <c r="BF146" i="11"/>
  <c r="BD146" i="11"/>
  <c r="BD145" i="11"/>
  <c r="BB146" i="11"/>
  <c r="AD119" i="11"/>
  <c r="AD122" i="11"/>
  <c r="AD118" i="11"/>
  <c r="AD121" i="11"/>
  <c r="AD126" i="11"/>
  <c r="AU34" i="11"/>
  <c r="AR117" i="11"/>
  <c r="AR119" i="11"/>
  <c r="AD112" i="11"/>
  <c r="AR122" i="11"/>
  <c r="AK71" i="11"/>
  <c r="AD123" i="11"/>
  <c r="AD117" i="11"/>
  <c r="AU72" i="11"/>
  <c r="AR125" i="11"/>
  <c r="AU125" i="11" s="1"/>
  <c r="AU13" i="11"/>
  <c r="AR112" i="11"/>
  <c r="AD129" i="11"/>
  <c r="AU57" i="11"/>
  <c r="AR121" i="11"/>
  <c r="AU121" i="11" s="1"/>
  <c r="AU24" i="11"/>
  <c r="AR114" i="11"/>
  <c r="AU114" i="11" s="1"/>
  <c r="AB133" i="11"/>
  <c r="AH133" i="11" s="1"/>
  <c r="AB121" i="11"/>
  <c r="AH121" i="11" s="1"/>
  <c r="AD125" i="11"/>
  <c r="AD120" i="11"/>
  <c r="AU9" i="11"/>
  <c r="AR116" i="11"/>
  <c r="AD110" i="11"/>
  <c r="AD114" i="11"/>
  <c r="AU82" i="11"/>
  <c r="AR128" i="11"/>
  <c r="AD128" i="11"/>
  <c r="AU2" i="11"/>
  <c r="AR110" i="11"/>
  <c r="AU22" i="11"/>
  <c r="AR113" i="11"/>
  <c r="AU31" i="11"/>
  <c r="AR115" i="11"/>
  <c r="AB128" i="11"/>
  <c r="AH128" i="11" s="1"/>
  <c r="AD124" i="11"/>
  <c r="AU62" i="11"/>
  <c r="AR124" i="11"/>
  <c r="AD115" i="11"/>
  <c r="AU79" i="11"/>
  <c r="AR127" i="11"/>
  <c r="AR118" i="11"/>
  <c r="AR129" i="11"/>
  <c r="AU42" i="11"/>
  <c r="AR120" i="11"/>
  <c r="AD116" i="11"/>
  <c r="AU77" i="11"/>
  <c r="AR126" i="11"/>
  <c r="AR123" i="11"/>
  <c r="AD127" i="11"/>
  <c r="AD113" i="11"/>
  <c r="AV146" i="11"/>
  <c r="AV145" i="11"/>
  <c r="AW145" i="11"/>
  <c r="AX146" i="11"/>
  <c r="AW146" i="11"/>
  <c r="AX145" i="11"/>
  <c r="AK65" i="11"/>
  <c r="AU101" i="11"/>
  <c r="AU25" i="11"/>
  <c r="AU91" i="11"/>
  <c r="AU68" i="11"/>
  <c r="AU76" i="11"/>
  <c r="AU19" i="11"/>
  <c r="AU85" i="11"/>
  <c r="AU64" i="11"/>
  <c r="AU102" i="11"/>
  <c r="AU87" i="11"/>
  <c r="AU36" i="11"/>
  <c r="AU63" i="11"/>
  <c r="AU74" i="11"/>
  <c r="AU17" i="11"/>
  <c r="AU88" i="11"/>
  <c r="AU53" i="11"/>
  <c r="AU75" i="11"/>
  <c r="AU49" i="11"/>
  <c r="AU97" i="11"/>
  <c r="AU60" i="11"/>
  <c r="AU59" i="11"/>
  <c r="AU96" i="11"/>
  <c r="AU105" i="11"/>
  <c r="AU23" i="11"/>
  <c r="AU50" i="11"/>
  <c r="AU98" i="11"/>
  <c r="AU47" i="11"/>
  <c r="AU39" i="11"/>
  <c r="AU80" i="11"/>
  <c r="AU6" i="11"/>
  <c r="AU51" i="11"/>
  <c r="AU10" i="11"/>
  <c r="AU94" i="11"/>
  <c r="AU32" i="11"/>
  <c r="AU28" i="11"/>
  <c r="AU71" i="11"/>
  <c r="AU92" i="11"/>
  <c r="AU90" i="11"/>
  <c r="AU99" i="11"/>
  <c r="AU84" i="11"/>
  <c r="AU15" i="11"/>
  <c r="AU55" i="11"/>
  <c r="AU78" i="11"/>
  <c r="AU107" i="11"/>
  <c r="AU20" i="11"/>
  <c r="AU66" i="11"/>
  <c r="AU108" i="11"/>
  <c r="AK30" i="11"/>
  <c r="AU37" i="11"/>
  <c r="AU69" i="11"/>
  <c r="AU67" i="11"/>
  <c r="AU4" i="11"/>
  <c r="AU106" i="11"/>
  <c r="AU81" i="11"/>
  <c r="AU26" i="11"/>
  <c r="AU54" i="11"/>
  <c r="AU52" i="11"/>
  <c r="AU48" i="11"/>
  <c r="AU30" i="11"/>
  <c r="AU46" i="11"/>
  <c r="AU95" i="11"/>
  <c r="AK81" i="11"/>
  <c r="AU35" i="11"/>
  <c r="AU12" i="11"/>
  <c r="AU33" i="11"/>
  <c r="AU43" i="11"/>
  <c r="AU44" i="11"/>
  <c r="AU56" i="11"/>
  <c r="AU61" i="11"/>
  <c r="AU86" i="11"/>
  <c r="AU38" i="11"/>
  <c r="AU93" i="11"/>
  <c r="AU104" i="11"/>
  <c r="AU7" i="11"/>
  <c r="AU18" i="11"/>
  <c r="AU73" i="11"/>
  <c r="AU65" i="11"/>
  <c r="AU27" i="11"/>
  <c r="AU11" i="11"/>
  <c r="AU89" i="11"/>
  <c r="AU41" i="11"/>
  <c r="AU58" i="11"/>
  <c r="AU45" i="11"/>
  <c r="AU14" i="11"/>
  <c r="AU70" i="11"/>
  <c r="AU40" i="11"/>
  <c r="AU29" i="11"/>
  <c r="AU103" i="11"/>
  <c r="AU21" i="11"/>
  <c r="AU100" i="11"/>
  <c r="AU16" i="11"/>
  <c r="AT137" i="11"/>
  <c r="AL25" i="11"/>
  <c r="AJ25" i="11"/>
  <c r="AJ21" i="11"/>
  <c r="AL21" i="11"/>
  <c r="AJ46" i="11"/>
  <c r="AL46" i="11"/>
  <c r="AJ3" i="11"/>
  <c r="AD140" i="11"/>
  <c r="AL3" i="11"/>
  <c r="AD148" i="11"/>
  <c r="AJ59" i="11"/>
  <c r="AL59" i="11"/>
  <c r="AL67" i="11"/>
  <c r="AJ67" i="11"/>
  <c r="AK102" i="11"/>
  <c r="AK62" i="11"/>
  <c r="AK87" i="11"/>
  <c r="AJ100" i="11"/>
  <c r="AL100" i="11"/>
  <c r="AJ4" i="11"/>
  <c r="AL4" i="11"/>
  <c r="AJ57" i="11"/>
  <c r="AL57" i="11"/>
  <c r="AJ2" i="11"/>
  <c r="AD131" i="11"/>
  <c r="AL2" i="11"/>
  <c r="AD139" i="11"/>
  <c r="AD149" i="11"/>
  <c r="AD143" i="11"/>
  <c r="AJ78" i="11"/>
  <c r="AL78" i="11"/>
  <c r="AL24" i="11"/>
  <c r="AJ24" i="11"/>
  <c r="AJ108" i="11"/>
  <c r="AL108" i="11"/>
  <c r="AJ77" i="11"/>
  <c r="AL77" i="11"/>
  <c r="AJ13" i="11"/>
  <c r="AL13" i="11"/>
  <c r="AK80" i="11"/>
  <c r="AK105" i="11"/>
  <c r="AK59" i="11"/>
  <c r="AK43" i="11"/>
  <c r="AK29" i="11"/>
  <c r="AL23" i="11"/>
  <c r="AJ23" i="11"/>
  <c r="AJ76" i="11"/>
  <c r="AL76" i="11"/>
  <c r="D43" i="9"/>
  <c r="AJ93" i="11"/>
  <c r="AL93" i="11"/>
  <c r="AJ36" i="11"/>
  <c r="AL36" i="11"/>
  <c r="AL55" i="11"/>
  <c r="AJ55" i="11"/>
  <c r="AJ99" i="11"/>
  <c r="AL99" i="11"/>
  <c r="AJ71" i="11"/>
  <c r="AL71" i="11"/>
  <c r="AJ45" i="11"/>
  <c r="AL45" i="11"/>
  <c r="AJ34" i="11"/>
  <c r="AL34" i="11"/>
  <c r="AJ90" i="11"/>
  <c r="AL90" i="11"/>
  <c r="AJ52" i="11"/>
  <c r="AL52" i="11"/>
  <c r="AK78" i="11"/>
  <c r="AK106" i="11"/>
  <c r="AK18" i="11"/>
  <c r="AK27" i="11"/>
  <c r="AK100" i="11"/>
  <c r="AJ43" i="11"/>
  <c r="AL43" i="11"/>
  <c r="AL96" i="11"/>
  <c r="AJ96" i="11"/>
  <c r="AJ75" i="11"/>
  <c r="AL75" i="11"/>
  <c r="AJ91" i="11"/>
  <c r="AL91" i="11"/>
  <c r="AJ74" i="11"/>
  <c r="AL74" i="11"/>
  <c r="AJ98" i="11"/>
  <c r="AL98" i="11"/>
  <c r="AK67" i="11"/>
  <c r="AL61" i="11"/>
  <c r="AJ61" i="11"/>
  <c r="AJ60" i="11"/>
  <c r="AL60" i="11"/>
  <c r="AJ72" i="11"/>
  <c r="AL72" i="11"/>
  <c r="AJ20" i="11"/>
  <c r="AL20" i="11"/>
  <c r="AJ48" i="11"/>
  <c r="AL48" i="11"/>
  <c r="AL92" i="11"/>
  <c r="AJ92" i="11"/>
  <c r="AJ42" i="11"/>
  <c r="AL42" i="11"/>
  <c r="AD133" i="11"/>
  <c r="AJ35" i="11"/>
  <c r="AL35" i="11"/>
  <c r="AK55" i="11"/>
  <c r="AK90" i="11"/>
  <c r="AK74" i="11"/>
  <c r="AK47" i="11"/>
  <c r="AK25" i="11"/>
  <c r="AK76" i="11"/>
  <c r="AK36" i="11"/>
  <c r="AJ28" i="11"/>
  <c r="AL28" i="11"/>
  <c r="AL38" i="11"/>
  <c r="AJ38" i="11"/>
  <c r="AJ89" i="11"/>
  <c r="AL89" i="11"/>
  <c r="AJ11" i="11"/>
  <c r="AL11" i="11"/>
  <c r="AJ66" i="11"/>
  <c r="AL66" i="11"/>
  <c r="AJ12" i="11"/>
  <c r="AL12" i="11"/>
  <c r="AL56" i="11"/>
  <c r="AJ56" i="11"/>
  <c r="AJ86" i="11"/>
  <c r="AL86" i="11"/>
  <c r="AK42" i="11"/>
  <c r="AK98" i="11"/>
  <c r="AJ102" i="11"/>
  <c r="AL102" i="11"/>
  <c r="AJ101" i="11"/>
  <c r="AL101" i="11"/>
  <c r="AJ82" i="11"/>
  <c r="AD135" i="11"/>
  <c r="AL82" i="11"/>
  <c r="AJ88" i="11"/>
  <c r="AL88" i="11"/>
  <c r="AJ10" i="11"/>
  <c r="AL10" i="11"/>
  <c r="AJ19" i="11"/>
  <c r="AL19" i="11"/>
  <c r="AJ26" i="11"/>
  <c r="AL26" i="11"/>
  <c r="AJ65" i="11"/>
  <c r="AL65" i="11"/>
  <c r="AJ18" i="11"/>
  <c r="AL18" i="11"/>
  <c r="AK46" i="11"/>
  <c r="AK48" i="11"/>
  <c r="AK88" i="11"/>
  <c r="AK75" i="11"/>
  <c r="AK39" i="11"/>
  <c r="AK23" i="11"/>
  <c r="AK108" i="11"/>
  <c r="AJ27" i="11"/>
  <c r="AL27" i="11"/>
  <c r="AL58" i="11"/>
  <c r="AJ58" i="11"/>
  <c r="AL63" i="11"/>
  <c r="AJ63" i="11"/>
  <c r="AJ33" i="11"/>
  <c r="AL33" i="11"/>
  <c r="AJ16" i="11"/>
  <c r="AL16" i="11"/>
  <c r="AJ15" i="11"/>
  <c r="AL15" i="11"/>
  <c r="AL87" i="11"/>
  <c r="AJ87" i="11"/>
  <c r="AL9" i="11"/>
  <c r="AJ9" i="11"/>
  <c r="AL41" i="11"/>
  <c r="AJ41" i="11"/>
  <c r="AK99" i="11"/>
  <c r="AK50" i="11"/>
  <c r="AK4" i="11"/>
  <c r="AL44" i="11"/>
  <c r="AJ44" i="11"/>
  <c r="AJ85" i="11"/>
  <c r="AL85" i="11"/>
  <c r="AJ37" i="11"/>
  <c r="AL37" i="11"/>
  <c r="AJ62" i="11"/>
  <c r="AD134" i="11"/>
  <c r="AL62" i="11"/>
  <c r="AJ54" i="11"/>
  <c r="AL54" i="11"/>
  <c r="AJ53" i="11"/>
  <c r="AL53" i="11"/>
  <c r="AJ80" i="11"/>
  <c r="AL80" i="11"/>
  <c r="AK35" i="11"/>
  <c r="AK86" i="11"/>
  <c r="AK26" i="11"/>
  <c r="AK20" i="11"/>
  <c r="AK93" i="11"/>
  <c r="AK63" i="11"/>
  <c r="AK33" i="11"/>
  <c r="AJ79" i="11"/>
  <c r="AL79" i="11"/>
  <c r="AL106" i="11"/>
  <c r="AJ106" i="11"/>
  <c r="AL51" i="11"/>
  <c r="AJ51" i="11"/>
  <c r="AJ107" i="11"/>
  <c r="AL107" i="11"/>
  <c r="AJ95" i="11"/>
  <c r="AL95" i="11"/>
  <c r="AJ14" i="11"/>
  <c r="AL14" i="11"/>
  <c r="AK12" i="11"/>
  <c r="AK37" i="11"/>
  <c r="AD132" i="11"/>
  <c r="AL22" i="11"/>
  <c r="AJ22" i="11"/>
  <c r="AJ5" i="11"/>
  <c r="AL5" i="11"/>
  <c r="AD142" i="11"/>
  <c r="AJ7" i="11"/>
  <c r="AL7" i="11"/>
  <c r="AJ103" i="11"/>
  <c r="AL103" i="11"/>
  <c r="AJ70" i="11"/>
  <c r="AL70" i="11"/>
  <c r="AL8" i="11"/>
  <c r="AJ8" i="11"/>
  <c r="AJ84" i="11"/>
  <c r="AL84" i="11"/>
  <c r="AJ32" i="11"/>
  <c r="AL32" i="11"/>
  <c r="AJ83" i="11"/>
  <c r="AL83" i="11"/>
  <c r="AL31" i="11"/>
  <c r="AJ31" i="11"/>
  <c r="AL94" i="11"/>
  <c r="AJ94" i="11"/>
  <c r="AK21" i="11"/>
  <c r="AK28" i="11"/>
  <c r="AK84" i="11"/>
  <c r="AK66" i="11"/>
  <c r="AK45" i="11"/>
  <c r="AK91" i="11"/>
  <c r="AK61" i="11"/>
  <c r="AL39" i="11"/>
  <c r="AJ39" i="11"/>
  <c r="J4" i="6"/>
  <c r="L4" i="6"/>
  <c r="N4" i="6" s="1"/>
  <c r="AL29" i="11"/>
  <c r="AJ29" i="11"/>
  <c r="AJ30" i="11"/>
  <c r="AL30" i="11"/>
  <c r="AJ50" i="11"/>
  <c r="AL50" i="11"/>
  <c r="AJ17" i="11"/>
  <c r="AL17" i="11"/>
  <c r="AJ49" i="11"/>
  <c r="AL49" i="11"/>
  <c r="AJ73" i="11"/>
  <c r="AL73" i="11"/>
  <c r="AK19" i="11"/>
  <c r="AK32" i="11"/>
  <c r="AJ81" i="11"/>
  <c r="AL81" i="11"/>
  <c r="AJ40" i="11"/>
  <c r="AL40" i="11"/>
  <c r="AJ105" i="11"/>
  <c r="AL105" i="11"/>
  <c r="AJ47" i="11"/>
  <c r="AL47" i="11"/>
  <c r="AJ6" i="11"/>
  <c r="AL6" i="11"/>
  <c r="AL64" i="11"/>
  <c r="AJ64" i="11"/>
  <c r="AJ69" i="11"/>
  <c r="AL69" i="11"/>
  <c r="AJ104" i="11"/>
  <c r="AL104" i="11"/>
  <c r="AL68" i="11"/>
  <c r="AJ68" i="11"/>
  <c r="AJ97" i="11"/>
  <c r="AL97" i="11"/>
  <c r="AK5" i="11"/>
  <c r="AK15" i="11"/>
  <c r="AK82" i="11"/>
  <c r="AK64" i="11"/>
  <c r="AK51" i="11"/>
  <c r="AK103" i="11"/>
  <c r="AK89" i="11"/>
  <c r="AK56" i="11"/>
  <c r="V146" i="11"/>
  <c r="U146" i="11"/>
  <c r="T146" i="11"/>
  <c r="Z145" i="11"/>
  <c r="Y145" i="11"/>
  <c r="X145" i="11"/>
  <c r="W145" i="11"/>
  <c r="V145" i="11"/>
  <c r="U145" i="11"/>
  <c r="T145" i="11"/>
  <c r="Z146" i="11"/>
  <c r="Y146" i="11"/>
  <c r="X146" i="11"/>
  <c r="W146" i="11"/>
  <c r="AB148" i="11"/>
  <c r="AH148" i="11" s="1"/>
  <c r="D132" i="5"/>
  <c r="AB149" i="11"/>
  <c r="AH149" i="11" s="1"/>
  <c r="N124" i="5"/>
  <c r="B78" i="9"/>
  <c r="G134" i="5"/>
  <c r="AR149" i="11"/>
  <c r="AU149" i="11" s="1"/>
  <c r="B78" i="7"/>
  <c r="K78" i="5"/>
  <c r="M124" i="5"/>
  <c r="H135" i="5"/>
  <c r="B114" i="7"/>
  <c r="O2" i="11"/>
  <c r="AT146" i="11"/>
  <c r="AS146" i="11"/>
  <c r="AT145" i="11"/>
  <c r="AS145" i="11"/>
  <c r="AB134" i="11"/>
  <c r="AH134" i="11" s="1"/>
  <c r="M38" i="5"/>
  <c r="J84" i="5"/>
  <c r="B108" i="9"/>
  <c r="B130" i="7"/>
  <c r="B72" i="7"/>
  <c r="D134" i="5"/>
  <c r="O78" i="5"/>
  <c r="B108" i="7"/>
  <c r="J89" i="5"/>
  <c r="B89" i="9"/>
  <c r="E89" i="9" s="1"/>
  <c r="B89" i="7"/>
  <c r="E135" i="5"/>
  <c r="L89" i="5"/>
  <c r="F132" i="5"/>
  <c r="H133" i="5"/>
  <c r="E134" i="5"/>
  <c r="J124" i="5"/>
  <c r="O124" i="5"/>
  <c r="H132" i="5"/>
  <c r="L84" i="5"/>
  <c r="D135" i="5"/>
  <c r="B69" i="7"/>
  <c r="B124" i="9"/>
  <c r="H134" i="5"/>
  <c r="N30" i="5"/>
  <c r="N43" i="5"/>
  <c r="J72" i="5"/>
  <c r="O13" i="5"/>
  <c r="N38" i="5"/>
  <c r="K69" i="5"/>
  <c r="M13" i="5"/>
  <c r="M27" i="5"/>
  <c r="B124" i="7"/>
  <c r="M114" i="5"/>
  <c r="N13" i="5"/>
  <c r="K130" i="5"/>
  <c r="K98" i="5"/>
  <c r="AB140" i="11"/>
  <c r="O30" i="5"/>
  <c r="N78" i="5"/>
  <c r="L72" i="5"/>
  <c r="AH31" i="11"/>
  <c r="AK31" i="11"/>
  <c r="AH9" i="11"/>
  <c r="AK9" i="11"/>
  <c r="K105" i="5"/>
  <c r="N105" i="5"/>
  <c r="AH8" i="11"/>
  <c r="AK8" i="11"/>
  <c r="AB142" i="11"/>
  <c r="I134" i="5"/>
  <c r="O130" i="5"/>
  <c r="M58" i="5"/>
  <c r="L105" i="5"/>
  <c r="N130" i="5"/>
  <c r="J69" i="5"/>
  <c r="O69" i="5"/>
  <c r="M84" i="5"/>
  <c r="AR143" i="11"/>
  <c r="AU143" i="11" s="1"/>
  <c r="AR139" i="11"/>
  <c r="AU139" i="11" s="1"/>
  <c r="O72" i="5"/>
  <c r="AH72" i="11"/>
  <c r="AK72" i="11"/>
  <c r="L48" i="5"/>
  <c r="B105" i="9"/>
  <c r="N69" i="5"/>
  <c r="N89" i="5"/>
  <c r="O38" i="5"/>
  <c r="AH57" i="11"/>
  <c r="AK57" i="11"/>
  <c r="M12" i="5"/>
  <c r="K30" i="5"/>
  <c r="C135" i="5"/>
  <c r="L108" i="5"/>
  <c r="O108" i="5"/>
  <c r="AH24" i="11"/>
  <c r="AK24" i="11"/>
  <c r="B84" i="9"/>
  <c r="O58" i="5"/>
  <c r="M89" i="5"/>
  <c r="M108" i="5"/>
  <c r="B92" i="7"/>
  <c r="L43" i="5"/>
  <c r="AH135" i="11"/>
  <c r="M72" i="5"/>
  <c r="L38" i="5"/>
  <c r="M43" i="5"/>
  <c r="B133" i="5"/>
  <c r="K58" i="5"/>
  <c r="O84" i="5"/>
  <c r="O48" i="5"/>
  <c r="M78" i="5"/>
  <c r="AR135" i="11"/>
  <c r="M69" i="5"/>
  <c r="N72" i="5"/>
  <c r="B84" i="7"/>
  <c r="AH22" i="11"/>
  <c r="AB132" i="11"/>
  <c r="AK22" i="11"/>
  <c r="L114" i="5"/>
  <c r="K48" i="5"/>
  <c r="M92" i="5"/>
  <c r="AR132" i="11"/>
  <c r="AU132" i="11" s="1"/>
  <c r="J92" i="5"/>
  <c r="K92" i="5"/>
  <c r="N12" i="5"/>
  <c r="B132" i="5"/>
  <c r="K12" i="5"/>
  <c r="O114" i="5"/>
  <c r="O12" i="5"/>
  <c r="L130" i="5"/>
  <c r="N84" i="5"/>
  <c r="O92" i="5"/>
  <c r="L124" i="5"/>
  <c r="C133" i="5"/>
  <c r="L30" i="5"/>
  <c r="K38" i="5"/>
  <c r="G132" i="5"/>
  <c r="D133" i="5"/>
  <c r="D137" i="5" s="1"/>
  <c r="AH13" i="11"/>
  <c r="AK13" i="11"/>
  <c r="K84" i="5"/>
  <c r="O43" i="5"/>
  <c r="B92" i="9"/>
  <c r="N92" i="5"/>
  <c r="M105" i="5"/>
  <c r="K114" i="5"/>
  <c r="K124" i="5"/>
  <c r="J98" i="5"/>
  <c r="O98" i="5"/>
  <c r="K43" i="5"/>
  <c r="AR134" i="11"/>
  <c r="AU134" i="11" s="1"/>
  <c r="M30" i="5"/>
  <c r="K27" i="5"/>
  <c r="AH79" i="11"/>
  <c r="AK79" i="11"/>
  <c r="K89" i="5"/>
  <c r="AH34" i="11"/>
  <c r="AK34" i="11"/>
  <c r="I135" i="5"/>
  <c r="C134" i="5"/>
  <c r="J130" i="5"/>
  <c r="G135" i="5"/>
  <c r="G133" i="5"/>
  <c r="M130" i="5"/>
  <c r="L13" i="5"/>
  <c r="AR8" i="11"/>
  <c r="K13" i="5"/>
  <c r="K108" i="5"/>
  <c r="N108" i="5"/>
  <c r="O89" i="5"/>
  <c r="L98" i="5"/>
  <c r="M48" i="5"/>
  <c r="K72" i="5"/>
  <c r="N27" i="5"/>
  <c r="L27" i="5"/>
  <c r="L58" i="5"/>
  <c r="B114" i="9"/>
  <c r="N114" i="5"/>
  <c r="O27" i="5"/>
  <c r="AR133" i="11"/>
  <c r="L69" i="5"/>
  <c r="L12" i="5"/>
  <c r="B69" i="9"/>
  <c r="O105" i="5"/>
  <c r="M98" i="5"/>
  <c r="N98" i="5"/>
  <c r="B134" i="5"/>
  <c r="J105" i="5"/>
  <c r="B58" i="9"/>
  <c r="N58" i="5"/>
  <c r="AH2" i="11"/>
  <c r="AB143" i="11"/>
  <c r="AB139" i="11"/>
  <c r="AK2" i="11"/>
  <c r="AB131" i="11"/>
  <c r="N48" i="5"/>
  <c r="L92" i="5"/>
  <c r="L78" i="5"/>
  <c r="AH83" i="11"/>
  <c r="AK83" i="11"/>
  <c r="AH77" i="11"/>
  <c r="AK77" i="11"/>
  <c r="L146" i="11"/>
  <c r="L145" i="11"/>
  <c r="AG146" i="11"/>
  <c r="AC145" i="11"/>
  <c r="AD145" i="11"/>
  <c r="AE145" i="11"/>
  <c r="AB145" i="11"/>
  <c r="AF145" i="11"/>
  <c r="AG145" i="11"/>
  <c r="AB146" i="11"/>
  <c r="AC146" i="11"/>
  <c r="K145" i="11"/>
  <c r="AD146" i="11"/>
  <c r="AF146" i="11"/>
  <c r="K146" i="11"/>
  <c r="AE146" i="11"/>
  <c r="C78" i="9"/>
  <c r="J108" i="4"/>
  <c r="J69" i="4"/>
  <c r="J130" i="4"/>
  <c r="B135" i="4"/>
  <c r="C69" i="9"/>
  <c r="D108" i="9"/>
  <c r="E108" i="9" s="1"/>
  <c r="H134" i="4"/>
  <c r="H137" i="4" s="1"/>
  <c r="C130" i="9"/>
  <c r="C114" i="9"/>
  <c r="J89" i="4"/>
  <c r="F135" i="5"/>
  <c r="D72" i="9"/>
  <c r="E72" i="9" s="1"/>
  <c r="D84" i="9"/>
  <c r="D130" i="9"/>
  <c r="D98" i="9"/>
  <c r="E98" i="9" s="1"/>
  <c r="D48" i="9"/>
  <c r="D12" i="9"/>
  <c r="D92" i="9"/>
  <c r="J58" i="5"/>
  <c r="B135" i="5"/>
  <c r="B43" i="9"/>
  <c r="E43" i="9" s="1"/>
  <c r="B27" i="9"/>
  <c r="J38" i="5"/>
  <c r="F133" i="5"/>
  <c r="J48" i="5"/>
  <c r="I133" i="5"/>
  <c r="J13" i="5"/>
  <c r="B12" i="7"/>
  <c r="E14" i="9"/>
  <c r="E13" i="9" s="1"/>
  <c r="J114" i="5"/>
  <c r="J12" i="5"/>
  <c r="E130" i="9"/>
  <c r="B38" i="9"/>
  <c r="J30" i="5"/>
  <c r="J43" i="5"/>
  <c r="J27" i="5"/>
  <c r="E132" i="5"/>
  <c r="I132" i="5"/>
  <c r="E133" i="5"/>
  <c r="B12" i="9"/>
  <c r="B30" i="9"/>
  <c r="B48" i="9"/>
  <c r="J43" i="4"/>
  <c r="B43" i="7"/>
  <c r="J27" i="4"/>
  <c r="B27" i="7"/>
  <c r="C105" i="9"/>
  <c r="C89" i="9"/>
  <c r="J105" i="4"/>
  <c r="I134" i="4"/>
  <c r="J38" i="4"/>
  <c r="B38" i="7"/>
  <c r="J58" i="4"/>
  <c r="B58" i="7"/>
  <c r="J48" i="4"/>
  <c r="B48" i="7"/>
  <c r="C30" i="9"/>
  <c r="B30" i="7"/>
  <c r="I135" i="4"/>
  <c r="J114" i="4"/>
  <c r="J78" i="4"/>
  <c r="G30" i="8"/>
  <c r="D30" i="7"/>
  <c r="C30" i="7"/>
  <c r="G114" i="8"/>
  <c r="J114" i="8" s="1"/>
  <c r="C114" i="7"/>
  <c r="D114" i="7"/>
  <c r="G98" i="8"/>
  <c r="J98" i="8" s="1"/>
  <c r="C98" i="7"/>
  <c r="D98" i="7"/>
  <c r="G38" i="8"/>
  <c r="D38" i="7"/>
  <c r="C38" i="7"/>
  <c r="G27" i="8"/>
  <c r="J27" i="8" s="1"/>
  <c r="D27" i="7"/>
  <c r="C27" i="7"/>
  <c r="D124" i="9"/>
  <c r="G92" i="8"/>
  <c r="D92" i="7"/>
  <c r="C92" i="7"/>
  <c r="C89" i="7"/>
  <c r="G89" i="8"/>
  <c r="J89" i="8" s="1"/>
  <c r="D89" i="7"/>
  <c r="G69" i="8"/>
  <c r="C69" i="7"/>
  <c r="D69" i="7"/>
  <c r="G130" i="8"/>
  <c r="J130" i="8" s="1"/>
  <c r="C130" i="7"/>
  <c r="D130" i="7"/>
  <c r="G84" i="8"/>
  <c r="D84" i="7"/>
  <c r="C84" i="7"/>
  <c r="G58" i="8"/>
  <c r="D58" i="7"/>
  <c r="C58" i="7"/>
  <c r="D114" i="9"/>
  <c r="D78" i="9"/>
  <c r="E78" i="9" s="1"/>
  <c r="D38" i="9"/>
  <c r="G72" i="8"/>
  <c r="D72" i="7"/>
  <c r="C72" i="7"/>
  <c r="D30" i="9"/>
  <c r="G108" i="8"/>
  <c r="D108" i="7"/>
  <c r="C108" i="7"/>
  <c r="C105" i="7"/>
  <c r="G105" i="8"/>
  <c r="J105" i="8" s="1"/>
  <c r="D105" i="7"/>
  <c r="G124" i="8"/>
  <c r="D124" i="7"/>
  <c r="C124" i="7"/>
  <c r="G78" i="8"/>
  <c r="J78" i="8" s="1"/>
  <c r="C78" i="7"/>
  <c r="D78" i="7"/>
  <c r="G48" i="8"/>
  <c r="D48" i="7"/>
  <c r="C48" i="7"/>
  <c r="D69" i="9"/>
  <c r="D105" i="9"/>
  <c r="D58" i="9"/>
  <c r="D27" i="9"/>
  <c r="C12" i="7"/>
  <c r="G12" i="8"/>
  <c r="D12" i="7"/>
  <c r="G43" i="8"/>
  <c r="J43" i="8" s="1"/>
  <c r="D43" i="7"/>
  <c r="C43" i="7"/>
  <c r="J108" i="5"/>
  <c r="C132" i="5"/>
  <c r="F134" i="5"/>
  <c r="C48" i="9"/>
  <c r="C58" i="9"/>
  <c r="E137" i="4"/>
  <c r="B30" i="6"/>
  <c r="J30" i="6" s="1"/>
  <c r="C12" i="9"/>
  <c r="J78" i="5"/>
  <c r="C43" i="9"/>
  <c r="C27" i="9"/>
  <c r="H132" i="6"/>
  <c r="G132" i="6"/>
  <c r="C132" i="6"/>
  <c r="G133" i="6"/>
  <c r="E135" i="6"/>
  <c r="E133" i="6"/>
  <c r="H135" i="6"/>
  <c r="G134" i="6"/>
  <c r="F133" i="6"/>
  <c r="B105" i="6"/>
  <c r="J105" i="6" s="1"/>
  <c r="E132" i="6"/>
  <c r="B137" i="4"/>
  <c r="D137" i="4"/>
  <c r="B114" i="6"/>
  <c r="J114" i="6" s="1"/>
  <c r="B78" i="6"/>
  <c r="J78" i="6" s="1"/>
  <c r="B98" i="6"/>
  <c r="J98" i="6" s="1"/>
  <c r="H134" i="6"/>
  <c r="H133" i="6"/>
  <c r="D133" i="6"/>
  <c r="B72" i="6"/>
  <c r="J72" i="6" s="1"/>
  <c r="B84" i="6"/>
  <c r="J84" i="6" s="1"/>
  <c r="B92" i="6"/>
  <c r="J92" i="6" s="1"/>
  <c r="F135" i="6"/>
  <c r="F132" i="6"/>
  <c r="B108" i="6"/>
  <c r="J108" i="6" s="1"/>
  <c r="C133" i="6"/>
  <c r="D132" i="6"/>
  <c r="B58" i="6"/>
  <c r="J58" i="6" s="1"/>
  <c r="B130" i="6"/>
  <c r="J130" i="6" s="1"/>
  <c r="I133" i="4"/>
  <c r="J133" i="4" s="1"/>
  <c r="J30" i="4"/>
  <c r="J50" i="6"/>
  <c r="I133" i="6"/>
  <c r="I132" i="6"/>
  <c r="G137" i="4"/>
  <c r="J94" i="6"/>
  <c r="J74" i="6"/>
  <c r="J126" i="6"/>
  <c r="G135" i="6"/>
  <c r="D134" i="6"/>
  <c r="B12" i="6"/>
  <c r="B27" i="6"/>
  <c r="J27" i="6" s="1"/>
  <c r="B69" i="6"/>
  <c r="B89" i="6"/>
  <c r="J89" i="6" s="1"/>
  <c r="C137" i="4"/>
  <c r="I135" i="6"/>
  <c r="F134" i="6"/>
  <c r="C134" i="6"/>
  <c r="J15" i="6"/>
  <c r="E134" i="6"/>
  <c r="B38" i="6"/>
  <c r="J38" i="6" s="1"/>
  <c r="B43" i="6"/>
  <c r="J43" i="6" s="1"/>
  <c r="B48" i="6"/>
  <c r="J48" i="6" s="1"/>
  <c r="B124" i="6"/>
  <c r="J124" i="6" s="1"/>
  <c r="F134" i="4"/>
  <c r="F137" i="4" s="1"/>
  <c r="I132" i="4"/>
  <c r="J12" i="4"/>
  <c r="I134" i="6"/>
  <c r="J44" i="6"/>
  <c r="C135" i="6"/>
  <c r="D135" i="6"/>
  <c r="F5" i="8"/>
  <c r="I5" i="8" s="1"/>
  <c r="F6" i="8"/>
  <c r="J6" i="8"/>
  <c r="H7" i="8"/>
  <c r="F7" i="8"/>
  <c r="H8" i="8"/>
  <c r="F8" i="8"/>
  <c r="F9" i="8"/>
  <c r="I9" i="8" s="1"/>
  <c r="J9" i="8"/>
  <c r="F10" i="8"/>
  <c r="J10" i="8"/>
  <c r="H11" i="8"/>
  <c r="F11" i="8"/>
  <c r="F12" i="8"/>
  <c r="I12" i="8" s="1"/>
  <c r="F14" i="8"/>
  <c r="F15" i="8"/>
  <c r="J15" i="8"/>
  <c r="H16" i="8"/>
  <c r="F16" i="8"/>
  <c r="F17" i="8"/>
  <c r="I17" i="8" s="1"/>
  <c r="F18" i="8"/>
  <c r="I18" i="8" s="1"/>
  <c r="J18" i="8"/>
  <c r="F19" i="8"/>
  <c r="J19" i="8"/>
  <c r="F20" i="8"/>
  <c r="F21" i="8"/>
  <c r="F22" i="8"/>
  <c r="I22" i="8" s="1"/>
  <c r="J22" i="8"/>
  <c r="F23" i="8"/>
  <c r="J23" i="8"/>
  <c r="H24" i="8"/>
  <c r="F24" i="8"/>
  <c r="F25" i="8"/>
  <c r="F26" i="8"/>
  <c r="I26" i="8" s="1"/>
  <c r="F27" i="8"/>
  <c r="H28" i="8"/>
  <c r="F28" i="8"/>
  <c r="F29" i="8"/>
  <c r="I29" i="8" s="1"/>
  <c r="F30" i="8"/>
  <c r="I30" i="8" s="1"/>
  <c r="F31" i="8"/>
  <c r="J31" i="8"/>
  <c r="F32" i="8"/>
  <c r="F33" i="8"/>
  <c r="I33" i="8" s="1"/>
  <c r="F34" i="8"/>
  <c r="I34" i="8" s="1"/>
  <c r="J34" i="8"/>
  <c r="F35" i="8"/>
  <c r="J35" i="8"/>
  <c r="F36" i="8"/>
  <c r="F37" i="8"/>
  <c r="F38" i="8"/>
  <c r="I38" i="8" s="1"/>
  <c r="J38" i="8"/>
  <c r="F39" i="8"/>
  <c r="J39" i="8"/>
  <c r="H40" i="8"/>
  <c r="F40" i="8"/>
  <c r="F41" i="8"/>
  <c r="F42" i="8"/>
  <c r="I42" i="8" s="1"/>
  <c r="F43" i="8"/>
  <c r="H44" i="8"/>
  <c r="F44" i="8"/>
  <c r="F45" i="8"/>
  <c r="I45" i="8" s="1"/>
  <c r="F46" i="8"/>
  <c r="I46" i="8" s="1"/>
  <c r="F47" i="8"/>
  <c r="J47" i="8"/>
  <c r="F48" i="8"/>
  <c r="F49" i="8"/>
  <c r="I49" i="8" s="1"/>
  <c r="F50" i="8"/>
  <c r="I50" i="8" s="1"/>
  <c r="J50" i="8"/>
  <c r="F51" i="8"/>
  <c r="J51" i="8"/>
  <c r="F52" i="8"/>
  <c r="F53" i="8"/>
  <c r="F54" i="8"/>
  <c r="I54" i="8" s="1"/>
  <c r="J54" i="8"/>
  <c r="F55" i="8"/>
  <c r="J55" i="8"/>
  <c r="H56" i="8"/>
  <c r="F56" i="8"/>
  <c r="F57" i="8"/>
  <c r="F58" i="8"/>
  <c r="I58" i="8" s="1"/>
  <c r="F59" i="8"/>
  <c r="J59" i="8"/>
  <c r="H60" i="8"/>
  <c r="F60" i="8"/>
  <c r="F61" i="8"/>
  <c r="I61" i="8" s="1"/>
  <c r="F62" i="8"/>
  <c r="I62" i="8" s="1"/>
  <c r="F63" i="8"/>
  <c r="J63" i="8"/>
  <c r="F64" i="8"/>
  <c r="F65" i="8"/>
  <c r="I65" i="8" s="1"/>
  <c r="F66" i="8"/>
  <c r="I66" i="8" s="1"/>
  <c r="J66" i="8"/>
  <c r="F67" i="8"/>
  <c r="J67" i="8"/>
  <c r="F68" i="8"/>
  <c r="F69" i="8"/>
  <c r="F70" i="8"/>
  <c r="I70" i="8" s="1"/>
  <c r="J70" i="8"/>
  <c r="F71" i="8"/>
  <c r="J71" i="8"/>
  <c r="H72" i="8"/>
  <c r="F72" i="8"/>
  <c r="F73" i="8"/>
  <c r="F74" i="8"/>
  <c r="I74" i="8" s="1"/>
  <c r="F75" i="8"/>
  <c r="J75" i="8"/>
  <c r="H76" i="8"/>
  <c r="F76" i="8"/>
  <c r="F77" i="8"/>
  <c r="I77" i="8" s="1"/>
  <c r="F78" i="8"/>
  <c r="F79" i="8"/>
  <c r="J79" i="8"/>
  <c r="F80" i="8"/>
  <c r="F81" i="8"/>
  <c r="F82" i="8"/>
  <c r="I82" i="8" s="1"/>
  <c r="F83" i="8"/>
  <c r="J83" i="8"/>
  <c r="F84" i="8"/>
  <c r="F85" i="8"/>
  <c r="J85" i="8"/>
  <c r="F86" i="8"/>
  <c r="I86" i="8" s="1"/>
  <c r="F87" i="8"/>
  <c r="I87" i="8" s="1"/>
  <c r="J87" i="8"/>
  <c r="H88" i="8"/>
  <c r="F88" i="8"/>
  <c r="I88" i="8" s="1"/>
  <c r="J88" i="8"/>
  <c r="F89" i="8"/>
  <c r="I89" i="8" s="1"/>
  <c r="F90" i="8"/>
  <c r="I90" i="8" s="1"/>
  <c r="J90" i="8"/>
  <c r="F91" i="8"/>
  <c r="J91" i="8"/>
  <c r="H92" i="8"/>
  <c r="F92" i="8"/>
  <c r="I92" i="8" s="1"/>
  <c r="F93" i="8"/>
  <c r="I93" i="8" s="1"/>
  <c r="J93" i="8"/>
  <c r="F94" i="8"/>
  <c r="I94" i="8" s="1"/>
  <c r="J94" i="8"/>
  <c r="F95" i="8"/>
  <c r="J95" i="8"/>
  <c r="H96" i="8"/>
  <c r="F96" i="8"/>
  <c r="I96" i="8" s="1"/>
  <c r="F97" i="8"/>
  <c r="I97" i="8" s="1"/>
  <c r="J97" i="8"/>
  <c r="F98" i="8"/>
  <c r="I98" i="8" s="1"/>
  <c r="F99" i="8"/>
  <c r="J99" i="8"/>
  <c r="H100" i="8"/>
  <c r="F100" i="8"/>
  <c r="I100" i="8" s="1"/>
  <c r="F101" i="8"/>
  <c r="I101" i="8" s="1"/>
  <c r="J101" i="8"/>
  <c r="F102" i="8"/>
  <c r="I102" i="8" s="1"/>
  <c r="J102" i="8"/>
  <c r="F103" i="8"/>
  <c r="J103" i="8"/>
  <c r="H104" i="8"/>
  <c r="F104" i="8"/>
  <c r="I104" i="8" s="1"/>
  <c r="F105" i="8"/>
  <c r="I105" i="8" s="1"/>
  <c r="F106" i="8"/>
  <c r="I106" i="8" s="1"/>
  <c r="J106" i="8"/>
  <c r="F107" i="8"/>
  <c r="J107" i="8"/>
  <c r="H108" i="8"/>
  <c r="F108" i="8"/>
  <c r="I108" i="8" s="1"/>
  <c r="F109" i="8"/>
  <c r="I109" i="8" s="1"/>
  <c r="J109" i="8"/>
  <c r="F110" i="8"/>
  <c r="I110" i="8" s="1"/>
  <c r="J110" i="8"/>
  <c r="H111" i="8"/>
  <c r="F111" i="8"/>
  <c r="J111" i="8"/>
  <c r="H112" i="8"/>
  <c r="F112" i="8"/>
  <c r="I112" i="8" s="1"/>
  <c r="F113" i="8"/>
  <c r="I113" i="8" s="1"/>
  <c r="J113" i="8"/>
  <c r="F114" i="8"/>
  <c r="I114" i="8" s="1"/>
  <c r="F115" i="8"/>
  <c r="J115" i="8"/>
  <c r="H116" i="8"/>
  <c r="F116" i="8"/>
  <c r="I116" i="8" s="1"/>
  <c r="F117" i="8"/>
  <c r="I117" i="8" s="1"/>
  <c r="J117" i="8"/>
  <c r="F118" i="8"/>
  <c r="I118" i="8" s="1"/>
  <c r="J118" i="8"/>
  <c r="F119" i="8"/>
  <c r="J119" i="8"/>
  <c r="H120" i="8"/>
  <c r="F120" i="8"/>
  <c r="I120" i="8" s="1"/>
  <c r="F121" i="8"/>
  <c r="I121" i="8" s="1"/>
  <c r="J121" i="8"/>
  <c r="F122" i="8"/>
  <c r="I122" i="8" s="1"/>
  <c r="J122" i="8"/>
  <c r="F123" i="8"/>
  <c r="J123" i="8"/>
  <c r="H124" i="8"/>
  <c r="F124" i="8"/>
  <c r="I124" i="8" s="1"/>
  <c r="F125" i="8"/>
  <c r="I125" i="8" s="1"/>
  <c r="J125" i="8"/>
  <c r="F126" i="8"/>
  <c r="I126" i="8" s="1"/>
  <c r="J126" i="8"/>
  <c r="F127" i="8"/>
  <c r="J127" i="8"/>
  <c r="H128" i="8"/>
  <c r="F128" i="8"/>
  <c r="I128" i="8" s="1"/>
  <c r="F129" i="8"/>
  <c r="I129" i="8" s="1"/>
  <c r="J129" i="8"/>
  <c r="F130" i="8"/>
  <c r="I130" i="8" s="1"/>
  <c r="F4" i="8"/>
  <c r="I4" i="8" s="1"/>
  <c r="H4" i="8"/>
  <c r="J5" i="8"/>
  <c r="BI139" i="11" l="1"/>
  <c r="BJ139" i="11"/>
  <c r="BK139" i="11"/>
  <c r="BJ148" i="11"/>
  <c r="BK148" i="11"/>
  <c r="BH126" i="11"/>
  <c r="BJ126" i="11"/>
  <c r="BK126" i="11"/>
  <c r="BI142" i="11"/>
  <c r="BJ142" i="11"/>
  <c r="BK142" i="11"/>
  <c r="BI140" i="11"/>
  <c r="BJ140" i="11"/>
  <c r="BK140" i="11"/>
  <c r="BI116" i="11"/>
  <c r="BK116" i="11"/>
  <c r="BJ116" i="11"/>
  <c r="BH118" i="11"/>
  <c r="BJ118" i="11"/>
  <c r="BK118" i="11"/>
  <c r="BI129" i="11"/>
  <c r="BK129" i="11"/>
  <c r="BJ129" i="11"/>
  <c r="BH122" i="11"/>
  <c r="BK122" i="11"/>
  <c r="BJ122" i="11"/>
  <c r="BI134" i="11"/>
  <c r="BJ134" i="11"/>
  <c r="BK134" i="11"/>
  <c r="BI128" i="11"/>
  <c r="BK128" i="11"/>
  <c r="BJ128" i="11"/>
  <c r="BK119" i="11"/>
  <c r="BJ119" i="11"/>
  <c r="BI152" i="11"/>
  <c r="BJ152" i="11"/>
  <c r="BK152" i="11"/>
  <c r="BI135" i="11"/>
  <c r="BJ135" i="11"/>
  <c r="BK135" i="11"/>
  <c r="BJ146" i="11"/>
  <c r="BI133" i="11"/>
  <c r="BJ133" i="11"/>
  <c r="BK133" i="11"/>
  <c r="BI131" i="11"/>
  <c r="BJ131" i="11"/>
  <c r="BK131" i="11"/>
  <c r="BI132" i="11"/>
  <c r="BJ132" i="11"/>
  <c r="BK132" i="11"/>
  <c r="BI114" i="11"/>
  <c r="BK114" i="11"/>
  <c r="BJ114" i="11"/>
  <c r="BI151" i="11"/>
  <c r="BJ151" i="11"/>
  <c r="BK151" i="11"/>
  <c r="BJ145" i="11"/>
  <c r="BI110" i="11"/>
  <c r="BJ110" i="11"/>
  <c r="BK110" i="11"/>
  <c r="BI117" i="11"/>
  <c r="BK117" i="11"/>
  <c r="BJ117" i="11"/>
  <c r="BK146" i="11"/>
  <c r="BI111" i="11"/>
  <c r="BJ111" i="11"/>
  <c r="BK111" i="11"/>
  <c r="BI115" i="11"/>
  <c r="BJ115" i="11"/>
  <c r="BK115" i="11"/>
  <c r="BI123" i="11"/>
  <c r="BK123" i="11"/>
  <c r="BJ123" i="11"/>
  <c r="BK145" i="11"/>
  <c r="BI120" i="11"/>
  <c r="BJ120" i="11"/>
  <c r="BK120" i="11"/>
  <c r="BI124" i="11"/>
  <c r="BJ124" i="11"/>
  <c r="BK124" i="11"/>
  <c r="BI125" i="11"/>
  <c r="BK125" i="11"/>
  <c r="BJ125" i="11"/>
  <c r="BI112" i="11"/>
  <c r="BJ112" i="11"/>
  <c r="BK112" i="11"/>
  <c r="BK121" i="11"/>
  <c r="BJ121" i="11"/>
  <c r="BI143" i="11"/>
  <c r="BJ143" i="11"/>
  <c r="BK143" i="11"/>
  <c r="BI113" i="11"/>
  <c r="BK113" i="11"/>
  <c r="BJ113" i="11"/>
  <c r="BK149" i="11"/>
  <c r="BJ149" i="11"/>
  <c r="BI127" i="11"/>
  <c r="BJ127" i="11"/>
  <c r="BK127" i="11"/>
  <c r="BC145" i="11"/>
  <c r="AJ111" i="11"/>
  <c r="AL111" i="11"/>
  <c r="BH143" i="11"/>
  <c r="BH127" i="11"/>
  <c r="BH134" i="11"/>
  <c r="BH151" i="11"/>
  <c r="BH120" i="11"/>
  <c r="BI145" i="11"/>
  <c r="AL121" i="11"/>
  <c r="BI121" i="11"/>
  <c r="AJ118" i="11"/>
  <c r="BI118" i="11"/>
  <c r="BH117" i="11"/>
  <c r="BH129" i="11"/>
  <c r="BH124" i="11"/>
  <c r="BH142" i="11"/>
  <c r="AL122" i="11"/>
  <c r="BI122" i="11"/>
  <c r="BI146" i="11"/>
  <c r="BH152" i="11"/>
  <c r="BH140" i="11"/>
  <c r="BH112" i="11"/>
  <c r="BH111" i="11"/>
  <c r="BH145" i="11"/>
  <c r="BH123" i="11"/>
  <c r="BH125" i="11"/>
  <c r="AL119" i="11"/>
  <c r="BI119" i="11"/>
  <c r="BH121" i="11"/>
  <c r="BH146" i="11"/>
  <c r="BH113" i="11"/>
  <c r="BH132" i="11"/>
  <c r="BH119" i="11"/>
  <c r="BH131" i="11"/>
  <c r="BH128" i="11"/>
  <c r="BH114" i="11"/>
  <c r="BH133" i="11"/>
  <c r="BH135" i="11"/>
  <c r="BH139" i="11"/>
  <c r="BH110" i="11"/>
  <c r="AK126" i="11"/>
  <c r="BI126" i="11"/>
  <c r="BH116" i="11"/>
  <c r="BH115" i="11"/>
  <c r="BH149" i="11"/>
  <c r="BI149" i="11"/>
  <c r="BH148" i="11"/>
  <c r="BI148" i="11"/>
  <c r="AK111" i="11"/>
  <c r="AR111" i="11"/>
  <c r="AU111" i="11" s="1"/>
  <c r="AR151" i="11"/>
  <c r="AU151" i="11" s="1"/>
  <c r="BC146" i="11"/>
  <c r="AL152" i="11"/>
  <c r="AK152" i="11"/>
  <c r="AJ152" i="11"/>
  <c r="AJ151" i="11"/>
  <c r="AL151" i="11"/>
  <c r="AK151" i="11"/>
  <c r="AK118" i="11"/>
  <c r="AL118" i="11"/>
  <c r="BG146" i="11"/>
  <c r="BG145" i="11"/>
  <c r="AJ119" i="11"/>
  <c r="AL126" i="11"/>
  <c r="AR145" i="11"/>
  <c r="AU145" i="11" s="1"/>
  <c r="AN117" i="11"/>
  <c r="AJ122" i="11"/>
  <c r="AK122" i="11"/>
  <c r="AJ121" i="11"/>
  <c r="AN123" i="11"/>
  <c r="AK119" i="11"/>
  <c r="AN124" i="11"/>
  <c r="AN126" i="11"/>
  <c r="AN127" i="11"/>
  <c r="AN115" i="11"/>
  <c r="AN120" i="11"/>
  <c r="AN122" i="11"/>
  <c r="AN116" i="11"/>
  <c r="AN119" i="11"/>
  <c r="AN110" i="11"/>
  <c r="AN118" i="11"/>
  <c r="AN121" i="11"/>
  <c r="AN125" i="11"/>
  <c r="AN113" i="11"/>
  <c r="AN128" i="11"/>
  <c r="AJ126" i="11"/>
  <c r="AN114" i="11"/>
  <c r="AN129" i="11"/>
  <c r="AN111" i="11"/>
  <c r="AN112" i="11"/>
  <c r="AU122" i="11"/>
  <c r="AU115" i="11"/>
  <c r="AY145" i="11"/>
  <c r="AU117" i="11"/>
  <c r="AU113" i="11"/>
  <c r="AU116" i="11"/>
  <c r="AU118" i="11"/>
  <c r="AL112" i="11"/>
  <c r="AK112" i="11"/>
  <c r="AJ112" i="11"/>
  <c r="AL113" i="11"/>
  <c r="AK113" i="11"/>
  <c r="AJ113" i="11"/>
  <c r="AU129" i="11"/>
  <c r="AL128" i="11"/>
  <c r="AK128" i="11"/>
  <c r="AJ128" i="11"/>
  <c r="AL120" i="11"/>
  <c r="AK120" i="11"/>
  <c r="AJ120" i="11"/>
  <c r="AK121" i="11"/>
  <c r="AL124" i="11"/>
  <c r="AK124" i="11"/>
  <c r="AJ124" i="11"/>
  <c r="AL125" i="11"/>
  <c r="AK125" i="11"/>
  <c r="AJ125" i="11"/>
  <c r="AJ127" i="11"/>
  <c r="AL127" i="11"/>
  <c r="AK127" i="11"/>
  <c r="AU110" i="11"/>
  <c r="AU124" i="11"/>
  <c r="AU123" i="11"/>
  <c r="AU128" i="11"/>
  <c r="AU112" i="11"/>
  <c r="AK114" i="11"/>
  <c r="AJ114" i="11"/>
  <c r="AL114" i="11"/>
  <c r="AL117" i="11"/>
  <c r="AK117" i="11"/>
  <c r="AJ117" i="11"/>
  <c r="AU119" i="11"/>
  <c r="AU126" i="11"/>
  <c r="AL115" i="11"/>
  <c r="AK115" i="11"/>
  <c r="AJ115" i="11"/>
  <c r="AL123" i="11"/>
  <c r="AK123" i="11"/>
  <c r="AJ123" i="11"/>
  <c r="AL110" i="11"/>
  <c r="AK110" i="11"/>
  <c r="AJ110" i="11"/>
  <c r="AL116" i="11"/>
  <c r="AK116" i="11"/>
  <c r="AJ116" i="11"/>
  <c r="AU120" i="11"/>
  <c r="AU127" i="11"/>
  <c r="AL129" i="11"/>
  <c r="AK129" i="11"/>
  <c r="AJ129" i="11"/>
  <c r="AY146" i="11"/>
  <c r="AK135" i="11"/>
  <c r="AK133" i="11"/>
  <c r="AU133" i="11"/>
  <c r="AU135" i="11"/>
  <c r="AQ33" i="11"/>
  <c r="AP82" i="11"/>
  <c r="AU8" i="11"/>
  <c r="AQ103" i="11"/>
  <c r="AK140" i="11"/>
  <c r="AP39" i="11"/>
  <c r="AQ91" i="11"/>
  <c r="AQ47" i="11"/>
  <c r="AP103" i="11"/>
  <c r="AQ54" i="11"/>
  <c r="AP33" i="11"/>
  <c r="AQ101" i="11"/>
  <c r="AQ66" i="11"/>
  <c r="AP91" i="11"/>
  <c r="AP2" i="11"/>
  <c r="AQ67" i="11"/>
  <c r="AP47" i="11"/>
  <c r="AQ73" i="11"/>
  <c r="AP31" i="11"/>
  <c r="AQ7" i="11"/>
  <c r="AP54" i="11"/>
  <c r="AP63" i="11"/>
  <c r="AQ18" i="11"/>
  <c r="AP101" i="11"/>
  <c r="AP66" i="11"/>
  <c r="AQ72" i="11"/>
  <c r="AQ75" i="11"/>
  <c r="AQ90" i="11"/>
  <c r="AQ93" i="11"/>
  <c r="AQ13" i="11"/>
  <c r="AQ57" i="11"/>
  <c r="AP12" i="11"/>
  <c r="AQ97" i="11"/>
  <c r="AQ105" i="11"/>
  <c r="AP73" i="11"/>
  <c r="AQ31" i="11"/>
  <c r="AP7" i="11"/>
  <c r="AQ14" i="11"/>
  <c r="AQ62" i="11"/>
  <c r="AQ63" i="11"/>
  <c r="AP18" i="11"/>
  <c r="AQ11" i="11"/>
  <c r="AP72" i="11"/>
  <c r="AP75" i="11"/>
  <c r="AP90" i="11"/>
  <c r="AP93" i="11"/>
  <c r="AP13" i="11"/>
  <c r="AP57" i="11"/>
  <c r="AQ59" i="11"/>
  <c r="AP20" i="11"/>
  <c r="AP97" i="11"/>
  <c r="AP105" i="11"/>
  <c r="AQ49" i="11"/>
  <c r="AQ83" i="11"/>
  <c r="AJ142" i="11"/>
  <c r="AL142" i="11"/>
  <c r="AD137" i="11"/>
  <c r="AP14" i="11"/>
  <c r="AJ134" i="11"/>
  <c r="AL134" i="11"/>
  <c r="AP58" i="11"/>
  <c r="AQ65" i="11"/>
  <c r="AQ102" i="11"/>
  <c r="AP11" i="11"/>
  <c r="AQ60" i="11"/>
  <c r="AP96" i="11"/>
  <c r="AQ34" i="11"/>
  <c r="AQ77" i="11"/>
  <c r="AQ4" i="11"/>
  <c r="AP59" i="11"/>
  <c r="AL148" i="11"/>
  <c r="AJ148" i="11"/>
  <c r="AP36" i="11"/>
  <c r="AQ96" i="11"/>
  <c r="AQ68" i="11"/>
  <c r="AP40" i="11"/>
  <c r="AQ17" i="11"/>
  <c r="AP5" i="11"/>
  <c r="AP95" i="11"/>
  <c r="AQ37" i="11"/>
  <c r="AP41" i="11"/>
  <c r="AQ27" i="11"/>
  <c r="AQ26" i="11"/>
  <c r="AP89" i="11"/>
  <c r="AQ35" i="11"/>
  <c r="AP61" i="11"/>
  <c r="AQ43" i="11"/>
  <c r="AQ45" i="11"/>
  <c r="AP76" i="11"/>
  <c r="AQ108" i="11"/>
  <c r="AQ3" i="11"/>
  <c r="AP49" i="11"/>
  <c r="AP102" i="11"/>
  <c r="AP34" i="11"/>
  <c r="AQ81" i="11"/>
  <c r="AP17" i="11"/>
  <c r="AQ32" i="11"/>
  <c r="AQ107" i="11"/>
  <c r="AP37" i="11"/>
  <c r="AQ41" i="11"/>
  <c r="AP27" i="11"/>
  <c r="AP26" i="11"/>
  <c r="AP38" i="11"/>
  <c r="AP35" i="11"/>
  <c r="AQ61" i="11"/>
  <c r="AP43" i="11"/>
  <c r="AP45" i="11"/>
  <c r="AP23" i="11"/>
  <c r="AP108" i="11"/>
  <c r="AQ100" i="11"/>
  <c r="AJ140" i="11"/>
  <c r="AL140" i="11"/>
  <c r="AP83" i="11"/>
  <c r="AP62" i="11"/>
  <c r="AP65" i="11"/>
  <c r="AQ76" i="11"/>
  <c r="AQ104" i="11"/>
  <c r="AP81" i="11"/>
  <c r="AQ50" i="11"/>
  <c r="AP32" i="11"/>
  <c r="AP22" i="11"/>
  <c r="AP107" i="11"/>
  <c r="AP9" i="11"/>
  <c r="AQ19" i="11"/>
  <c r="AQ38" i="11"/>
  <c r="AJ133" i="11"/>
  <c r="AL133" i="11"/>
  <c r="AQ71" i="11"/>
  <c r="AQ23" i="11"/>
  <c r="AP24" i="11"/>
  <c r="AP100" i="11"/>
  <c r="AP3" i="11"/>
  <c r="AP52" i="11"/>
  <c r="AP68" i="11"/>
  <c r="AP77" i="11"/>
  <c r="AP104" i="11"/>
  <c r="AP50" i="11"/>
  <c r="AQ84" i="11"/>
  <c r="AQ22" i="11"/>
  <c r="AP51" i="11"/>
  <c r="AQ85" i="11"/>
  <c r="AQ9" i="11"/>
  <c r="AP19" i="11"/>
  <c r="AQ28" i="11"/>
  <c r="AQ42" i="11"/>
  <c r="AP71" i="11"/>
  <c r="AQ24" i="11"/>
  <c r="AQ46" i="11"/>
  <c r="AQ94" i="11"/>
  <c r="AQ5" i="11"/>
  <c r="AQ58" i="11"/>
  <c r="AP4" i="11"/>
  <c r="AQ69" i="11"/>
  <c r="AQ30" i="11"/>
  <c r="AP84" i="11"/>
  <c r="AJ132" i="11"/>
  <c r="AL132" i="11"/>
  <c r="AQ51" i="11"/>
  <c r="AP85" i="11"/>
  <c r="AP87" i="11"/>
  <c r="AQ10" i="11"/>
  <c r="AP28" i="11"/>
  <c r="AP42" i="11"/>
  <c r="AQ99" i="11"/>
  <c r="AQ78" i="11"/>
  <c r="AP46" i="11"/>
  <c r="AL131" i="11"/>
  <c r="AJ131" i="11"/>
  <c r="AP69" i="11"/>
  <c r="AP30" i="11"/>
  <c r="AP106" i="11"/>
  <c r="AQ87" i="11"/>
  <c r="AP10" i="11"/>
  <c r="AQ86" i="11"/>
  <c r="AP92" i="11"/>
  <c r="AP99" i="11"/>
  <c r="AP78" i="11"/>
  <c r="AQ21" i="11"/>
  <c r="AQ39" i="11"/>
  <c r="AQ89" i="11"/>
  <c r="AP29" i="11"/>
  <c r="AP8" i="11"/>
  <c r="AQ106" i="11"/>
  <c r="AQ80" i="11"/>
  <c r="AP44" i="11"/>
  <c r="AQ15" i="11"/>
  <c r="AQ88" i="11"/>
  <c r="AP86" i="11"/>
  <c r="AQ92" i="11"/>
  <c r="AQ98" i="11"/>
  <c r="AJ143" i="11"/>
  <c r="AL143" i="11"/>
  <c r="AP21" i="11"/>
  <c r="AP64" i="11"/>
  <c r="AQ29" i="11"/>
  <c r="AQ8" i="11"/>
  <c r="AQ79" i="11"/>
  <c r="AP80" i="11"/>
  <c r="AQ44" i="11"/>
  <c r="AP15" i="11"/>
  <c r="AP88" i="11"/>
  <c r="AP56" i="11"/>
  <c r="AQ48" i="11"/>
  <c r="AP98" i="11"/>
  <c r="AP55" i="11"/>
  <c r="AL149" i="11"/>
  <c r="AJ149" i="11"/>
  <c r="AQ40" i="11"/>
  <c r="AP60" i="11"/>
  <c r="AQ64" i="11"/>
  <c r="AQ70" i="11"/>
  <c r="AP79" i="11"/>
  <c r="AQ53" i="11"/>
  <c r="AQ16" i="11"/>
  <c r="AQ82" i="11"/>
  <c r="AQ56" i="11"/>
  <c r="AP48" i="11"/>
  <c r="AQ74" i="11"/>
  <c r="AQ55" i="11"/>
  <c r="AL139" i="11"/>
  <c r="AJ139" i="11"/>
  <c r="AP25" i="11"/>
  <c r="AP6" i="11"/>
  <c r="AP94" i="11"/>
  <c r="AP67" i="11"/>
  <c r="AQ95" i="11"/>
  <c r="AQ6" i="11"/>
  <c r="AP70" i="11"/>
  <c r="AP53" i="11"/>
  <c r="AP16" i="11"/>
  <c r="AJ135" i="11"/>
  <c r="AL135" i="11"/>
  <c r="AQ12" i="11"/>
  <c r="AQ20" i="11"/>
  <c r="AP74" i="11"/>
  <c r="AQ52" i="11"/>
  <c r="AQ36" i="11"/>
  <c r="AQ2" i="11"/>
  <c r="AQ25" i="11"/>
  <c r="AA146" i="11"/>
  <c r="M145" i="11"/>
  <c r="AA145" i="11"/>
  <c r="AK148" i="11"/>
  <c r="AK149" i="11"/>
  <c r="AR148" i="11"/>
  <c r="AK134" i="11"/>
  <c r="M146" i="11"/>
  <c r="K135" i="5"/>
  <c r="H137" i="5"/>
  <c r="AR140" i="11"/>
  <c r="G137" i="5"/>
  <c r="AM6" i="11"/>
  <c r="AM26" i="11"/>
  <c r="AN33" i="11"/>
  <c r="AM105" i="11"/>
  <c r="E105" i="9"/>
  <c r="AN41" i="11"/>
  <c r="E114" i="9"/>
  <c r="E92" i="9"/>
  <c r="AM38" i="11"/>
  <c r="L133" i="5"/>
  <c r="AR142" i="11"/>
  <c r="E124" i="9"/>
  <c r="E84" i="9"/>
  <c r="AN24" i="11"/>
  <c r="AN102" i="11"/>
  <c r="O133" i="5"/>
  <c r="AM3" i="11"/>
  <c r="AM92" i="11"/>
  <c r="AM96" i="11"/>
  <c r="N133" i="5"/>
  <c r="AM22" i="11"/>
  <c r="AN74" i="11"/>
  <c r="AM67" i="11"/>
  <c r="AH140" i="11"/>
  <c r="E69" i="9"/>
  <c r="K134" i="5"/>
  <c r="AM49" i="11"/>
  <c r="AM46" i="11"/>
  <c r="AM50" i="11"/>
  <c r="AM83" i="11"/>
  <c r="AM63" i="11"/>
  <c r="AK139" i="11"/>
  <c r="AH139" i="11"/>
  <c r="AM59" i="11"/>
  <c r="N135" i="5"/>
  <c r="AN42" i="11"/>
  <c r="AM29" i="11"/>
  <c r="AN49" i="11"/>
  <c r="AN82" i="11"/>
  <c r="AN45" i="11"/>
  <c r="AN47" i="11"/>
  <c r="AN54" i="11"/>
  <c r="AM35" i="11"/>
  <c r="AH143" i="11"/>
  <c r="AK143" i="11"/>
  <c r="AN58" i="11"/>
  <c r="AM85" i="11"/>
  <c r="AN87" i="11"/>
  <c r="AM99" i="11"/>
  <c r="AM87" i="11"/>
  <c r="AM13" i="11"/>
  <c r="AM21" i="11"/>
  <c r="AN52" i="11"/>
  <c r="AN27" i="11"/>
  <c r="AM15" i="11"/>
  <c r="AN53" i="11"/>
  <c r="AM75" i="11"/>
  <c r="C137" i="5"/>
  <c r="L132" i="5"/>
  <c r="AM17" i="11"/>
  <c r="AN67" i="11"/>
  <c r="AN103" i="11"/>
  <c r="AI145" i="11"/>
  <c r="AM107" i="11"/>
  <c r="AN2" i="11"/>
  <c r="AM106" i="11"/>
  <c r="AM43" i="11"/>
  <c r="L134" i="5"/>
  <c r="AN70" i="11"/>
  <c r="AM70" i="11"/>
  <c r="AN13" i="11"/>
  <c r="AN11" i="11"/>
  <c r="AN39" i="11"/>
  <c r="AM28" i="11"/>
  <c r="AN88" i="11"/>
  <c r="AN106" i="11"/>
  <c r="AM103" i="11"/>
  <c r="AN5" i="11"/>
  <c r="N132" i="5"/>
  <c r="AK145" i="11"/>
  <c r="AN18" i="11"/>
  <c r="AN90" i="11"/>
  <c r="AM18" i="11"/>
  <c r="AN78" i="11"/>
  <c r="AN65" i="11"/>
  <c r="M133" i="5"/>
  <c r="AM61" i="11"/>
  <c r="AM73" i="11"/>
  <c r="AN37" i="11"/>
  <c r="AM40" i="11"/>
  <c r="AN50" i="11"/>
  <c r="AM90" i="11"/>
  <c r="AN73" i="11"/>
  <c r="AM71" i="11"/>
  <c r="M134" i="5"/>
  <c r="AM79" i="11"/>
  <c r="AM27" i="11"/>
  <c r="AM84" i="11"/>
  <c r="AN28" i="11"/>
  <c r="AM91" i="11"/>
  <c r="AM57" i="11"/>
  <c r="AN26" i="11"/>
  <c r="AN95" i="11"/>
  <c r="AN86" i="11"/>
  <c r="AM39" i="11"/>
  <c r="AM76" i="11"/>
  <c r="O134" i="5"/>
  <c r="AL145" i="11"/>
  <c r="AN83" i="11"/>
  <c r="AN98" i="11"/>
  <c r="AM7" i="11"/>
  <c r="AN80" i="11"/>
  <c r="AN79" i="11"/>
  <c r="AM62" i="11"/>
  <c r="AM102" i="11"/>
  <c r="AM41" i="11"/>
  <c r="AM20" i="11"/>
  <c r="AM24" i="11"/>
  <c r="AN57" i="11"/>
  <c r="AM66" i="11"/>
  <c r="AN32" i="11"/>
  <c r="O132" i="5"/>
  <c r="AN75" i="11"/>
  <c r="AM25" i="11"/>
  <c r="AN84" i="11"/>
  <c r="AM23" i="11"/>
  <c r="N134" i="5"/>
  <c r="AM86" i="11"/>
  <c r="AM60" i="11"/>
  <c r="AM101" i="11"/>
  <c r="AM54" i="11"/>
  <c r="AM31" i="11"/>
  <c r="AM55" i="11"/>
  <c r="AM14" i="11"/>
  <c r="AN107" i="11"/>
  <c r="AN31" i="11"/>
  <c r="AN17" i="11"/>
  <c r="AM108" i="11"/>
  <c r="AM69" i="11"/>
  <c r="AM68" i="11"/>
  <c r="AM88" i="11"/>
  <c r="AN29" i="11"/>
  <c r="AN15" i="11"/>
  <c r="AM12" i="11"/>
  <c r="AN85" i="11"/>
  <c r="AH132" i="11"/>
  <c r="AK132" i="11"/>
  <c r="AN43" i="11"/>
  <c r="AN38" i="11"/>
  <c r="AM5" i="11"/>
  <c r="M135" i="5"/>
  <c r="AN22" i="11"/>
  <c r="K133" i="5"/>
  <c r="AM45" i="11"/>
  <c r="AM104" i="11"/>
  <c r="AM47" i="11"/>
  <c r="AN40" i="11"/>
  <c r="AM9" i="11"/>
  <c r="AM19" i="11"/>
  <c r="AN12" i="11"/>
  <c r="AN21" i="11"/>
  <c r="AN4" i="11"/>
  <c r="AM65" i="11"/>
  <c r="AM30" i="11"/>
  <c r="AN62" i="11"/>
  <c r="AM16" i="11"/>
  <c r="AN36" i="11"/>
  <c r="AM36" i="11"/>
  <c r="AN66" i="11"/>
  <c r="L135" i="5"/>
  <c r="AN3" i="11"/>
  <c r="AM44" i="11"/>
  <c r="AM53" i="11"/>
  <c r="AM74" i="11"/>
  <c r="AN9" i="11"/>
  <c r="AN97" i="11"/>
  <c r="AN69" i="11"/>
  <c r="AN7" i="11"/>
  <c r="AM80" i="11"/>
  <c r="AN56" i="11"/>
  <c r="AM10" i="11"/>
  <c r="AM56" i="11"/>
  <c r="AN61" i="11"/>
  <c r="AM93" i="11"/>
  <c r="AN76" i="11"/>
  <c r="AH142" i="11"/>
  <c r="AB137" i="11"/>
  <c r="AK142" i="11"/>
  <c r="AN44" i="11"/>
  <c r="AM77" i="11"/>
  <c r="AM48" i="11"/>
  <c r="AN105" i="11"/>
  <c r="AM58" i="11"/>
  <c r="AN99" i="11"/>
  <c r="AN35" i="11"/>
  <c r="AN96" i="11"/>
  <c r="M132" i="5"/>
  <c r="AN89" i="11"/>
  <c r="AM89" i="11"/>
  <c r="AN91" i="11"/>
  <c r="AM11" i="11"/>
  <c r="AM52" i="11"/>
  <c r="AN14" i="11"/>
  <c r="AR146" i="11"/>
  <c r="AN25" i="11"/>
  <c r="AN19" i="11"/>
  <c r="AM8" i="11"/>
  <c r="AM37" i="11"/>
  <c r="AL146" i="11"/>
  <c r="AN71" i="11"/>
  <c r="AN55" i="11"/>
  <c r="AN60" i="11"/>
  <c r="AM42" i="11"/>
  <c r="AN10" i="11"/>
  <c r="AM81" i="11"/>
  <c r="AN81" i="11"/>
  <c r="AN20" i="11"/>
  <c r="AN104" i="11"/>
  <c r="AM94" i="11"/>
  <c r="AN46" i="11"/>
  <c r="AN63" i="11"/>
  <c r="AM72" i="11"/>
  <c r="AR131" i="11"/>
  <c r="AM95" i="11"/>
  <c r="AN101" i="11"/>
  <c r="AN8" i="11"/>
  <c r="AN77" i="11"/>
  <c r="AN30" i="11"/>
  <c r="O135" i="5"/>
  <c r="AN100" i="11"/>
  <c r="AH131" i="11"/>
  <c r="AK131" i="11"/>
  <c r="AM97" i="11"/>
  <c r="AM78" i="11"/>
  <c r="AM98" i="11"/>
  <c r="AM34" i="11"/>
  <c r="AM32" i="11"/>
  <c r="AN94" i="11"/>
  <c r="AN6" i="11"/>
  <c r="AM64" i="11"/>
  <c r="AN93" i="11"/>
  <c r="AN72" i="11"/>
  <c r="AN68" i="11"/>
  <c r="AM4" i="11"/>
  <c r="E58" i="9"/>
  <c r="AN59" i="11"/>
  <c r="AM2" i="11"/>
  <c r="AM100" i="11"/>
  <c r="AN92" i="11"/>
  <c r="AM33" i="11"/>
  <c r="AN34" i="11"/>
  <c r="AN16" i="11"/>
  <c r="AN51" i="11"/>
  <c r="K132" i="5"/>
  <c r="AM51" i="11"/>
  <c r="AN64" i="11"/>
  <c r="AM82" i="11"/>
  <c r="AN23" i="11"/>
  <c r="AN108" i="11"/>
  <c r="AN48" i="11"/>
  <c r="AH145" i="11"/>
  <c r="AI146" i="11"/>
  <c r="AH146" i="11"/>
  <c r="AJ146" i="11"/>
  <c r="AK146" i="11"/>
  <c r="AJ145" i="11"/>
  <c r="J135" i="4"/>
  <c r="J135" i="5"/>
  <c r="E12" i="9"/>
  <c r="I14" i="8"/>
  <c r="I13" i="8" s="1"/>
  <c r="F13" i="8"/>
  <c r="E48" i="9"/>
  <c r="B137" i="5"/>
  <c r="K137" i="5" s="1"/>
  <c r="P84" i="5" s="1"/>
  <c r="F137" i="5"/>
  <c r="E38" i="9"/>
  <c r="J133" i="5"/>
  <c r="E27" i="9"/>
  <c r="I137" i="5"/>
  <c r="E137" i="5"/>
  <c r="J134" i="5"/>
  <c r="E30" i="9"/>
  <c r="J132" i="5"/>
  <c r="G137" i="6"/>
  <c r="E137" i="6"/>
  <c r="B134" i="6"/>
  <c r="J134" i="6" s="1"/>
  <c r="J69" i="6"/>
  <c r="F137" i="6"/>
  <c r="H137" i="6"/>
  <c r="C137" i="6"/>
  <c r="J134" i="4"/>
  <c r="B132" i="6"/>
  <c r="J132" i="6" s="1"/>
  <c r="J12" i="6"/>
  <c r="B135" i="6"/>
  <c r="J135" i="6" s="1"/>
  <c r="D137" i="6"/>
  <c r="I137" i="4"/>
  <c r="J137" i="4" s="1"/>
  <c r="J132" i="4"/>
  <c r="I137" i="6"/>
  <c r="B133" i="6"/>
  <c r="J133" i="6" s="1"/>
  <c r="H115" i="8"/>
  <c r="H12" i="8"/>
  <c r="H130" i="8"/>
  <c r="I127" i="8"/>
  <c r="J124" i="8"/>
  <c r="I119" i="8"/>
  <c r="J116" i="8"/>
  <c r="I111" i="8"/>
  <c r="J108" i="8"/>
  <c r="H106" i="8"/>
  <c r="I103" i="8"/>
  <c r="J100" i="8"/>
  <c r="H98" i="8"/>
  <c r="I95" i="8"/>
  <c r="J92" i="8"/>
  <c r="J84" i="8"/>
  <c r="H82" i="8"/>
  <c r="I79" i="8"/>
  <c r="J76" i="8"/>
  <c r="J72" i="8"/>
  <c r="J68" i="8"/>
  <c r="I67" i="8"/>
  <c r="J64" i="8"/>
  <c r="H62" i="8"/>
  <c r="I59" i="8"/>
  <c r="J56" i="8"/>
  <c r="I51" i="8"/>
  <c r="J48" i="8"/>
  <c r="J44" i="8"/>
  <c r="H42" i="8"/>
  <c r="I35" i="8"/>
  <c r="J32" i="8"/>
  <c r="I31" i="8"/>
  <c r="J28" i="8"/>
  <c r="I23" i="8"/>
  <c r="J20" i="8"/>
  <c r="I10" i="8"/>
  <c r="I6" i="8"/>
  <c r="I78" i="8"/>
  <c r="J4" i="8"/>
  <c r="I84" i="8"/>
  <c r="J81" i="8"/>
  <c r="I80" i="8"/>
  <c r="H79" i="8"/>
  <c r="J77" i="8"/>
  <c r="I76" i="8"/>
  <c r="J73" i="8"/>
  <c r="I72" i="8"/>
  <c r="J69" i="8"/>
  <c r="I68" i="8"/>
  <c r="J65" i="8"/>
  <c r="I64" i="8"/>
  <c r="H63" i="8"/>
  <c r="J61" i="8"/>
  <c r="I60" i="8"/>
  <c r="J57" i="8"/>
  <c r="I56" i="8"/>
  <c r="J53" i="8"/>
  <c r="I52" i="8"/>
  <c r="J49" i="8"/>
  <c r="I48" i="8"/>
  <c r="H47" i="8"/>
  <c r="J45" i="8"/>
  <c r="H125" i="8"/>
  <c r="H121" i="8"/>
  <c r="H109" i="8"/>
  <c r="H105" i="8"/>
  <c r="H93" i="8"/>
  <c r="H89" i="8"/>
  <c r="H77" i="8"/>
  <c r="H73" i="8"/>
  <c r="H61" i="8"/>
  <c r="H57" i="8"/>
  <c r="H45" i="8"/>
  <c r="H41" i="8"/>
  <c r="J128" i="8"/>
  <c r="H126" i="8"/>
  <c r="I123" i="8"/>
  <c r="J120" i="8"/>
  <c r="I115" i="8"/>
  <c r="J112" i="8"/>
  <c r="I107" i="8"/>
  <c r="J104" i="8"/>
  <c r="I99" i="8"/>
  <c r="J96" i="8"/>
  <c r="H94" i="8"/>
  <c r="I91" i="8"/>
  <c r="I83" i="8"/>
  <c r="J80" i="8"/>
  <c r="I75" i="8"/>
  <c r="I71" i="8"/>
  <c r="I63" i="8"/>
  <c r="J60" i="8"/>
  <c r="I55" i="8"/>
  <c r="J52" i="8"/>
  <c r="H50" i="8"/>
  <c r="I47" i="8"/>
  <c r="I43" i="8"/>
  <c r="J40" i="8"/>
  <c r="I39" i="8"/>
  <c r="J36" i="8"/>
  <c r="H30" i="8"/>
  <c r="I27" i="8"/>
  <c r="J24" i="8"/>
  <c r="I19" i="8"/>
  <c r="J16" i="8"/>
  <c r="I15" i="8"/>
  <c r="J11" i="8"/>
  <c r="J7" i="8"/>
  <c r="J86" i="8"/>
  <c r="I85" i="8"/>
  <c r="J74" i="8"/>
  <c r="I73" i="8"/>
  <c r="I69" i="8"/>
  <c r="H68" i="8"/>
  <c r="H64" i="8"/>
  <c r="J62" i="8"/>
  <c r="J58" i="8"/>
  <c r="I57" i="8"/>
  <c r="I53" i="8"/>
  <c r="H52" i="8"/>
  <c r="H48" i="8"/>
  <c r="J46" i="8"/>
  <c r="J42" i="8"/>
  <c r="I41" i="8"/>
  <c r="I37" i="8"/>
  <c r="H36" i="8"/>
  <c r="H32" i="8"/>
  <c r="J30" i="8"/>
  <c r="J26" i="8"/>
  <c r="I25" i="8"/>
  <c r="I21" i="8"/>
  <c r="H20" i="8"/>
  <c r="J14" i="8"/>
  <c r="J13" i="8" s="1"/>
  <c r="I8" i="8"/>
  <c r="I44" i="8"/>
  <c r="J41" i="8"/>
  <c r="I40" i="8"/>
  <c r="J37" i="8"/>
  <c r="I36" i="8"/>
  <c r="J33" i="8"/>
  <c r="I32" i="8"/>
  <c r="H31" i="8"/>
  <c r="J29" i="8"/>
  <c r="I28" i="8"/>
  <c r="J25" i="8"/>
  <c r="I24" i="8"/>
  <c r="J21" i="8"/>
  <c r="I20" i="8"/>
  <c r="J17" i="8"/>
  <c r="I16" i="8"/>
  <c r="H15" i="8"/>
  <c r="J12" i="8"/>
  <c r="I11" i="8"/>
  <c r="J8" i="8"/>
  <c r="I7" i="8"/>
  <c r="H84" i="8"/>
  <c r="J82" i="8"/>
  <c r="I81" i="8"/>
  <c r="H80" i="8"/>
  <c r="H127" i="8"/>
  <c r="H123" i="8"/>
  <c r="H119" i="8"/>
  <c r="H107" i="8"/>
  <c r="H103" i="8"/>
  <c r="H99" i="8"/>
  <c r="H95" i="8"/>
  <c r="H91" i="8"/>
  <c r="H87" i="8"/>
  <c r="H83" i="8"/>
  <c r="H75" i="8"/>
  <c r="H71" i="8"/>
  <c r="H67" i="8"/>
  <c r="H59" i="8"/>
  <c r="H55" i="8"/>
  <c r="H51" i="8"/>
  <c r="H43" i="8"/>
  <c r="H39" i="8"/>
  <c r="H35" i="8"/>
  <c r="H27" i="8"/>
  <c r="H23" i="8"/>
  <c r="H19" i="8"/>
  <c r="H10" i="8"/>
  <c r="H5" i="8"/>
  <c r="H122" i="8"/>
  <c r="H118" i="8"/>
  <c r="H114" i="8"/>
  <c r="H110" i="8"/>
  <c r="H102" i="8"/>
  <c r="H90" i="8"/>
  <c r="H86" i="8"/>
  <c r="H78" i="8"/>
  <c r="H74" i="8"/>
  <c r="H70" i="8"/>
  <c r="H66" i="8"/>
  <c r="H58" i="8"/>
  <c r="H54" i="8"/>
  <c r="H46" i="8"/>
  <c r="H38" i="8"/>
  <c r="H34" i="8"/>
  <c r="H26" i="8"/>
  <c r="H22" i="8"/>
  <c r="H18" i="8"/>
  <c r="H14" i="8"/>
  <c r="H13" i="8" s="1"/>
  <c r="H9" i="8"/>
  <c r="H129" i="8"/>
  <c r="H117" i="8"/>
  <c r="H113" i="8"/>
  <c r="H101" i="8"/>
  <c r="H97" i="8"/>
  <c r="H85" i="8"/>
  <c r="H81" i="8"/>
  <c r="H69" i="8"/>
  <c r="H65" i="8"/>
  <c r="H53" i="8"/>
  <c r="H49" i="8"/>
  <c r="H37" i="8"/>
  <c r="H33" i="8"/>
  <c r="H29" i="8"/>
  <c r="H25" i="8"/>
  <c r="H21" i="8"/>
  <c r="H17" i="8"/>
  <c r="H6" i="8"/>
  <c r="BI137" i="11" l="1"/>
  <c r="BJ137" i="11"/>
  <c r="BK137" i="11"/>
  <c r="BH137" i="11"/>
  <c r="AN131" i="11"/>
  <c r="AM131" i="11"/>
  <c r="AQ118" i="11"/>
  <c r="AQ116" i="11"/>
  <c r="AP114" i="11"/>
  <c r="AQ124" i="11"/>
  <c r="AP119" i="11"/>
  <c r="AM114" i="11"/>
  <c r="AP132" i="11"/>
  <c r="AQ135" i="11"/>
  <c r="AP116" i="11"/>
  <c r="AQ117" i="11"/>
  <c r="AP124" i="11"/>
  <c r="AQ112" i="11"/>
  <c r="AP122" i="11"/>
  <c r="AM116" i="11"/>
  <c r="AQ114" i="11"/>
  <c r="AM124" i="11"/>
  <c r="AM111" i="11"/>
  <c r="AM110" i="11"/>
  <c r="AP120" i="11"/>
  <c r="AN135" i="11"/>
  <c r="AM121" i="11"/>
  <c r="AQ110" i="11"/>
  <c r="AM120" i="11"/>
  <c r="AP121" i="11"/>
  <c r="AQ133" i="11"/>
  <c r="AP123" i="11"/>
  <c r="AQ120" i="11"/>
  <c r="AM119" i="11"/>
  <c r="AM118" i="11"/>
  <c r="AM132" i="11"/>
  <c r="AP133" i="11"/>
  <c r="AM133" i="11"/>
  <c r="AM123" i="11"/>
  <c r="AN132" i="11"/>
  <c r="AQ132" i="11"/>
  <c r="AQ123" i="11"/>
  <c r="AM128" i="11"/>
  <c r="AN133" i="11"/>
  <c r="AQ111" i="11"/>
  <c r="AQ134" i="11"/>
  <c r="AM135" i="11"/>
  <c r="AP115" i="11"/>
  <c r="AP110" i="11"/>
  <c r="AP134" i="11"/>
  <c r="AM115" i="11"/>
  <c r="AM127" i="11"/>
  <c r="AP118" i="11"/>
  <c r="AQ126" i="11"/>
  <c r="AP129" i="11"/>
  <c r="AP128" i="11"/>
  <c r="AQ115" i="11"/>
  <c r="AQ127" i="11"/>
  <c r="AP113" i="11"/>
  <c r="AQ122" i="11"/>
  <c r="AN134" i="11"/>
  <c r="AM129" i="11"/>
  <c r="AP127" i="11"/>
  <c r="AM113" i="11"/>
  <c r="AQ121" i="11"/>
  <c r="AP131" i="11"/>
  <c r="AQ128" i="11"/>
  <c r="AQ129" i="11"/>
  <c r="AP125" i="11"/>
  <c r="AQ113" i="11"/>
  <c r="AP126" i="11"/>
  <c r="AM122" i="11"/>
  <c r="AQ119" i="11"/>
  <c r="AP135" i="11"/>
  <c r="AQ131" i="11"/>
  <c r="AP117" i="11"/>
  <c r="AM125" i="11"/>
  <c r="AP112" i="11"/>
  <c r="AP111" i="11"/>
  <c r="AM126" i="11"/>
  <c r="AM134" i="11"/>
  <c r="AM117" i="11"/>
  <c r="AQ125" i="11"/>
  <c r="AM112" i="11"/>
  <c r="AU131" i="11"/>
  <c r="AU140" i="11"/>
  <c r="AU142" i="11"/>
  <c r="AU146" i="11"/>
  <c r="AU148" i="11"/>
  <c r="AJ137" i="11"/>
  <c r="AL137" i="11"/>
  <c r="AR137" i="11"/>
  <c r="AU137" i="11" s="1"/>
  <c r="P13" i="5"/>
  <c r="P92" i="5"/>
  <c r="O137" i="5"/>
  <c r="T132" i="5" s="1"/>
  <c r="P38" i="5"/>
  <c r="P89" i="5"/>
  <c r="P137" i="5"/>
  <c r="P65" i="5"/>
  <c r="P73" i="5"/>
  <c r="P63" i="5"/>
  <c r="P77" i="5"/>
  <c r="P67" i="5"/>
  <c r="P82" i="5"/>
  <c r="P7" i="5"/>
  <c r="P9" i="5"/>
  <c r="P19" i="5"/>
  <c r="P75" i="5"/>
  <c r="P23" i="5"/>
  <c r="P87" i="5"/>
  <c r="P80" i="5"/>
  <c r="P33" i="5"/>
  <c r="P5" i="5"/>
  <c r="P90" i="5"/>
  <c r="P54" i="5"/>
  <c r="P35" i="5"/>
  <c r="P11" i="5"/>
  <c r="P40" i="5"/>
  <c r="P17" i="5"/>
  <c r="P21" i="5"/>
  <c r="P56" i="5"/>
  <c r="P25" i="5"/>
  <c r="P42" i="5"/>
  <c r="P37" i="5"/>
  <c r="P47" i="5"/>
  <c r="P45" i="5"/>
  <c r="P95" i="5"/>
  <c r="P52" i="5"/>
  <c r="P50" i="5"/>
  <c r="P61" i="5"/>
  <c r="P83" i="5"/>
  <c r="P71" i="5"/>
  <c r="P46" i="5"/>
  <c r="P107" i="5"/>
  <c r="P6" i="5"/>
  <c r="P18" i="5"/>
  <c r="P100" i="5"/>
  <c r="P126" i="5"/>
  <c r="P99" i="5"/>
  <c r="P118" i="5"/>
  <c r="P121" i="5"/>
  <c r="P112" i="5"/>
  <c r="P110" i="5"/>
  <c r="P86" i="5"/>
  <c r="P109" i="5"/>
  <c r="P74" i="5"/>
  <c r="P130" i="5"/>
  <c r="P68" i="5"/>
  <c r="P64" i="5"/>
  <c r="P123" i="5"/>
  <c r="P122" i="5"/>
  <c r="P49" i="5"/>
  <c r="P76" i="5"/>
  <c r="P39" i="5"/>
  <c r="P36" i="5"/>
  <c r="P101" i="5"/>
  <c r="P41" i="5"/>
  <c r="P129" i="5"/>
  <c r="P22" i="5"/>
  <c r="P70" i="5"/>
  <c r="P26" i="5"/>
  <c r="P127" i="5"/>
  <c r="P55" i="5"/>
  <c r="P91" i="5"/>
  <c r="P10" i="5"/>
  <c r="P51" i="5"/>
  <c r="P69" i="5"/>
  <c r="P125" i="5"/>
  <c r="P53" i="5"/>
  <c r="P96" i="5"/>
  <c r="P20" i="5"/>
  <c r="P128" i="5"/>
  <c r="P57" i="5"/>
  <c r="P93" i="5"/>
  <c r="P78" i="5"/>
  <c r="P28" i="5"/>
  <c r="P8" i="5"/>
  <c r="P104" i="5"/>
  <c r="P29" i="5"/>
  <c r="P24" i="5"/>
  <c r="P113" i="5"/>
  <c r="P111" i="5"/>
  <c r="P15" i="5"/>
  <c r="P97" i="5"/>
  <c r="P81" i="5"/>
  <c r="P79" i="5"/>
  <c r="P85" i="5"/>
  <c r="P103" i="5"/>
  <c r="P32" i="5"/>
  <c r="P102" i="5"/>
  <c r="P44" i="5"/>
  <c r="P119" i="5"/>
  <c r="P117" i="5"/>
  <c r="P115" i="5"/>
  <c r="P14" i="5"/>
  <c r="P66" i="5"/>
  <c r="P16" i="5"/>
  <c r="P88" i="5"/>
  <c r="P98" i="5"/>
  <c r="P62" i="5"/>
  <c r="P60" i="5"/>
  <c r="P4" i="5"/>
  <c r="P120" i="5"/>
  <c r="P34" i="5"/>
  <c r="P116" i="5"/>
  <c r="P31" i="5"/>
  <c r="P106" i="5"/>
  <c r="P59" i="5"/>
  <c r="P94" i="5"/>
  <c r="T135" i="5"/>
  <c r="P124" i="5"/>
  <c r="P105" i="5"/>
  <c r="P135" i="5"/>
  <c r="P132" i="5"/>
  <c r="T134" i="5"/>
  <c r="P72" i="5"/>
  <c r="P133" i="5"/>
  <c r="Q132" i="5"/>
  <c r="P27" i="5"/>
  <c r="P48" i="5"/>
  <c r="L137" i="5"/>
  <c r="Q135" i="5" s="1"/>
  <c r="P114" i="5"/>
  <c r="P58" i="5"/>
  <c r="N137" i="5"/>
  <c r="P12" i="5"/>
  <c r="P108" i="5"/>
  <c r="AH137" i="11"/>
  <c r="AK137" i="11"/>
  <c r="P43" i="5"/>
  <c r="Q134" i="5"/>
  <c r="P134" i="5"/>
  <c r="P30" i="5"/>
  <c r="M137" i="5"/>
  <c r="R132" i="5" s="1"/>
  <c r="L12" i="8"/>
  <c r="M13" i="8"/>
  <c r="L13" i="8"/>
  <c r="J137" i="5"/>
  <c r="K13" i="8"/>
  <c r="L4" i="8"/>
  <c r="K4" i="8"/>
  <c r="M4" i="8"/>
  <c r="B137" i="6"/>
  <c r="J137" i="6" s="1"/>
  <c r="M130" i="8"/>
  <c r="M70" i="8"/>
  <c r="M92" i="8"/>
  <c r="M8" i="8"/>
  <c r="L14" i="8"/>
  <c r="L11" i="8"/>
  <c r="L32" i="8"/>
  <c r="L69" i="8"/>
  <c r="L43" i="8"/>
  <c r="M40" i="8"/>
  <c r="M120" i="8"/>
  <c r="M65" i="8"/>
  <c r="M64" i="8"/>
  <c r="M116" i="8"/>
  <c r="M105" i="8"/>
  <c r="M122" i="8"/>
  <c r="M106" i="8"/>
  <c r="M114" i="8"/>
  <c r="M82" i="8"/>
  <c r="M17" i="8"/>
  <c r="M25" i="8"/>
  <c r="M14" i="8"/>
  <c r="M26" i="8"/>
  <c r="M58" i="8"/>
  <c r="M86" i="8"/>
  <c r="M16" i="8"/>
  <c r="M53" i="8"/>
  <c r="M61" i="8"/>
  <c r="M81" i="8"/>
  <c r="M28" i="8"/>
  <c r="M56" i="8"/>
  <c r="M93" i="8"/>
  <c r="M109" i="8"/>
  <c r="M125" i="8"/>
  <c r="M78" i="8"/>
  <c r="M18" i="8"/>
  <c r="M126" i="8"/>
  <c r="M5" i="8"/>
  <c r="M22" i="8"/>
  <c r="M37" i="8"/>
  <c r="M104" i="8"/>
  <c r="M73" i="8"/>
  <c r="M121" i="8"/>
  <c r="M34" i="8"/>
  <c r="M12" i="8"/>
  <c r="M43" i="8"/>
  <c r="M27" i="8"/>
  <c r="M33" i="8"/>
  <c r="M41" i="8"/>
  <c r="M30" i="8"/>
  <c r="M62" i="8"/>
  <c r="M7" i="8"/>
  <c r="M36" i="8"/>
  <c r="M60" i="8"/>
  <c r="M80" i="8"/>
  <c r="M96" i="8"/>
  <c r="M112" i="8"/>
  <c r="M69" i="8"/>
  <c r="M77" i="8"/>
  <c r="M44" i="8"/>
  <c r="M68" i="8"/>
  <c r="M108" i="8"/>
  <c r="M124" i="8"/>
  <c r="M97" i="8"/>
  <c r="M113" i="8"/>
  <c r="M129" i="8"/>
  <c r="M94" i="8"/>
  <c r="M54" i="8"/>
  <c r="M110" i="8"/>
  <c r="M102" i="8"/>
  <c r="M38" i="8"/>
  <c r="M46" i="8"/>
  <c r="M52" i="8"/>
  <c r="M45" i="8"/>
  <c r="M76" i="8"/>
  <c r="M89" i="8"/>
  <c r="M50" i="8"/>
  <c r="M10" i="8"/>
  <c r="M21" i="8"/>
  <c r="M29" i="8"/>
  <c r="M42" i="8"/>
  <c r="M74" i="8"/>
  <c r="M11" i="8"/>
  <c r="M24" i="8"/>
  <c r="M128" i="8"/>
  <c r="M49" i="8"/>
  <c r="M57" i="8"/>
  <c r="M15" i="8"/>
  <c r="M31" i="8"/>
  <c r="M55" i="8"/>
  <c r="M67" i="8"/>
  <c r="M79" i="8"/>
  <c r="M91" i="8"/>
  <c r="M103" i="8"/>
  <c r="M115" i="8"/>
  <c r="M127" i="8"/>
  <c r="M19" i="8"/>
  <c r="M35" i="8"/>
  <c r="M47" i="8"/>
  <c r="M51" i="8"/>
  <c r="M63" i="8"/>
  <c r="M75" i="8"/>
  <c r="M87" i="8"/>
  <c r="M99" i="8"/>
  <c r="M111" i="8"/>
  <c r="M123" i="8"/>
  <c r="M23" i="8"/>
  <c r="M39" i="8"/>
  <c r="M59" i="8"/>
  <c r="M71" i="8"/>
  <c r="M83" i="8"/>
  <c r="M95" i="8"/>
  <c r="M107" i="8"/>
  <c r="M119" i="8"/>
  <c r="M20" i="8"/>
  <c r="M32" i="8"/>
  <c r="M48" i="8"/>
  <c r="M72" i="8"/>
  <c r="M84" i="8"/>
  <c r="M100" i="8"/>
  <c r="M85" i="8"/>
  <c r="M101" i="8"/>
  <c r="M117" i="8"/>
  <c r="M9" i="8"/>
  <c r="M118" i="8"/>
  <c r="M88" i="8"/>
  <c r="M66" i="8"/>
  <c r="M6" i="8"/>
  <c r="M98" i="8"/>
  <c r="M90" i="8"/>
  <c r="L75" i="8"/>
  <c r="L123" i="8"/>
  <c r="L6" i="8"/>
  <c r="L22" i="8"/>
  <c r="L46" i="8"/>
  <c r="L54" i="8"/>
  <c r="L62" i="8"/>
  <c r="L70" i="8"/>
  <c r="O70" i="8" s="1"/>
  <c r="L86" i="8"/>
  <c r="L94" i="8"/>
  <c r="L102" i="8"/>
  <c r="L110" i="8"/>
  <c r="L118" i="8"/>
  <c r="L122" i="8"/>
  <c r="O122" i="8" s="1"/>
  <c r="L126" i="8"/>
  <c r="L96" i="8"/>
  <c r="L104" i="8"/>
  <c r="L79" i="8"/>
  <c r="O79" i="8" s="1"/>
  <c r="L119" i="8"/>
  <c r="L97" i="8"/>
  <c r="L50" i="8"/>
  <c r="L129" i="8"/>
  <c r="L38" i="8"/>
  <c r="L61" i="8"/>
  <c r="L109" i="8"/>
  <c r="L28" i="8"/>
  <c r="L73" i="8"/>
  <c r="L19" i="8"/>
  <c r="L47" i="8"/>
  <c r="L48" i="8"/>
  <c r="L56" i="8"/>
  <c r="L84" i="8"/>
  <c r="L10" i="8"/>
  <c r="O10" i="8" s="1"/>
  <c r="L31" i="8"/>
  <c r="O31" i="8" s="1"/>
  <c r="L59" i="8"/>
  <c r="O59" i="8" s="1"/>
  <c r="L87" i="8"/>
  <c r="L5" i="8"/>
  <c r="O5" i="8" s="1"/>
  <c r="L26" i="8"/>
  <c r="L58" i="8"/>
  <c r="L90" i="8"/>
  <c r="L92" i="8"/>
  <c r="O92" i="8" s="1"/>
  <c r="O12" i="8"/>
  <c r="L30" i="8"/>
  <c r="L33" i="8"/>
  <c r="L65" i="8"/>
  <c r="L117" i="8"/>
  <c r="L88" i="8"/>
  <c r="L107" i="8"/>
  <c r="L76" i="8"/>
  <c r="O76" i="8" s="1"/>
  <c r="L67" i="8"/>
  <c r="L95" i="8"/>
  <c r="L105" i="8"/>
  <c r="L18" i="8"/>
  <c r="L82" i="8"/>
  <c r="L124" i="8"/>
  <c r="L29" i="8"/>
  <c r="L113" i="8"/>
  <c r="L20" i="8"/>
  <c r="L41" i="8"/>
  <c r="O41" i="8" s="1"/>
  <c r="L7" i="8"/>
  <c r="L36" i="8"/>
  <c r="L44" i="8"/>
  <c r="L21" i="8"/>
  <c r="L53" i="8"/>
  <c r="L39" i="8"/>
  <c r="L63" i="8"/>
  <c r="L83" i="8"/>
  <c r="L99" i="8"/>
  <c r="L115" i="8"/>
  <c r="L64" i="8"/>
  <c r="O64" i="8" s="1"/>
  <c r="L72" i="8"/>
  <c r="L111" i="8"/>
  <c r="O111" i="8" s="1"/>
  <c r="L127" i="8"/>
  <c r="L9" i="8"/>
  <c r="L100" i="8"/>
  <c r="L34" i="8"/>
  <c r="L66" i="8"/>
  <c r="L98" i="8"/>
  <c r="L112" i="8"/>
  <c r="O112" i="8" s="1"/>
  <c r="L130" i="8"/>
  <c r="O130" i="8" s="1"/>
  <c r="L45" i="8"/>
  <c r="O45" i="8" s="1"/>
  <c r="L93" i="8"/>
  <c r="O93" i="8" s="1"/>
  <c r="L121" i="8"/>
  <c r="L116" i="8"/>
  <c r="O116" i="8" s="1"/>
  <c r="L40" i="8"/>
  <c r="O40" i="8" s="1"/>
  <c r="L37" i="8"/>
  <c r="O37" i="8" s="1"/>
  <c r="L55" i="8"/>
  <c r="L68" i="8"/>
  <c r="L81" i="8"/>
  <c r="O81" i="8" s="1"/>
  <c r="L16" i="8"/>
  <c r="L24" i="8"/>
  <c r="L8" i="8"/>
  <c r="L25" i="8"/>
  <c r="L57" i="8"/>
  <c r="L85" i="8"/>
  <c r="O85" i="8" s="1"/>
  <c r="L15" i="8"/>
  <c r="L27" i="8"/>
  <c r="O27" i="8" s="1"/>
  <c r="L71" i="8"/>
  <c r="L91" i="8"/>
  <c r="O91" i="8" s="1"/>
  <c r="L52" i="8"/>
  <c r="O52" i="8" s="1"/>
  <c r="L60" i="8"/>
  <c r="O60" i="8" s="1"/>
  <c r="L80" i="8"/>
  <c r="L78" i="8"/>
  <c r="L23" i="8"/>
  <c r="L35" i="8"/>
  <c r="L51" i="8"/>
  <c r="L103" i="8"/>
  <c r="L89" i="8"/>
  <c r="L77" i="8"/>
  <c r="O77" i="8" s="1"/>
  <c r="L108" i="8"/>
  <c r="L42" i="8"/>
  <c r="O42" i="8" s="1"/>
  <c r="L74" i="8"/>
  <c r="O74" i="8" s="1"/>
  <c r="L106" i="8"/>
  <c r="O106" i="8" s="1"/>
  <c r="L128" i="8"/>
  <c r="L114" i="8"/>
  <c r="L17" i="8"/>
  <c r="L49" i="8"/>
  <c r="O49" i="8" s="1"/>
  <c r="L101" i="8"/>
  <c r="L125" i="8"/>
  <c r="L120" i="8"/>
  <c r="K25" i="8"/>
  <c r="K14" i="8"/>
  <c r="K78" i="8"/>
  <c r="K38" i="8"/>
  <c r="K105" i="8"/>
  <c r="K130" i="8"/>
  <c r="K27" i="8"/>
  <c r="K108" i="8"/>
  <c r="K48" i="8"/>
  <c r="K30" i="8"/>
  <c r="K12" i="8"/>
  <c r="K72" i="8"/>
  <c r="K92" i="8"/>
  <c r="K58" i="8"/>
  <c r="K114" i="8"/>
  <c r="K69" i="8"/>
  <c r="K43" i="8"/>
  <c r="K84" i="8"/>
  <c r="K89" i="8"/>
  <c r="K98" i="8"/>
  <c r="K124" i="8"/>
  <c r="K46" i="8"/>
  <c r="K110" i="8"/>
  <c r="K6" i="8"/>
  <c r="K29" i="8"/>
  <c r="K18" i="8"/>
  <c r="K34" i="8"/>
  <c r="K66" i="8"/>
  <c r="K19" i="8"/>
  <c r="K35" i="8"/>
  <c r="K51" i="8"/>
  <c r="K67" i="8"/>
  <c r="K83" i="8"/>
  <c r="K99" i="8"/>
  <c r="K17" i="8"/>
  <c r="K33" i="8"/>
  <c r="K49" i="8"/>
  <c r="K65" i="8"/>
  <c r="K81" i="8"/>
  <c r="K97" i="8"/>
  <c r="K113" i="8"/>
  <c r="K129" i="8"/>
  <c r="K22" i="8"/>
  <c r="K54" i="8"/>
  <c r="K70" i="8"/>
  <c r="K102" i="8"/>
  <c r="K118" i="8"/>
  <c r="K5" i="8"/>
  <c r="K11" i="8"/>
  <c r="K112" i="8"/>
  <c r="K104" i="8"/>
  <c r="K44" i="8"/>
  <c r="K116" i="8"/>
  <c r="K24" i="8"/>
  <c r="K120" i="8"/>
  <c r="K60" i="8"/>
  <c r="K56" i="8"/>
  <c r="K8" i="8"/>
  <c r="K7" i="8"/>
  <c r="K96" i="8"/>
  <c r="K40" i="8"/>
  <c r="K28" i="8"/>
  <c r="K88" i="8"/>
  <c r="K100" i="8"/>
  <c r="K128" i="8"/>
  <c r="K76" i="8"/>
  <c r="K111" i="8"/>
  <c r="K16" i="8"/>
  <c r="K23" i="8"/>
  <c r="K39" i="8"/>
  <c r="K55" i="8"/>
  <c r="K71" i="8"/>
  <c r="K87" i="8"/>
  <c r="K123" i="8"/>
  <c r="K21" i="8"/>
  <c r="K37" i="8"/>
  <c r="K53" i="8"/>
  <c r="K85" i="8"/>
  <c r="K101" i="8"/>
  <c r="K117" i="8"/>
  <c r="K9" i="8"/>
  <c r="K26" i="8"/>
  <c r="K74" i="8"/>
  <c r="K90" i="8"/>
  <c r="K122" i="8"/>
  <c r="K10" i="8"/>
  <c r="K59" i="8"/>
  <c r="K75" i="8"/>
  <c r="K91" i="8"/>
  <c r="K107" i="8"/>
  <c r="K31" i="8"/>
  <c r="K50" i="8"/>
  <c r="K41" i="8"/>
  <c r="K73" i="8"/>
  <c r="K121" i="8"/>
  <c r="K63" i="8"/>
  <c r="K42" i="8"/>
  <c r="K62" i="8"/>
  <c r="K106" i="8"/>
  <c r="K115" i="8"/>
  <c r="K127" i="8"/>
  <c r="K52" i="8"/>
  <c r="K126" i="8"/>
  <c r="K61" i="8"/>
  <c r="K93" i="8"/>
  <c r="K125" i="8"/>
  <c r="K95" i="8"/>
  <c r="K80" i="8"/>
  <c r="K32" i="8"/>
  <c r="K64" i="8"/>
  <c r="K86" i="8"/>
  <c r="K103" i="8"/>
  <c r="K15" i="8"/>
  <c r="K57" i="8"/>
  <c r="K47" i="8"/>
  <c r="K79" i="8"/>
  <c r="K82" i="8"/>
  <c r="K20" i="8"/>
  <c r="K94" i="8"/>
  <c r="K45" i="8"/>
  <c r="K77" i="8"/>
  <c r="K109" i="8"/>
  <c r="K119" i="8"/>
  <c r="K36" i="8"/>
  <c r="K68" i="8"/>
  <c r="O126" i="8" l="1"/>
  <c r="O48" i="8"/>
  <c r="O66" i="8"/>
  <c r="O98" i="8"/>
  <c r="O47" i="8"/>
  <c r="O63" i="8"/>
  <c r="O9" i="8"/>
  <c r="O35" i="8"/>
  <c r="O25" i="8"/>
  <c r="O36" i="8"/>
  <c r="O68" i="8"/>
  <c r="O115" i="8"/>
  <c r="O128" i="8"/>
  <c r="O51" i="8"/>
  <c r="O113" i="8"/>
  <c r="R135" i="5"/>
  <c r="R133" i="5"/>
  <c r="S137" i="5"/>
  <c r="S93" i="5"/>
  <c r="S85" i="5"/>
  <c r="S49" i="5"/>
  <c r="S4" i="5"/>
  <c r="S63" i="5"/>
  <c r="S80" i="5"/>
  <c r="S23" i="5"/>
  <c r="S38" i="5"/>
  <c r="S59" i="5"/>
  <c r="S11" i="5"/>
  <c r="S6" i="5"/>
  <c r="S24" i="5"/>
  <c r="S100" i="5"/>
  <c r="S120" i="5"/>
  <c r="S8" i="5"/>
  <c r="S45" i="5"/>
  <c r="S103" i="5"/>
  <c r="S34" i="5"/>
  <c r="S129" i="5"/>
  <c r="S127" i="5"/>
  <c r="S33" i="5"/>
  <c r="S101" i="5"/>
  <c r="S75" i="5"/>
  <c r="S5" i="5"/>
  <c r="S111" i="5"/>
  <c r="S109" i="5"/>
  <c r="S9" i="5"/>
  <c r="S112" i="5"/>
  <c r="S117" i="5"/>
  <c r="S50" i="5"/>
  <c r="S19" i="5"/>
  <c r="S81" i="5"/>
  <c r="S102" i="5"/>
  <c r="S104" i="5"/>
  <c r="S32" i="5"/>
  <c r="S113" i="5"/>
  <c r="S91" i="5"/>
  <c r="S28" i="5"/>
  <c r="S88" i="5"/>
  <c r="S67" i="5"/>
  <c r="S70" i="5"/>
  <c r="S62" i="5"/>
  <c r="S47" i="5"/>
  <c r="S40" i="5"/>
  <c r="S31" i="5"/>
  <c r="S65" i="5"/>
  <c r="S39" i="5"/>
  <c r="S10" i="5"/>
  <c r="S94" i="5"/>
  <c r="S71" i="5"/>
  <c r="S68" i="5"/>
  <c r="S30" i="5"/>
  <c r="S20" i="5"/>
  <c r="S41" i="5"/>
  <c r="S37" i="5"/>
  <c r="S87" i="5"/>
  <c r="S42" i="5"/>
  <c r="S21" i="5"/>
  <c r="S74" i="5"/>
  <c r="S53" i="5"/>
  <c r="S51" i="5"/>
  <c r="S44" i="5"/>
  <c r="S15" i="5"/>
  <c r="S55" i="5"/>
  <c r="S29" i="5"/>
  <c r="S26" i="5"/>
  <c r="S14" i="5"/>
  <c r="S7" i="5"/>
  <c r="S56" i="5"/>
  <c r="S35" i="5"/>
  <c r="S52" i="5"/>
  <c r="S83" i="5"/>
  <c r="S78" i="5"/>
  <c r="S99" i="5"/>
  <c r="S54" i="5"/>
  <c r="S76" i="5"/>
  <c r="S123" i="5"/>
  <c r="S43" i="5"/>
  <c r="S64" i="5"/>
  <c r="S95" i="5"/>
  <c r="S79" i="5"/>
  <c r="S57" i="5"/>
  <c r="S118" i="5"/>
  <c r="S73" i="5"/>
  <c r="S125" i="5"/>
  <c r="S22" i="5"/>
  <c r="S90" i="5"/>
  <c r="S60" i="5"/>
  <c r="S36" i="5"/>
  <c r="S110" i="5"/>
  <c r="S119" i="5"/>
  <c r="S121" i="5"/>
  <c r="S106" i="5"/>
  <c r="S124" i="5"/>
  <c r="S17" i="5"/>
  <c r="S18" i="5"/>
  <c r="S16" i="5"/>
  <c r="S128" i="5"/>
  <c r="S122" i="5"/>
  <c r="S13" i="5"/>
  <c r="S77" i="5"/>
  <c r="S107" i="5"/>
  <c r="S86" i="5"/>
  <c r="S25" i="5"/>
  <c r="S126" i="5"/>
  <c r="S66" i="5"/>
  <c r="S61" i="5"/>
  <c r="S46" i="5"/>
  <c r="S115" i="5"/>
  <c r="S82" i="5"/>
  <c r="S97" i="5"/>
  <c r="S116" i="5"/>
  <c r="S96" i="5"/>
  <c r="S108" i="5"/>
  <c r="S133" i="5"/>
  <c r="S105" i="5"/>
  <c r="S98" i="5"/>
  <c r="S92" i="5"/>
  <c r="S84" i="5"/>
  <c r="S58" i="5"/>
  <c r="S72" i="5"/>
  <c r="S27" i="5"/>
  <c r="S130" i="5"/>
  <c r="S89" i="5"/>
  <c r="S69" i="5"/>
  <c r="S12" i="5"/>
  <c r="S48" i="5"/>
  <c r="S114" i="5"/>
  <c r="S134" i="5"/>
  <c r="R137" i="5"/>
  <c r="R107" i="5"/>
  <c r="R104" i="5"/>
  <c r="R100" i="5"/>
  <c r="R112" i="5"/>
  <c r="R126" i="5"/>
  <c r="R110" i="5"/>
  <c r="R119" i="5"/>
  <c r="R123" i="5"/>
  <c r="R128" i="5"/>
  <c r="R97" i="5"/>
  <c r="R117" i="5"/>
  <c r="R121" i="5"/>
  <c r="R102" i="5"/>
  <c r="R31" i="5"/>
  <c r="R99" i="5"/>
  <c r="R91" i="5"/>
  <c r="R86" i="5"/>
  <c r="R94" i="5"/>
  <c r="R57" i="5"/>
  <c r="R77" i="5"/>
  <c r="R7" i="5"/>
  <c r="R114" i="5"/>
  <c r="R56" i="5"/>
  <c r="R64" i="5"/>
  <c r="R54" i="5"/>
  <c r="R82" i="5"/>
  <c r="R55" i="5"/>
  <c r="R51" i="5"/>
  <c r="R101" i="5"/>
  <c r="R29" i="5"/>
  <c r="R20" i="5"/>
  <c r="R21" i="5"/>
  <c r="R16" i="5"/>
  <c r="R5" i="5"/>
  <c r="R15" i="5"/>
  <c r="R67" i="5"/>
  <c r="R103" i="5"/>
  <c r="R66" i="5"/>
  <c r="R27" i="5"/>
  <c r="R25" i="5"/>
  <c r="R68" i="5"/>
  <c r="R32" i="5"/>
  <c r="R45" i="5"/>
  <c r="R60" i="5"/>
  <c r="R22" i="5"/>
  <c r="R111" i="5"/>
  <c r="R71" i="5"/>
  <c r="R34" i="5"/>
  <c r="R95" i="5"/>
  <c r="R41" i="5"/>
  <c r="R28" i="5"/>
  <c r="R23" i="5"/>
  <c r="R63" i="5"/>
  <c r="R38" i="5"/>
  <c r="R36" i="5"/>
  <c r="R79" i="5"/>
  <c r="R76" i="5"/>
  <c r="R59" i="5"/>
  <c r="R46" i="5"/>
  <c r="R80" i="5"/>
  <c r="R47" i="5"/>
  <c r="R109" i="5"/>
  <c r="R85" i="5"/>
  <c r="R52" i="5"/>
  <c r="R106" i="5"/>
  <c r="R73" i="5"/>
  <c r="R6" i="5"/>
  <c r="R62" i="5"/>
  <c r="R50" i="5"/>
  <c r="R24" i="5"/>
  <c r="R120" i="5"/>
  <c r="R113" i="5"/>
  <c r="R44" i="5"/>
  <c r="R74" i="5"/>
  <c r="R26" i="5"/>
  <c r="R93" i="5"/>
  <c r="R88" i="5"/>
  <c r="R17" i="5"/>
  <c r="R116" i="5"/>
  <c r="R81" i="5"/>
  <c r="R115" i="5"/>
  <c r="R8" i="5"/>
  <c r="R65" i="5"/>
  <c r="R39" i="5"/>
  <c r="R70" i="5"/>
  <c r="R61" i="5"/>
  <c r="R53" i="5"/>
  <c r="R11" i="5"/>
  <c r="R127" i="5"/>
  <c r="R96" i="5"/>
  <c r="R83" i="5"/>
  <c r="R9" i="5"/>
  <c r="R19" i="5"/>
  <c r="R4" i="5"/>
  <c r="R18" i="5"/>
  <c r="R42" i="5"/>
  <c r="R37" i="5"/>
  <c r="R49" i="5"/>
  <c r="R13" i="5"/>
  <c r="R124" i="5"/>
  <c r="R10" i="5"/>
  <c r="R40" i="5"/>
  <c r="R35" i="5"/>
  <c r="R33" i="5"/>
  <c r="R14" i="5"/>
  <c r="R75" i="5"/>
  <c r="R87" i="5"/>
  <c r="R90" i="5"/>
  <c r="R129" i="5"/>
  <c r="R122" i="5"/>
  <c r="R118" i="5"/>
  <c r="R125" i="5"/>
  <c r="R92" i="5"/>
  <c r="R89" i="5"/>
  <c r="R78" i="5"/>
  <c r="R48" i="5"/>
  <c r="R43" i="5"/>
  <c r="R105" i="5"/>
  <c r="R98" i="5"/>
  <c r="R12" i="5"/>
  <c r="R84" i="5"/>
  <c r="R72" i="5"/>
  <c r="R30" i="5"/>
  <c r="R69" i="5"/>
  <c r="R108" i="5"/>
  <c r="R58" i="5"/>
  <c r="R130" i="5"/>
  <c r="R134" i="5"/>
  <c r="U134" i="5" s="1"/>
  <c r="S135" i="5"/>
  <c r="U135" i="5" s="1"/>
  <c r="Q137" i="5"/>
  <c r="Q116" i="5"/>
  <c r="Q17" i="5"/>
  <c r="Q74" i="5"/>
  <c r="Q97" i="5"/>
  <c r="Q67" i="5"/>
  <c r="Q34" i="5"/>
  <c r="Q59" i="5"/>
  <c r="Q64" i="5"/>
  <c r="Q53" i="5"/>
  <c r="Q56" i="5"/>
  <c r="Q127" i="5"/>
  <c r="Q39" i="5"/>
  <c r="Q65" i="5"/>
  <c r="Q50" i="5"/>
  <c r="Q16" i="5"/>
  <c r="Q42" i="5"/>
  <c r="Q46" i="5"/>
  <c r="Q10" i="5"/>
  <c r="Q73" i="5"/>
  <c r="Q80" i="5"/>
  <c r="Q45" i="5"/>
  <c r="Q123" i="5"/>
  <c r="Q79" i="5"/>
  <c r="Q94" i="5"/>
  <c r="Q31" i="5"/>
  <c r="Q112" i="5"/>
  <c r="Q25" i="5"/>
  <c r="Q29" i="5"/>
  <c r="Q99" i="5"/>
  <c r="Q60" i="5"/>
  <c r="Q11" i="5"/>
  <c r="Q93" i="5"/>
  <c r="Q7" i="5"/>
  <c r="Q110" i="5"/>
  <c r="Q100" i="5"/>
  <c r="Q77" i="5"/>
  <c r="Q84" i="5"/>
  <c r="Q118" i="5"/>
  <c r="Q4" i="5"/>
  <c r="Q52" i="5"/>
  <c r="Q18" i="5"/>
  <c r="Q129" i="5"/>
  <c r="Q119" i="5"/>
  <c r="Q82" i="5"/>
  <c r="Q75" i="5"/>
  <c r="Q101" i="5"/>
  <c r="Q126" i="5"/>
  <c r="Q62" i="5"/>
  <c r="Q113" i="5"/>
  <c r="Q115" i="5"/>
  <c r="Q61" i="5"/>
  <c r="Q24" i="5"/>
  <c r="Q104" i="5"/>
  <c r="Q102" i="5"/>
  <c r="Q125" i="5"/>
  <c r="Q88" i="5"/>
  <c r="Q57" i="5"/>
  <c r="Q5" i="5"/>
  <c r="Q83" i="5"/>
  <c r="Q107" i="5"/>
  <c r="Q8" i="5"/>
  <c r="Q91" i="5"/>
  <c r="Q71" i="5"/>
  <c r="Q95" i="5"/>
  <c r="Q87" i="5"/>
  <c r="Q85" i="5"/>
  <c r="Q15" i="5"/>
  <c r="Q70" i="5"/>
  <c r="Q54" i="5"/>
  <c r="Q44" i="5"/>
  <c r="Q35" i="5"/>
  <c r="Q109" i="5"/>
  <c r="Q63" i="5"/>
  <c r="Q90" i="5"/>
  <c r="Q121" i="5"/>
  <c r="Q19" i="5"/>
  <c r="Q55" i="5"/>
  <c r="Q47" i="5"/>
  <c r="Q86" i="5"/>
  <c r="Q120" i="5"/>
  <c r="Q28" i="5"/>
  <c r="Q76" i="5"/>
  <c r="Q9" i="5"/>
  <c r="Q122" i="5"/>
  <c r="Q14" i="5"/>
  <c r="Q103" i="5"/>
  <c r="Q36" i="5"/>
  <c r="Q26" i="5"/>
  <c r="Q20" i="5"/>
  <c r="Q22" i="5"/>
  <c r="Q106" i="5"/>
  <c r="Q128" i="5"/>
  <c r="Q66" i="5"/>
  <c r="Q40" i="5"/>
  <c r="Q89" i="5"/>
  <c r="Q37" i="5"/>
  <c r="Q72" i="5"/>
  <c r="Q96" i="5"/>
  <c r="Q68" i="5"/>
  <c r="Q49" i="5"/>
  <c r="Q23" i="5"/>
  <c r="Q33" i="5"/>
  <c r="Q41" i="5"/>
  <c r="Q111" i="5"/>
  <c r="Q117" i="5"/>
  <c r="Q6" i="5"/>
  <c r="Q51" i="5"/>
  <c r="Q32" i="5"/>
  <c r="Q81" i="5"/>
  <c r="Q21" i="5"/>
  <c r="Q58" i="5"/>
  <c r="Q27" i="5"/>
  <c r="Q12" i="5"/>
  <c r="Q98" i="5"/>
  <c r="Q13" i="5"/>
  <c r="Q133" i="5"/>
  <c r="Q124" i="5"/>
  <c r="Q43" i="5"/>
  <c r="Q92" i="5"/>
  <c r="Q130" i="5"/>
  <c r="Q69" i="5"/>
  <c r="Q38" i="5"/>
  <c r="Q108" i="5"/>
  <c r="Q114" i="5"/>
  <c r="Q48" i="5"/>
  <c r="Q105" i="5"/>
  <c r="Q78" i="5"/>
  <c r="Q30" i="5"/>
  <c r="T137" i="5"/>
  <c r="T125" i="5"/>
  <c r="T7" i="5"/>
  <c r="T91" i="5"/>
  <c r="T16" i="5"/>
  <c r="T46" i="5"/>
  <c r="T97" i="5"/>
  <c r="T8" i="5"/>
  <c r="T83" i="5"/>
  <c r="T24" i="5"/>
  <c r="T36" i="5"/>
  <c r="T50" i="5"/>
  <c r="T115" i="5"/>
  <c r="T121" i="5"/>
  <c r="T122" i="5"/>
  <c r="T55" i="5"/>
  <c r="T102" i="5"/>
  <c r="T13" i="5"/>
  <c r="T65" i="5"/>
  <c r="T126" i="5"/>
  <c r="T106" i="5"/>
  <c r="T101" i="5"/>
  <c r="T15" i="5"/>
  <c r="T80" i="5"/>
  <c r="T112" i="5"/>
  <c r="T42" i="5"/>
  <c r="T100" i="5"/>
  <c r="T18" i="5"/>
  <c r="T20" i="5"/>
  <c r="T107" i="5"/>
  <c r="T124" i="5"/>
  <c r="T71" i="5"/>
  <c r="T104" i="5"/>
  <c r="T66" i="5"/>
  <c r="T45" i="5"/>
  <c r="T77" i="5"/>
  <c r="T73" i="5"/>
  <c r="T33" i="5"/>
  <c r="T128" i="5"/>
  <c r="T56" i="5"/>
  <c r="T34" i="5"/>
  <c r="T129" i="5"/>
  <c r="T11" i="5"/>
  <c r="T127" i="5"/>
  <c r="T32" i="5"/>
  <c r="T30" i="5"/>
  <c r="T88" i="5"/>
  <c r="T37" i="5"/>
  <c r="T70" i="5"/>
  <c r="T78" i="5"/>
  <c r="T90" i="5"/>
  <c r="T21" i="5"/>
  <c r="T118" i="5"/>
  <c r="T96" i="5"/>
  <c r="T9" i="5"/>
  <c r="T14" i="5"/>
  <c r="T5" i="5"/>
  <c r="T59" i="5"/>
  <c r="T74" i="5"/>
  <c r="T117" i="5"/>
  <c r="T62" i="5"/>
  <c r="T60" i="5"/>
  <c r="T93" i="5"/>
  <c r="T23" i="5"/>
  <c r="T39" i="5"/>
  <c r="T35" i="5"/>
  <c r="T99" i="5"/>
  <c r="T82" i="5"/>
  <c r="T29" i="5"/>
  <c r="T26" i="5"/>
  <c r="T61" i="5"/>
  <c r="T64" i="5"/>
  <c r="T47" i="5"/>
  <c r="T57" i="5"/>
  <c r="T49" i="5"/>
  <c r="T85" i="5"/>
  <c r="T94" i="5"/>
  <c r="T95" i="5"/>
  <c r="T6" i="5"/>
  <c r="T109" i="5"/>
  <c r="T52" i="5"/>
  <c r="T22" i="5"/>
  <c r="T63" i="5"/>
  <c r="T76" i="5"/>
  <c r="T31" i="5"/>
  <c r="T123" i="5"/>
  <c r="T10" i="5"/>
  <c r="U10" i="5" s="1"/>
  <c r="T17" i="5"/>
  <c r="T67" i="5"/>
  <c r="T110" i="5"/>
  <c r="T120" i="5"/>
  <c r="T113" i="5"/>
  <c r="T28" i="5"/>
  <c r="T41" i="5"/>
  <c r="T87" i="5"/>
  <c r="T25" i="5"/>
  <c r="T75" i="5"/>
  <c r="T86" i="5"/>
  <c r="T116" i="5"/>
  <c r="T79" i="5"/>
  <c r="T4" i="5"/>
  <c r="T54" i="5"/>
  <c r="T103" i="5"/>
  <c r="T119" i="5"/>
  <c r="T53" i="5"/>
  <c r="T40" i="5"/>
  <c r="T51" i="5"/>
  <c r="T81" i="5"/>
  <c r="T44" i="5"/>
  <c r="T19" i="5"/>
  <c r="T68" i="5"/>
  <c r="T111" i="5"/>
  <c r="T58" i="5"/>
  <c r="T105" i="5"/>
  <c r="T98" i="5"/>
  <c r="T133" i="5"/>
  <c r="T69" i="5"/>
  <c r="T12" i="5"/>
  <c r="T92" i="5"/>
  <c r="T130" i="5"/>
  <c r="T84" i="5"/>
  <c r="T27" i="5"/>
  <c r="T48" i="5"/>
  <c r="T114" i="5"/>
  <c r="U114" i="5" s="1"/>
  <c r="T89" i="5"/>
  <c r="T38" i="5"/>
  <c r="T72" i="5"/>
  <c r="T43" i="5"/>
  <c r="T108" i="5"/>
  <c r="S132" i="5"/>
  <c r="U132" i="5" s="1"/>
  <c r="O44" i="8"/>
  <c r="O54" i="8"/>
  <c r="O13" i="8"/>
  <c r="O125" i="8"/>
  <c r="O114" i="8"/>
  <c r="O103" i="8"/>
  <c r="O55" i="8"/>
  <c r="O72" i="8"/>
  <c r="O88" i="8"/>
  <c r="O30" i="8"/>
  <c r="O73" i="8"/>
  <c r="O119" i="8"/>
  <c r="O102" i="8"/>
  <c r="O90" i="8"/>
  <c r="O101" i="8"/>
  <c r="O108" i="8"/>
  <c r="O71" i="8"/>
  <c r="O16" i="8"/>
  <c r="O28" i="8"/>
  <c r="O129" i="8"/>
  <c r="O123" i="8"/>
  <c r="O109" i="8"/>
  <c r="O50" i="8"/>
  <c r="O104" i="8"/>
  <c r="O118" i="8"/>
  <c r="O86" i="8"/>
  <c r="O75" i="8"/>
  <c r="O107" i="8"/>
  <c r="O19" i="8"/>
  <c r="O110" i="8"/>
  <c r="O120" i="8"/>
  <c r="O23" i="8"/>
  <c r="O53" i="8"/>
  <c r="O105" i="8"/>
  <c r="O87" i="8"/>
  <c r="O84" i="8"/>
  <c r="O22" i="8"/>
  <c r="O78" i="8"/>
  <c r="O121" i="8"/>
  <c r="O83" i="8"/>
  <c r="O21" i="8"/>
  <c r="O124" i="8"/>
  <c r="O56" i="8"/>
  <c r="O38" i="8"/>
  <c r="O62" i="8"/>
  <c r="O80" i="8"/>
  <c r="O57" i="8"/>
  <c r="O20" i="8"/>
  <c r="O82" i="8"/>
  <c r="O67" i="8"/>
  <c r="O117" i="8"/>
  <c r="O26" i="8"/>
  <c r="O94" i="8"/>
  <c r="P13" i="8"/>
  <c r="N13" i="8"/>
  <c r="O127" i="8"/>
  <c r="O39" i="8"/>
  <c r="O18" i="8"/>
  <c r="O65" i="8"/>
  <c r="O46" i="8"/>
  <c r="O17" i="8"/>
  <c r="O89" i="8"/>
  <c r="O15" i="8"/>
  <c r="O8" i="8"/>
  <c r="O34" i="8"/>
  <c r="O99" i="8"/>
  <c r="O7" i="8"/>
  <c r="O29" i="8"/>
  <c r="O33" i="8"/>
  <c r="O61" i="8"/>
  <c r="O97" i="8"/>
  <c r="O96" i="8"/>
  <c r="O24" i="8"/>
  <c r="O100" i="8"/>
  <c r="O95" i="8"/>
  <c r="O58" i="8"/>
  <c r="N109" i="8"/>
  <c r="P109" i="8"/>
  <c r="N64" i="8"/>
  <c r="P64" i="8"/>
  <c r="N125" i="8"/>
  <c r="P125" i="8"/>
  <c r="N52" i="8"/>
  <c r="P52" i="8"/>
  <c r="P62" i="8"/>
  <c r="N62" i="8"/>
  <c r="N73" i="8"/>
  <c r="P73" i="8"/>
  <c r="N107" i="8"/>
  <c r="P107" i="8"/>
  <c r="N10" i="8"/>
  <c r="P10" i="8"/>
  <c r="P26" i="8"/>
  <c r="N26" i="8"/>
  <c r="N85" i="8"/>
  <c r="P85" i="8"/>
  <c r="N123" i="8"/>
  <c r="P123" i="8"/>
  <c r="N39" i="8"/>
  <c r="P39" i="8"/>
  <c r="N76" i="8"/>
  <c r="P76" i="8"/>
  <c r="N28" i="8"/>
  <c r="P28" i="8"/>
  <c r="N8" i="8"/>
  <c r="P8" i="8"/>
  <c r="N24" i="8"/>
  <c r="P24" i="8"/>
  <c r="N112" i="8"/>
  <c r="P112" i="8"/>
  <c r="P102" i="8"/>
  <c r="N102" i="8"/>
  <c r="N129" i="8"/>
  <c r="P129" i="8"/>
  <c r="N65" i="8"/>
  <c r="P65" i="8"/>
  <c r="N99" i="8"/>
  <c r="P99" i="8"/>
  <c r="N35" i="8"/>
  <c r="P35" i="8"/>
  <c r="P18" i="8"/>
  <c r="N18" i="8"/>
  <c r="P46" i="8"/>
  <c r="N46" i="8"/>
  <c r="N84" i="8"/>
  <c r="P84" i="8"/>
  <c r="P58" i="8"/>
  <c r="N58" i="8"/>
  <c r="P30" i="8"/>
  <c r="N30" i="8"/>
  <c r="P130" i="8"/>
  <c r="N130" i="8"/>
  <c r="P14" i="8"/>
  <c r="N14" i="8"/>
  <c r="O69" i="8"/>
  <c r="N68" i="8"/>
  <c r="P68" i="8"/>
  <c r="N77" i="8"/>
  <c r="P77" i="8"/>
  <c r="P82" i="8"/>
  <c r="N82" i="8"/>
  <c r="N15" i="8"/>
  <c r="P15" i="8"/>
  <c r="N32" i="8"/>
  <c r="P32" i="8"/>
  <c r="N93" i="8"/>
  <c r="P93" i="8"/>
  <c r="N127" i="8"/>
  <c r="P127" i="8"/>
  <c r="P42" i="8"/>
  <c r="N42" i="8"/>
  <c r="N41" i="8"/>
  <c r="P41" i="8"/>
  <c r="N91" i="8"/>
  <c r="P91" i="8"/>
  <c r="P122" i="8"/>
  <c r="N122" i="8"/>
  <c r="P9" i="8"/>
  <c r="N9" i="8"/>
  <c r="N53" i="8"/>
  <c r="P53" i="8"/>
  <c r="N87" i="8"/>
  <c r="P87" i="8"/>
  <c r="N23" i="8"/>
  <c r="P23" i="8"/>
  <c r="N128" i="8"/>
  <c r="P128" i="8"/>
  <c r="N40" i="8"/>
  <c r="P40" i="8"/>
  <c r="N56" i="8"/>
  <c r="P56" i="8"/>
  <c r="N116" i="8"/>
  <c r="P116" i="8"/>
  <c r="N11" i="8"/>
  <c r="P11" i="8"/>
  <c r="P70" i="8"/>
  <c r="N70" i="8"/>
  <c r="N113" i="8"/>
  <c r="P113" i="8"/>
  <c r="N49" i="8"/>
  <c r="P49" i="8"/>
  <c r="N83" i="8"/>
  <c r="P83" i="8"/>
  <c r="N19" i="8"/>
  <c r="P19" i="8"/>
  <c r="N29" i="8"/>
  <c r="P29" i="8"/>
  <c r="N124" i="8"/>
  <c r="P124" i="8"/>
  <c r="N43" i="8"/>
  <c r="P43" i="8"/>
  <c r="N92" i="8"/>
  <c r="P92" i="8"/>
  <c r="N48" i="8"/>
  <c r="P48" i="8"/>
  <c r="N105" i="8"/>
  <c r="P105" i="8"/>
  <c r="N25" i="8"/>
  <c r="P25" i="8"/>
  <c r="O32" i="8"/>
  <c r="N57" i="8"/>
  <c r="P57" i="8"/>
  <c r="N45" i="8"/>
  <c r="P45" i="8"/>
  <c r="N103" i="8"/>
  <c r="P103" i="8"/>
  <c r="N80" i="8"/>
  <c r="P80" i="8"/>
  <c r="N61" i="8"/>
  <c r="P61" i="8"/>
  <c r="N115" i="8"/>
  <c r="P115" i="8"/>
  <c r="N63" i="8"/>
  <c r="P63" i="8"/>
  <c r="P50" i="8"/>
  <c r="N50" i="8"/>
  <c r="N75" i="8"/>
  <c r="P75" i="8"/>
  <c r="P90" i="8"/>
  <c r="N90" i="8"/>
  <c r="N117" i="8"/>
  <c r="P117" i="8"/>
  <c r="N37" i="8"/>
  <c r="P37" i="8"/>
  <c r="N71" i="8"/>
  <c r="P71" i="8"/>
  <c r="N16" i="8"/>
  <c r="P16" i="8"/>
  <c r="N100" i="8"/>
  <c r="P100" i="8"/>
  <c r="N96" i="8"/>
  <c r="P96" i="8"/>
  <c r="N60" i="8"/>
  <c r="P60" i="8"/>
  <c r="N44" i="8"/>
  <c r="P44" i="8"/>
  <c r="P5" i="8"/>
  <c r="N5" i="8"/>
  <c r="P54" i="8"/>
  <c r="N54" i="8"/>
  <c r="N97" i="8"/>
  <c r="P97" i="8"/>
  <c r="N33" i="8"/>
  <c r="P33" i="8"/>
  <c r="N67" i="8"/>
  <c r="P67" i="8"/>
  <c r="P66" i="8"/>
  <c r="N66" i="8"/>
  <c r="N6" i="8"/>
  <c r="P6" i="8"/>
  <c r="P98" i="8"/>
  <c r="N98" i="8"/>
  <c r="N69" i="8"/>
  <c r="P69" i="8"/>
  <c r="N72" i="8"/>
  <c r="P72" i="8"/>
  <c r="N108" i="8"/>
  <c r="P108" i="8"/>
  <c r="P38" i="8"/>
  <c r="N38" i="8"/>
  <c r="O11" i="8"/>
  <c r="P4" i="8"/>
  <c r="N4" i="8"/>
  <c r="N20" i="8"/>
  <c r="P20" i="8"/>
  <c r="N36" i="8"/>
  <c r="P36" i="8"/>
  <c r="N79" i="8"/>
  <c r="P79" i="8"/>
  <c r="N119" i="8"/>
  <c r="P119" i="8"/>
  <c r="P94" i="8"/>
  <c r="N94" i="8"/>
  <c r="N47" i="8"/>
  <c r="P47" i="8"/>
  <c r="P86" i="8"/>
  <c r="N86" i="8"/>
  <c r="N95" i="8"/>
  <c r="P95" i="8"/>
  <c r="P126" i="8"/>
  <c r="N126" i="8"/>
  <c r="P106" i="8"/>
  <c r="N106" i="8"/>
  <c r="N121" i="8"/>
  <c r="P121" i="8"/>
  <c r="N31" i="8"/>
  <c r="P31" i="8"/>
  <c r="N59" i="8"/>
  <c r="P59" i="8"/>
  <c r="P74" i="8"/>
  <c r="N74" i="8"/>
  <c r="N101" i="8"/>
  <c r="P101" i="8"/>
  <c r="N21" i="8"/>
  <c r="P21" i="8"/>
  <c r="N55" i="8"/>
  <c r="P55" i="8"/>
  <c r="N111" i="8"/>
  <c r="P111" i="8"/>
  <c r="N88" i="8"/>
  <c r="P88" i="8"/>
  <c r="N7" i="8"/>
  <c r="P7" i="8"/>
  <c r="N120" i="8"/>
  <c r="P120" i="8"/>
  <c r="N104" i="8"/>
  <c r="P104" i="8"/>
  <c r="P118" i="8"/>
  <c r="N118" i="8"/>
  <c r="P22" i="8"/>
  <c r="N22" i="8"/>
  <c r="N81" i="8"/>
  <c r="P81" i="8"/>
  <c r="N17" i="8"/>
  <c r="P17" i="8"/>
  <c r="N51" i="8"/>
  <c r="P51" i="8"/>
  <c r="P34" i="8"/>
  <c r="N34" i="8"/>
  <c r="P110" i="8"/>
  <c r="N110" i="8"/>
  <c r="N89" i="8"/>
  <c r="P89" i="8"/>
  <c r="P114" i="8"/>
  <c r="N114" i="8"/>
  <c r="N12" i="8"/>
  <c r="P12" i="8"/>
  <c r="N27" i="8"/>
  <c r="P27" i="8"/>
  <c r="P78" i="8"/>
  <c r="N78" i="8"/>
  <c r="O6" i="8"/>
  <c r="O43" i="8"/>
  <c r="O14" i="8"/>
  <c r="O4" i="8"/>
  <c r="U62" i="5" l="1"/>
  <c r="U109" i="5"/>
  <c r="U70" i="5"/>
  <c r="U9" i="5"/>
  <c r="U58" i="5"/>
  <c r="U71" i="5"/>
  <c r="U26" i="5"/>
  <c r="U54" i="5"/>
  <c r="U15" i="5"/>
  <c r="U102" i="5"/>
  <c r="U98" i="5"/>
  <c r="U87" i="5"/>
  <c r="U113" i="5"/>
  <c r="U7" i="5"/>
  <c r="U46" i="5"/>
  <c r="U23" i="5"/>
  <c r="U21" i="5"/>
  <c r="U86" i="5"/>
  <c r="U11" i="5"/>
  <c r="U105" i="5"/>
  <c r="U91" i="5"/>
  <c r="U75" i="5"/>
  <c r="U65" i="5"/>
  <c r="U31" i="5"/>
  <c r="U6" i="5"/>
  <c r="U22" i="5"/>
  <c r="U129" i="5"/>
  <c r="U89" i="5"/>
  <c r="U50" i="5"/>
  <c r="U42" i="5"/>
  <c r="U137" i="5"/>
  <c r="U99" i="5"/>
  <c r="U81" i="5"/>
  <c r="U59" i="5"/>
  <c r="U66" i="5"/>
  <c r="U39" i="5"/>
  <c r="U130" i="5"/>
  <c r="U37" i="5"/>
  <c r="U51" i="5"/>
  <c r="U106" i="5"/>
  <c r="U121" i="5"/>
  <c r="U83" i="5"/>
  <c r="U119" i="5"/>
  <c r="U25" i="5"/>
  <c r="U127" i="5"/>
  <c r="U107" i="5"/>
  <c r="U101" i="5"/>
  <c r="U38" i="5"/>
  <c r="U90" i="5"/>
  <c r="U112" i="5"/>
  <c r="U56" i="5"/>
  <c r="U19" i="5"/>
  <c r="U77" i="5"/>
  <c r="U36" i="5"/>
  <c r="U63" i="5"/>
  <c r="U57" i="5"/>
  <c r="U18" i="5"/>
  <c r="U13" i="5"/>
  <c r="U111" i="5"/>
  <c r="U94" i="5"/>
  <c r="U64" i="5"/>
  <c r="U30" i="5"/>
  <c r="U55" i="5"/>
  <c r="U126" i="5"/>
  <c r="U41" i="5"/>
  <c r="U35" i="5"/>
  <c r="U4" i="5"/>
  <c r="U79" i="5"/>
  <c r="U82" i="5"/>
  <c r="U78" i="5"/>
  <c r="U47" i="5"/>
  <c r="U43" i="5"/>
  <c r="U33" i="5"/>
  <c r="U103" i="5"/>
  <c r="U118" i="5"/>
  <c r="U123" i="5"/>
  <c r="U34" i="5"/>
  <c r="U14" i="5"/>
  <c r="U104" i="5"/>
  <c r="U67" i="5"/>
  <c r="U49" i="5"/>
  <c r="U122" i="5"/>
  <c r="U97" i="5"/>
  <c r="U27" i="5"/>
  <c r="U73" i="5"/>
  <c r="U74" i="5"/>
  <c r="U95" i="5"/>
  <c r="U115" i="5"/>
  <c r="U110" i="5"/>
  <c r="U17" i="5"/>
  <c r="U60" i="5"/>
  <c r="U5" i="5"/>
  <c r="U88" i="5"/>
  <c r="U84" i="5"/>
  <c r="U52" i="5"/>
  <c r="U125" i="5"/>
  <c r="U20" i="5"/>
  <c r="U24" i="5"/>
  <c r="U80" i="5"/>
  <c r="U133" i="5"/>
  <c r="U68" i="5"/>
  <c r="U108" i="5"/>
  <c r="U85" i="5"/>
  <c r="U96" i="5"/>
  <c r="U29" i="5"/>
  <c r="U93" i="5"/>
  <c r="U92" i="5"/>
  <c r="U72" i="5"/>
  <c r="U116" i="5"/>
  <c r="U45" i="5"/>
  <c r="U120" i="5"/>
  <c r="U16" i="5"/>
  <c r="U12" i="5"/>
  <c r="U124" i="5"/>
  <c r="U44" i="5"/>
  <c r="U40" i="5"/>
  <c r="U69" i="5"/>
  <c r="U117" i="5"/>
  <c r="U100" i="5"/>
  <c r="U28" i="5"/>
  <c r="U48" i="5"/>
  <c r="U8" i="5"/>
  <c r="U76" i="5"/>
  <c r="U53" i="5"/>
  <c r="U32" i="5"/>
  <c r="U128" i="5"/>
  <c r="U61" i="5"/>
</calcChain>
</file>

<file path=xl/sharedStrings.xml><?xml version="1.0" encoding="utf-8"?>
<sst xmlns="http://schemas.openxmlformats.org/spreadsheetml/2006/main" count="28367" uniqueCount="8245">
  <si>
    <t>ITA</t>
  </si>
  <si>
    <t>B2B3 (RLG)</t>
  </si>
  <si>
    <t>D1</t>
  </si>
  <si>
    <t>D4</t>
  </si>
  <si>
    <t>D5</t>
  </si>
  <si>
    <t>D61</t>
  </si>
  <si>
    <t>D62</t>
  </si>
  <si>
    <t>D7</t>
  </si>
  <si>
    <t>B6G</t>
  </si>
  <si>
    <t>Italia</t>
  </si>
  <si>
    <t>Torino</t>
  </si>
  <si>
    <t>Vercelli</t>
  </si>
  <si>
    <t>Novara</t>
  </si>
  <si>
    <t>Cuneo</t>
  </si>
  <si>
    <t>Asti</t>
  </si>
  <si>
    <t>Alessandria</t>
  </si>
  <si>
    <t>Biella</t>
  </si>
  <si>
    <t>Verbano-Cusio-Ossola</t>
  </si>
  <si>
    <t>Valle d'Aosta/Vallée d'Aoste</t>
  </si>
  <si>
    <t>Varese</t>
  </si>
  <si>
    <t>Como</t>
  </si>
  <si>
    <t>Sondrio</t>
  </si>
  <si>
    <t>Milano</t>
  </si>
  <si>
    <t>Bergamo</t>
  </si>
  <si>
    <t>Brescia</t>
  </si>
  <si>
    <t>Pavia</t>
  </si>
  <si>
    <t>Cremona</t>
  </si>
  <si>
    <t>Mantova</t>
  </si>
  <si>
    <t>Lecco</t>
  </si>
  <si>
    <t>Lodi</t>
  </si>
  <si>
    <t>Monza e della Brianza</t>
  </si>
  <si>
    <t>Bolzano/Bozen</t>
  </si>
  <si>
    <t>Trento</t>
  </si>
  <si>
    <t>Verona</t>
  </si>
  <si>
    <t>Vicenza</t>
  </si>
  <si>
    <t>Belluno</t>
  </si>
  <si>
    <t>Treviso</t>
  </si>
  <si>
    <t>Venezia</t>
  </si>
  <si>
    <t>Padova</t>
  </si>
  <si>
    <t>Rovigo</t>
  </si>
  <si>
    <t>Udine</t>
  </si>
  <si>
    <t>Gorizia</t>
  </si>
  <si>
    <t>Trieste</t>
  </si>
  <si>
    <t>Pordenone</t>
  </si>
  <si>
    <t>Imperia</t>
  </si>
  <si>
    <t>Savona</t>
  </si>
  <si>
    <t>Genova</t>
  </si>
  <si>
    <t>La Spezia</t>
  </si>
  <si>
    <t>Piacenza</t>
  </si>
  <si>
    <t>Parma</t>
  </si>
  <si>
    <t>Reggio nell'Emilia</t>
  </si>
  <si>
    <t>Modena</t>
  </si>
  <si>
    <t>Bologna</t>
  </si>
  <si>
    <t>Ferrara</t>
  </si>
  <si>
    <t>Ravenna</t>
  </si>
  <si>
    <t>Forlì-Cesena</t>
  </si>
  <si>
    <t>Rimini</t>
  </si>
  <si>
    <t>Massa-Carrara</t>
  </si>
  <si>
    <t>Lucca</t>
  </si>
  <si>
    <t>Pistoia</t>
  </si>
  <si>
    <t>Firenze</t>
  </si>
  <si>
    <t>Livorno</t>
  </si>
  <si>
    <t>Pisa</t>
  </si>
  <si>
    <t>Arezzo</t>
  </si>
  <si>
    <t>Siena</t>
  </si>
  <si>
    <t>Grosseto</t>
  </si>
  <si>
    <t>Prato</t>
  </si>
  <si>
    <t>Perugia</t>
  </si>
  <si>
    <t>Terni</t>
  </si>
  <si>
    <t>Pesaro e Urbino</t>
  </si>
  <si>
    <t>Ancona</t>
  </si>
  <si>
    <t>Macerata</t>
  </si>
  <si>
    <t>Ascoli Piceno</t>
  </si>
  <si>
    <t>Fermo</t>
  </si>
  <si>
    <t>Viterbo</t>
  </si>
  <si>
    <t>Rieti</t>
  </si>
  <si>
    <t>Roma</t>
  </si>
  <si>
    <t>Latina</t>
  </si>
  <si>
    <t>Frosinone</t>
  </si>
  <si>
    <t>L'Aquila</t>
  </si>
  <si>
    <t>Teramo</t>
  </si>
  <si>
    <t>Pescara</t>
  </si>
  <si>
    <t>Chieti</t>
  </si>
  <si>
    <t>Campobasso</t>
  </si>
  <si>
    <t>Isernia</t>
  </si>
  <si>
    <t>Caserta</t>
  </si>
  <si>
    <t>Benevento</t>
  </si>
  <si>
    <t>Napoli</t>
  </si>
  <si>
    <t>Avellino</t>
  </si>
  <si>
    <t>Salerno</t>
  </si>
  <si>
    <t>Foggia</t>
  </si>
  <si>
    <t>Bari</t>
  </si>
  <si>
    <t>Taranto</t>
  </si>
  <si>
    <t>Brindisi</t>
  </si>
  <si>
    <t>Lecce</t>
  </si>
  <si>
    <t>Barletta-Andria-Trani</t>
  </si>
  <si>
    <t>Potenza</t>
  </si>
  <si>
    <t>Matera</t>
  </si>
  <si>
    <t>Cosenza</t>
  </si>
  <si>
    <t>Catanzaro</t>
  </si>
  <si>
    <t>Reggio Calabria</t>
  </si>
  <si>
    <t>Crotone</t>
  </si>
  <si>
    <t>Vibo Valentia</t>
  </si>
  <si>
    <t>Trapani</t>
  </si>
  <si>
    <t>Palermo</t>
  </si>
  <si>
    <t>Messina</t>
  </si>
  <si>
    <t>Agrigento</t>
  </si>
  <si>
    <t>Caltanissetta</t>
  </si>
  <si>
    <t>Enna</t>
  </si>
  <si>
    <t>Catania</t>
  </si>
  <si>
    <t>Ragusa</t>
  </si>
  <si>
    <t>Siracusa</t>
  </si>
  <si>
    <t>Sassari</t>
  </si>
  <si>
    <t>Nuoro</t>
  </si>
  <si>
    <t>Cagliari</t>
  </si>
  <si>
    <t>Oristano</t>
  </si>
  <si>
    <t>Sud Sardegna</t>
  </si>
  <si>
    <t>Province e regioni</t>
  </si>
  <si>
    <t>PIEMONTE</t>
  </si>
  <si>
    <t>VALLE D'AOSTA/VALLÉE D'AOSTE</t>
  </si>
  <si>
    <t>LOMBARDIA</t>
  </si>
  <si>
    <t>TRENTINO-ALTO ADIGE/SÜDTIROL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</si>
  <si>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</si>
  <si>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</si>
  <si>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</si>
  <si>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</si>
  <si>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</si>
  <si>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</si>
  <si>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</si>
  <si>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</si>
  <si>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</si>
  <si>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</si>
  <si>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</si>
  <si>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</si>
  <si>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</si>
  <si>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</si>
  <si>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</si>
  <si>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</si>
  <si>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NORD-OVEST</t>
  </si>
  <si>
    <t>NORD-EST</t>
  </si>
  <si>
    <t>CENTRO</t>
  </si>
  <si>
    <t>SUD E ISOLE</t>
  </si>
  <si>
    <t>ITALIA</t>
  </si>
  <si>
    <t>Tav.-Reddito disponibile delle famiglie consumatrici e principali aggregati. Anno 2021. Dati in milioni di euro</t>
  </si>
  <si>
    <t>D4 (Redditi da capitale)</t>
  </si>
  <si>
    <t>D1 (Redditi da lavoro dipendente)</t>
  </si>
  <si>
    <t>D5 (Imposte)</t>
  </si>
  <si>
    <t>D61 (Contributi sociali)</t>
  </si>
  <si>
    <t>D62 (Prestazioni Sociali)</t>
  </si>
  <si>
    <t>D7 (Trasferimenti correnti)</t>
  </si>
  <si>
    <t>B6G (Reddito disponibile)</t>
  </si>
  <si>
    <t>Popolazione media</t>
  </si>
  <si>
    <t>Reddito disponibile</t>
  </si>
  <si>
    <t>Pro-capite</t>
  </si>
  <si>
    <t>Ranking</t>
  </si>
  <si>
    <t>Diff Ranking</t>
  </si>
  <si>
    <t>Per la stima del RLG sono stati utilizzati i dati della consistenza degli immobili adibiti come abitazione principale (ISTAT) e i dati dell'Osservatorio del Mercato Immobiliare (AdE) sulle comprandite residenziali</t>
  </si>
  <si>
    <t>Per la stima dei redditi da capitale sono stati utilizzati dati di fonte BdI su depositi e prestiti e per il lavoro autonomo dati di fonte Ministero delle Finanze</t>
  </si>
  <si>
    <t>B2B3) Risultato lordo di gestione, che per il settore delle “Famiglie consumatrici” è costituita principalmente dalla remunerazione dei servizi di locazione dei fabbricati ed in minima parte dai servizi domestici retribuiti;</t>
  </si>
  <si>
    <t>D1) Redditi da lavoro dipendente, che comprendono tutti i versamenti accordati dai datori di lavoro quale remunerazione del lavoro espletato dai dipendenti. Comprendono sia le retribuzioni lorde sia i contributi sociali effettivi a carico dei datori di lavoro ed i contributi figurativi;</t>
  </si>
  <si>
    <t>D61)</t>
  </si>
  <si>
    <t>D7)</t>
  </si>
  <si>
    <t>Per la stima delle imposte sono stati utilizzati dati di fonte MEF e AdE</t>
  </si>
  <si>
    <t xml:space="preserve">D4) </t>
  </si>
  <si>
    <t>D5)</t>
  </si>
  <si>
    <t>D62)</t>
  </si>
  <si>
    <t>Il reddito disponibile delle famiglie è stato calcolato come somma algebrica:</t>
  </si>
  <si>
    <t>B6G = B2B3 + D1 + D4 - D5 - D61 + D62 + D7</t>
  </si>
  <si>
    <t>Tav.-Reddito disponibile delle famiglie consumatrici e principali aggregati. Anno 2022. Dati in milioni di euro</t>
  </si>
  <si>
    <t>2022/2021</t>
  </si>
  <si>
    <t>2022-2021</t>
  </si>
  <si>
    <t>Per la stima dei redditi da lavoro dipendente sono stati utilizzati dati di fonte Frame-SBS (Sds Asia Bilanci Inps) e dati sugli spostamenti degli individui per lavoro</t>
  </si>
  <si>
    <t>Per la stima delle prestazioni sociali sono state utilizzate informazioni di fonte ISTAT e INPS. In particolare è stata fatta un'analisi sul reddito di cittadinanza</t>
  </si>
  <si>
    <t>Per la stima dei contributi sociali sono stati utilizzati dati di fonte Frame-SBS (Sds Asia Bilanci Inps) e dati sugli spostamenti degli individui per lavoro</t>
  </si>
  <si>
    <t>Per la stima dei trasferimenti netti, sono state utilizzate informazioni sugli stranieri di fonte Istat e Ministero dell'Interno</t>
  </si>
  <si>
    <t>Tav.-Popolazione media (unità), Reddito disponibile delle famiglie consumatrici (Mill di euro), valori pro-capite (euro), ranking e variazioni dei ranking. Anni 2019-2022</t>
  </si>
  <si>
    <t>Tav.-Incidenza delle Imposte sul reddito disponibile (Imposte su Reddito disponibile più imposte). Anni 2019-2022. Incidenza percentuale</t>
  </si>
  <si>
    <t>Tav.-Reddito disponibile delle famiglie consumatrici e principali aggregati. Anno 2023. Dati in milioni di euro</t>
  </si>
  <si>
    <t>2023/2022</t>
  </si>
  <si>
    <t>2023/2021</t>
  </si>
  <si>
    <t>Tav.-Reddito disponibile delle famiglie consumatrici. Variazioni anni 2021-2023</t>
  </si>
  <si>
    <t>2023-2022</t>
  </si>
  <si>
    <t>2023-2021</t>
  </si>
  <si>
    <t>Diff 2023-2021</t>
  </si>
  <si>
    <t>Cod_reg</t>
  </si>
  <si>
    <t>Regione</t>
  </si>
  <si>
    <t>Cod_prov</t>
  </si>
  <si>
    <t>Provincia</t>
  </si>
  <si>
    <t>01</t>
  </si>
  <si>
    <t>Piemonte</t>
  </si>
  <si>
    <t>001</t>
  </si>
  <si>
    <t>002</t>
  </si>
  <si>
    <t>003</t>
  </si>
  <si>
    <t>004</t>
  </si>
  <si>
    <t>005</t>
  </si>
  <si>
    <t>006</t>
  </si>
  <si>
    <t>096</t>
  </si>
  <si>
    <t>103</t>
  </si>
  <si>
    <t>02</t>
  </si>
  <si>
    <t>Valle d'Aosta - Vallée d'Aoste</t>
  </si>
  <si>
    <t>007</t>
  </si>
  <si>
    <t>03</t>
  </si>
  <si>
    <t>Lombardia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</si>
  <si>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</si>
  <si>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</si>
  <si>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</si>
  <si>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</si>
  <si>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</si>
  <si>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</si>
  <si>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</si>
  <si>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</si>
  <si>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</si>
  <si>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097</t>
  </si>
  <si>
    <t>098</t>
  </si>
  <si>
    <t>108</t>
  </si>
  <si>
    <t>04.21</t>
  </si>
  <si>
    <t>Bolzano-Bozen</t>
  </si>
  <si>
    <t>021</t>
  </si>
  <si>
    <t>04.22</t>
  </si>
  <si>
    <t>022</t>
  </si>
  <si>
    <t>05</t>
  </si>
  <si>
    <t>Veneto</t>
  </si>
  <si>
    <t>023</t>
  </si>
  <si>
    <t>024</t>
  </si>
  <si>
    <t>025</t>
  </si>
  <si>
    <t>026</t>
  </si>
  <si>
    <t>027</t>
  </si>
  <si>
    <t>028</t>
  </si>
  <si>
    <t>029</t>
  </si>
  <si>
    <t>06</t>
  </si>
  <si>
    <t>Friuli-Venezia Giulia</t>
  </si>
  <si>
    <t>030</t>
  </si>
  <si>
    <t>031</t>
  </si>
  <si>
    <t>032</t>
  </si>
  <si>
    <t>093</t>
  </si>
  <si>
    <t>07</t>
  </si>
  <si>
    <t>Liguria</t>
  </si>
  <si>
    <t>008</t>
  </si>
  <si>
    <t>009</t>
  </si>
  <si>
    <t>010</t>
  </si>
  <si>
    <t>011</t>
  </si>
  <si>
    <t>08</t>
  </si>
  <si>
    <t>Emilia-Romagna</t>
  </si>
  <si>
    <t>033</t>
  </si>
  <si>
    <t>034</t>
  </si>
  <si>
    <t>035</t>
  </si>
  <si>
    <t>036</t>
  </si>
  <si>
    <t>037</t>
  </si>
  <si>
    <t>038</t>
  </si>
  <si>
    <t>039</t>
  </si>
  <si>
    <t>040</t>
  </si>
  <si>
    <t>099</t>
  </si>
  <si>
    <t>09</t>
  </si>
  <si>
    <t>Toscana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</si>
  <si>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</si>
  <si>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</si>
  <si>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</si>
  <si>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</si>
  <si>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</si>
  <si>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</si>
  <si>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</si>
  <si>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</si>
  <si>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</si>
  <si>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100</t>
  </si>
  <si>
    <t>10</t>
  </si>
  <si>
    <t>Umbria</t>
  </si>
  <si>
    <t>054</t>
  </si>
  <si>
    <t>055</t>
  </si>
  <si>
    <t>11</t>
  </si>
  <si>
    <t>Marche</t>
  </si>
  <si>
    <t>041</t>
  </si>
  <si>
    <t>042</t>
  </si>
  <si>
    <t>043</t>
  </si>
  <si>
    <t>044</t>
  </si>
  <si>
    <t>109</t>
  </si>
  <si>
    <t>12</t>
  </si>
  <si>
    <t>Lazio</t>
  </si>
  <si>
    <t>056</t>
  </si>
  <si>
    <t>057</t>
  </si>
  <si>
    <t>058</t>
  </si>
  <si>
    <t>059</t>
  </si>
  <si>
    <t>060</t>
  </si>
  <si>
    <t>13</t>
  </si>
  <si>
    <t>Abruzzo</t>
  </si>
  <si>
    <t>066</t>
  </si>
  <si>
    <t>067</t>
  </si>
  <si>
    <t>068</t>
  </si>
  <si>
    <t>069</t>
  </si>
  <si>
    <t>14</t>
  </si>
  <si>
    <t>Molise</t>
  </si>
  <si>
    <t>070</t>
  </si>
  <si>
    <t>094</t>
  </si>
  <si>
    <t>15</t>
  </si>
  <si>
    <t>Campania</t>
  </si>
  <si>
    <t>061</t>
  </si>
  <si>
    <t>062</t>
  </si>
  <si>
    <t>063</t>
  </si>
  <si>
    <t>064</t>
  </si>
  <si>
    <t>065</t>
  </si>
  <si>
    <t>16</t>
  </si>
  <si>
    <t>Puglia</t>
  </si>
  <si>
    <t>071</t>
  </si>
  <si>
    <t>072</t>
  </si>
  <si>
    <t>073</t>
  </si>
  <si>
    <t>074</t>
  </si>
  <si>
    <t>075</t>
  </si>
  <si>
    <t>110</t>
  </si>
  <si>
    <t>17</t>
  </si>
  <si>
    <t>Basilicata</t>
  </si>
  <si>
    <t>076</t>
  </si>
  <si>
    <t>077</t>
  </si>
  <si>
    <t>18</t>
  </si>
  <si>
    <t>Calabria</t>
  </si>
  <si>
    <t>078</t>
  </si>
  <si>
    <t>079</t>
  </si>
  <si>
    <t>080</t>
  </si>
  <si>
    <t>101</t>
  </si>
  <si>
    <t>102</t>
  </si>
  <si>
    <t>19</t>
  </si>
  <si>
    <t>Sicilia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</si>
  <si>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</si>
  <si>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</si>
  <si>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</si>
  <si>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</si>
  <si>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</si>
  <si>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</si>
  <si>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</si>
  <si>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</si>
  <si>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</si>
  <si>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20</t>
  </si>
  <si>
    <t>Sardegna</t>
  </si>
  <si>
    <t>090</t>
  </si>
  <si>
    <t>091</t>
  </si>
  <si>
    <t>092</t>
  </si>
  <si>
    <t>095</t>
  </si>
  <si>
    <t>111</t>
  </si>
  <si>
    <t>104</t>
  </si>
  <si>
    <t>Olbia-Tempio</t>
  </si>
  <si>
    <t>105</t>
  </si>
  <si>
    <t>Ogliastra</t>
  </si>
  <si>
    <t>106</t>
  </si>
  <si>
    <t>Medio Campidano</t>
  </si>
  <si>
    <t>107</t>
  </si>
  <si>
    <t>Carbonia-Iglesias</t>
  </si>
  <si>
    <t>Anno</t>
  </si>
  <si>
    <t>Codprov</t>
  </si>
  <si>
    <t>Descrprov</t>
  </si>
  <si>
    <t>Reddito disponibile 2021</t>
  </si>
  <si>
    <t>Reddito disponibile 2022</t>
  </si>
  <si>
    <t>Reddito disponibile 2023</t>
  </si>
  <si>
    <t>Popolazione media annua 2021</t>
  </si>
  <si>
    <t>Popolazione media annua 2022</t>
  </si>
  <si>
    <t>Popolazione media annua 2023</t>
  </si>
  <si>
    <t>Codmetr</t>
  </si>
  <si>
    <t>Descrmetr</t>
  </si>
  <si>
    <t>Città metropolitana</t>
  </si>
  <si>
    <t>Rango (b)</t>
  </si>
  <si>
    <t>Codalp</t>
  </si>
  <si>
    <t>Provincia alpina</t>
  </si>
  <si>
    <t>Descralp</t>
  </si>
  <si>
    <t>Non provincia alpina</t>
  </si>
  <si>
    <t>Codmrip</t>
  </si>
  <si>
    <t>Descrrip</t>
  </si>
  <si>
    <t>Nord-ovest</t>
  </si>
  <si>
    <t>Nord-est</t>
  </si>
  <si>
    <t>Centro</t>
  </si>
  <si>
    <t>Sud</t>
  </si>
  <si>
    <t>Isole</t>
  </si>
  <si>
    <t>Variazione percentuale 2021/2023 (d)</t>
  </si>
  <si>
    <t>Rango (d)</t>
  </si>
  <si>
    <t>Rango (a)</t>
  </si>
  <si>
    <t>Rango ©</t>
  </si>
  <si>
    <t>Reddito disponibile procapite 2021 (a)</t>
  </si>
  <si>
    <t>Reddito disponibile procapite 2022 (b)</t>
  </si>
  <si>
    <t>Reddito disponibile procapite 2023 ©</t>
  </si>
  <si>
    <t>Presenze turistiche 2023</t>
  </si>
  <si>
    <t>Superficie</t>
  </si>
  <si>
    <t>Presenze turistice 2023 per kmq</t>
  </si>
  <si>
    <t>Codtur</t>
  </si>
  <si>
    <t>Descrtur</t>
  </si>
  <si>
    <t>Provincia turistica</t>
  </si>
  <si>
    <t>Provincia non turistica</t>
  </si>
  <si>
    <t>Variazione percentuale 2022/2023 (e)</t>
  </si>
  <si>
    <t>Rango (e)</t>
  </si>
  <si>
    <t>Redditi da lavoro dipendente 2021</t>
  </si>
  <si>
    <t>Redditi da lavoro dipendente 2022</t>
  </si>
  <si>
    <t>Redditi da lavoro dipendente 2023</t>
  </si>
  <si>
    <t>Descrfasciademografica</t>
  </si>
  <si>
    <t>Codfasdem</t>
  </si>
  <si>
    <t>Provincia fino a 500.000 abitanti</t>
  </si>
  <si>
    <t>Provincia con oltre 500.000 abitanti</t>
  </si>
  <si>
    <t>Valore aggiunto: Agricoltura, silvicoltura e pesca</t>
  </si>
  <si>
    <t>Valore aggiunto: Industria in senso stretto</t>
  </si>
  <si>
    <t>Valore aggiunto: Costruzioni</t>
  </si>
  <si>
    <t>Valore aggiunto: Commercio all'ingrosso e al dettaglio, riparazione di autoveicoli e motocicli, trasporto e magazzinaggio, servizi di alloggio e di ristorazione, servizi di informazione e comunicazione</t>
  </si>
  <si>
    <t>Valore aggiunto: Attività finanziarie e assicurative, attività immobiliari, attività professionali, scientifiche e tecniche, amministrazione e servizi di supporto</t>
  </si>
  <si>
    <t>Valore aggiunto: Altri servizi</t>
  </si>
  <si>
    <t>Valore aggiunto: Totale</t>
  </si>
  <si>
    <t>Valore aggiunto procapite</t>
  </si>
  <si>
    <t>Variazione percentuale redditi da lavoro dipendente 2021/2023</t>
  </si>
  <si>
    <t>Risultato lordo di gestione 2021</t>
  </si>
  <si>
    <t>Risultato lordo di gestione 2022</t>
  </si>
  <si>
    <t>Risultato lordo di gestione 2023</t>
  </si>
  <si>
    <t>Variazione percentuale risultato lordo di gestione 2021/2023</t>
  </si>
  <si>
    <t>Codreg</t>
  </si>
  <si>
    <t>Descreg</t>
  </si>
  <si>
    <t>Trentino-Alto Adige/Südtirol</t>
  </si>
  <si>
    <t>Reddito disponibile procapite 2023</t>
  </si>
  <si>
    <t>Variazione posizioni rispetto al 2021</t>
  </si>
  <si>
    <t>Pos</t>
  </si>
  <si>
    <t>Variazione % 2021-2023 Reddito disponibile</t>
  </si>
  <si>
    <t>Variazione % 2022-2023 Reddito disponibile</t>
  </si>
  <si>
    <t>Variazione % 2021-2023 Redditi da lavoro dipendente</t>
  </si>
  <si>
    <t>Variazione % 2021-2023 risultato lordo di gestione</t>
  </si>
  <si>
    <t>Redditi da capitale 2021</t>
  </si>
  <si>
    <t>Redditi da capitale 2022</t>
  </si>
  <si>
    <t>Redditi da capitale 2023</t>
  </si>
  <si>
    <t>Variazione percentuale redditi da capitale 2021/2023</t>
  </si>
  <si>
    <t>Variazione % 2021-2023 redditi da capitale</t>
  </si>
  <si>
    <t>Prestazioni sociali 2021</t>
  </si>
  <si>
    <t>Prestazioni sociali 2022</t>
  </si>
  <si>
    <t>Prestazioni sociali 2023</t>
  </si>
  <si>
    <t>Variazione percentuale prestazioni sociali 2021/2023</t>
  </si>
  <si>
    <t>PRO_COM</t>
  </si>
  <si>
    <t>COMUNE</t>
  </si>
  <si>
    <t>CLASSIFICAZIONE COMUNE</t>
  </si>
  <si>
    <t>CLASSIFICAZIONE COMUNE 2</t>
  </si>
  <si>
    <t>Agliè</t>
  </si>
  <si>
    <t>C - Cintura</t>
  </si>
  <si>
    <t>Centri</t>
  </si>
  <si>
    <t>Airasca</t>
  </si>
  <si>
    <t>Ala di Stura</t>
  </si>
  <si>
    <t>E - Periferico</t>
  </si>
  <si>
    <t>Aree interne</t>
  </si>
  <si>
    <t>Albiano d'Ivrea</t>
  </si>
  <si>
    <t>Almese</t>
  </si>
  <si>
    <t>Alpette</t>
  </si>
  <si>
    <t>Alpignano</t>
  </si>
  <si>
    <t>B - Polo intercomunale</t>
  </si>
  <si>
    <t>Andezeno</t>
  </si>
  <si>
    <t>Andrate</t>
  </si>
  <si>
    <t>Angrogna</t>
  </si>
  <si>
    <t>D - Intermedio</t>
  </si>
  <si>
    <t>Arignano</t>
  </si>
  <si>
    <t>Avigliana</t>
  </si>
  <si>
    <t>Azeglio</t>
  </si>
  <si>
    <t>Bairo</t>
  </si>
  <si>
    <t>Balangero</t>
  </si>
  <si>
    <t>Baldissero Canavese</t>
  </si>
  <si>
    <t>Baldissero Torinese</t>
  </si>
  <si>
    <t>Balme</t>
  </si>
  <si>
    <t>F - Ultraperiferico</t>
  </si>
  <si>
    <t>Banchette</t>
  </si>
  <si>
    <t>Barbania</t>
  </si>
  <si>
    <t>Bardonecchia</t>
  </si>
  <si>
    <t>Barone Canavese</t>
  </si>
  <si>
    <t>Beinasco</t>
  </si>
  <si>
    <t>Bibiana</t>
  </si>
  <si>
    <t>Bobbio Pellice</t>
  </si>
  <si>
    <t>Bollengo</t>
  </si>
  <si>
    <t>Borgaro Torinese</t>
  </si>
  <si>
    <t>Borgiallo</t>
  </si>
  <si>
    <t>Borgofranco d'Ivrea</t>
  </si>
  <si>
    <t>Borgomasino</t>
  </si>
  <si>
    <t>Borgone Susa</t>
  </si>
  <si>
    <t>Bosconero</t>
  </si>
  <si>
    <t>Brandizzo</t>
  </si>
  <si>
    <t>Bricherasio</t>
  </si>
  <si>
    <t>Brosso</t>
  </si>
  <si>
    <t>Brozolo</t>
  </si>
  <si>
    <t>Bruino</t>
  </si>
  <si>
    <t>Brusasco</t>
  </si>
  <si>
    <t>Bruzolo</t>
  </si>
  <si>
    <t>Buriasco</t>
  </si>
  <si>
    <t>Burolo</t>
  </si>
  <si>
    <t>Busano</t>
  </si>
  <si>
    <t>Bussoleno</t>
  </si>
  <si>
    <t>Buttigliera Alta</t>
  </si>
  <si>
    <t>Cafasse</t>
  </si>
  <si>
    <t>Caluso</t>
  </si>
  <si>
    <t>Cambiano</t>
  </si>
  <si>
    <t>Campiglione Fenile</t>
  </si>
  <si>
    <t>Candia Canavese</t>
  </si>
  <si>
    <t>Candiolo</t>
  </si>
  <si>
    <t>Canischio</t>
  </si>
  <si>
    <t>Cantalupa</t>
  </si>
  <si>
    <t>Cantoira</t>
  </si>
  <si>
    <t>Caprie</t>
  </si>
  <si>
    <t>Caravino</t>
  </si>
  <si>
    <t>Carema</t>
  </si>
  <si>
    <t>Carignano</t>
  </si>
  <si>
    <t>Carmagnola</t>
  </si>
  <si>
    <t>Casalborgone</t>
  </si>
  <si>
    <t>Cascinette d'Ivrea</t>
  </si>
  <si>
    <t>Caselette</t>
  </si>
  <si>
    <t>Caselle Torinese</t>
  </si>
  <si>
    <t>Castagneto Po</t>
  </si>
  <si>
    <t>Castagnole Piemonte</t>
  </si>
  <si>
    <t>Castellamonte</t>
  </si>
  <si>
    <t>Castelnuovo Nigra</t>
  </si>
  <si>
    <t>Castiglione Torinese</t>
  </si>
  <si>
    <t>Cavagnolo</t>
  </si>
  <si>
    <t>Cavour</t>
  </si>
  <si>
    <t>Cercenasco</t>
  </si>
  <si>
    <t>Ceres</t>
  </si>
  <si>
    <t>Ceresole Reale</t>
  </si>
  <si>
    <t>Cesana Torinese</t>
  </si>
  <si>
    <t>Chialamberto</t>
  </si>
  <si>
    <t>Chianocco</t>
  </si>
  <si>
    <t>Chiaverano</t>
  </si>
  <si>
    <t>Chieri</t>
  </si>
  <si>
    <t>A - Polo</t>
  </si>
  <si>
    <t>Chiesanuova</t>
  </si>
  <si>
    <t>Chiomonte</t>
  </si>
  <si>
    <t>Chiusa di San Michele</t>
  </si>
  <si>
    <t>Chivasso</t>
  </si>
  <si>
    <t>Ciconio</t>
  </si>
  <si>
    <t>Cintano</t>
  </si>
  <si>
    <t>Cinzano</t>
  </si>
  <si>
    <t>Ciriè</t>
  </si>
  <si>
    <t>Claviere</t>
  </si>
  <si>
    <t>Coassolo Torinese</t>
  </si>
  <si>
    <t>Coazze</t>
  </si>
  <si>
    <t>Collegno</t>
  </si>
  <si>
    <t>Colleretto Castelnuovo</t>
  </si>
  <si>
    <t>Colleretto Giacosa</t>
  </si>
  <si>
    <t>Condove</t>
  </si>
  <si>
    <t>Corio</t>
  </si>
  <si>
    <t>Cossano Canavese</t>
  </si>
  <si>
    <t>Cuceglio</t>
  </si>
  <si>
    <t>Cumiana</t>
  </si>
  <si>
    <t>Cuorgnè</t>
  </si>
  <si>
    <t>Druento</t>
  </si>
  <si>
    <t>Exilles</t>
  </si>
  <si>
    <t>Favria</t>
  </si>
  <si>
    <t>Feletto</t>
  </si>
  <si>
    <t>Fenestrelle</t>
  </si>
  <si>
    <t>Fiano</t>
  </si>
  <si>
    <t>Fiorano Canavese</t>
  </si>
  <si>
    <t>Foglizzo</t>
  </si>
  <si>
    <t>Forno Canavese</t>
  </si>
  <si>
    <t>Frassinetto</t>
  </si>
  <si>
    <t>Front</t>
  </si>
  <si>
    <t>Frossasco</t>
  </si>
  <si>
    <t>Garzigliana</t>
  </si>
  <si>
    <t>Gassino Torinese</t>
  </si>
  <si>
    <t>Germagnano</t>
  </si>
  <si>
    <t>Giaglione</t>
  </si>
  <si>
    <t>Giaveno</t>
  </si>
  <si>
    <t>Givoletto</t>
  </si>
  <si>
    <t>Gravere</t>
  </si>
  <si>
    <t>Groscavallo</t>
  </si>
  <si>
    <t>Grosso</t>
  </si>
  <si>
    <t>Grugliasco</t>
  </si>
  <si>
    <t>Ingria</t>
  </si>
  <si>
    <t>Inverso Pinasca</t>
  </si>
  <si>
    <t>Isolabella</t>
  </si>
  <si>
    <t>Issiglio</t>
  </si>
  <si>
    <t>Ivrea</t>
  </si>
  <si>
    <t>La Cassa</t>
  </si>
  <si>
    <t>La Loggia</t>
  </si>
  <si>
    <t>Lanzo Torinese</t>
  </si>
  <si>
    <t>Lauriano</t>
  </si>
  <si>
    <t>Leini</t>
  </si>
  <si>
    <t>Lemie</t>
  </si>
  <si>
    <t>Lessolo</t>
  </si>
  <si>
    <t>Levone</t>
  </si>
  <si>
    <t>Locana</t>
  </si>
  <si>
    <t>Lombardore</t>
  </si>
  <si>
    <t>Lombriasco</t>
  </si>
  <si>
    <t>Loranzè</t>
  </si>
  <si>
    <t>Luserna San Giovanni</t>
  </si>
  <si>
    <t>Lusernetta</t>
  </si>
  <si>
    <t>Lusigliè</t>
  </si>
  <si>
    <t>Macello</t>
  </si>
  <si>
    <t>Maglione</t>
  </si>
  <si>
    <t>Marentino</t>
  </si>
  <si>
    <t>Massello</t>
  </si>
  <si>
    <t>Mathi</t>
  </si>
  <si>
    <t>Mattie</t>
  </si>
  <si>
    <t>Mazzè</t>
  </si>
  <si>
    <t>Meana di Susa</t>
  </si>
  <si>
    <t>Mercenasco</t>
  </si>
  <si>
    <t>Mezzenile</t>
  </si>
  <si>
    <t>Mombello di Torino</t>
  </si>
  <si>
    <t>Mompantero</t>
  </si>
  <si>
    <t>Monastero di Lanzo</t>
  </si>
  <si>
    <t>Moncalieri</t>
  </si>
  <si>
    <t>Moncenisio</t>
  </si>
  <si>
    <t>Montaldo Torinese</t>
  </si>
  <si>
    <t>Montalenghe</t>
  </si>
  <si>
    <t>Montalto Dora</t>
  </si>
  <si>
    <t>Montanaro</t>
  </si>
  <si>
    <t>Monteu da Po</t>
  </si>
  <si>
    <t>Moriondo Torinese</t>
  </si>
  <si>
    <t>Nichelino</t>
  </si>
  <si>
    <t>Noasca</t>
  </si>
  <si>
    <t>Nole</t>
  </si>
  <si>
    <t>Nomaglio</t>
  </si>
  <si>
    <t>None</t>
  </si>
  <si>
    <t>Novalesa</t>
  </si>
  <si>
    <t>Oglianico</t>
  </si>
  <si>
    <t>Orbassano</t>
  </si>
  <si>
    <t>Orio Canavese</t>
  </si>
  <si>
    <t>Osasco</t>
  </si>
  <si>
    <t>Osasio</t>
  </si>
  <si>
    <t>Oulx</t>
  </si>
  <si>
    <t>Ozegna</t>
  </si>
  <si>
    <t>Palazzo Canavese</t>
  </si>
  <si>
    <t>Pancalieri</t>
  </si>
  <si>
    <t>Parella</t>
  </si>
  <si>
    <t>Pavarolo</t>
  </si>
  <si>
    <t>Pavone Canavese</t>
  </si>
  <si>
    <t>Pecetto Torinese</t>
  </si>
  <si>
    <t>Perosa Argentina</t>
  </si>
  <si>
    <t>Perosa Canavese</t>
  </si>
  <si>
    <t>Perrero</t>
  </si>
  <si>
    <t>Pertusio</t>
  </si>
  <si>
    <t>Pessinetto</t>
  </si>
  <si>
    <t>Pianezza</t>
  </si>
  <si>
    <t>Pinasca</t>
  </si>
  <si>
    <t>Pinerolo</t>
  </si>
  <si>
    <t>Pino Torinese</t>
  </si>
  <si>
    <t>Piobesi Torinese</t>
  </si>
  <si>
    <t>Piossasco</t>
  </si>
  <si>
    <t>Piscina</t>
  </si>
  <si>
    <t>Piverone</t>
  </si>
  <si>
    <t>Poirino</t>
  </si>
  <si>
    <t>Pomaretto</t>
  </si>
  <si>
    <t>Pont Canavese</t>
  </si>
  <si>
    <t>Porte</t>
  </si>
  <si>
    <t>Pragelato</t>
  </si>
  <si>
    <t>Prali</t>
  </si>
  <si>
    <t>Pralormo</t>
  </si>
  <si>
    <t>Pramollo</t>
  </si>
  <si>
    <t>Prarostino</t>
  </si>
  <si>
    <t>Prascorsano</t>
  </si>
  <si>
    <t>Pratiglione</t>
  </si>
  <si>
    <t>Quagliuzzo</t>
  </si>
  <si>
    <t>Quassolo</t>
  </si>
  <si>
    <t>Quincinetto</t>
  </si>
  <si>
    <t>Reano</t>
  </si>
  <si>
    <t>Ribordone</t>
  </si>
  <si>
    <t>Rivalba</t>
  </si>
  <si>
    <t>Rivalta di Torino</t>
  </si>
  <si>
    <t>Riva presso Chieri</t>
  </si>
  <si>
    <t>Rivara</t>
  </si>
  <si>
    <t>Rivarolo Canavese</t>
  </si>
  <si>
    <t>Rivarossa</t>
  </si>
  <si>
    <t>Rivoli</t>
  </si>
  <si>
    <t>Robassomero</t>
  </si>
  <si>
    <t>Rocca Canavese</t>
  </si>
  <si>
    <t>Roletto</t>
  </si>
  <si>
    <t>Romano Canavese</t>
  </si>
  <si>
    <t>Ronco Canavese</t>
  </si>
  <si>
    <t>Rondissone</t>
  </si>
  <si>
    <t>Rorà</t>
  </si>
  <si>
    <t>Roure</t>
  </si>
  <si>
    <t>Rosta</t>
  </si>
  <si>
    <t>Rubiana</t>
  </si>
  <si>
    <t>Rueglio</t>
  </si>
  <si>
    <t>Salassa</t>
  </si>
  <si>
    <t>Salbertrand</t>
  </si>
  <si>
    <t>Salerano Canavese</t>
  </si>
  <si>
    <t>Salza di Pinerolo</t>
  </si>
  <si>
    <t>Samone</t>
  </si>
  <si>
    <t>San Benigno Canavese</t>
  </si>
  <si>
    <t>San Carlo Canavese</t>
  </si>
  <si>
    <t>San Colombano Belmonte</t>
  </si>
  <si>
    <t>San Didero</t>
  </si>
  <si>
    <t>San Francesco al Campo</t>
  </si>
  <si>
    <t>Sangano</t>
  </si>
  <si>
    <t>San Germano Chisone</t>
  </si>
  <si>
    <t>San Gillio</t>
  </si>
  <si>
    <t>San Giorgio Canavese</t>
  </si>
  <si>
    <t>San Giorio di Susa</t>
  </si>
  <si>
    <t>San Giusto Canavese</t>
  </si>
  <si>
    <t>San Martino Canavese</t>
  </si>
  <si>
    <t>San Maurizio Canavese</t>
  </si>
  <si>
    <t>San Mauro Torinese</t>
  </si>
  <si>
    <t>San Pietro Val Lemina</t>
  </si>
  <si>
    <t>San Ponso</t>
  </si>
  <si>
    <t>San Raffaele Cimena</t>
  </si>
  <si>
    <t>San Sebastiano da Po</t>
  </si>
  <si>
    <t>San Secondo di Pinerolo</t>
  </si>
  <si>
    <t>Sant'Ambrogio di Torino</t>
  </si>
  <si>
    <t>Sant'Antonino di Susa</t>
  </si>
  <si>
    <t>Santena</t>
  </si>
  <si>
    <t>Sauze di Cesana</t>
  </si>
  <si>
    <t>Sauze d'Oulx</t>
  </si>
  <si>
    <t>Scalenghe</t>
  </si>
  <si>
    <t>Scarmagno</t>
  </si>
  <si>
    <t>Sciolze</t>
  </si>
  <si>
    <t>Sestriere</t>
  </si>
  <si>
    <t>Settimo Rottaro</t>
  </si>
  <si>
    <t>Settimo Torinese</t>
  </si>
  <si>
    <t>Settimo Vittone</t>
  </si>
  <si>
    <t>Sparone</t>
  </si>
  <si>
    <t>Strambinello</t>
  </si>
  <si>
    <t>Strambino</t>
  </si>
  <si>
    <t>Susa</t>
  </si>
  <si>
    <t>Tavagnasco</t>
  </si>
  <si>
    <t>Torrazza Piemonte</t>
  </si>
  <si>
    <t>Torre Canavese</t>
  </si>
  <si>
    <t>Torre Pellice</t>
  </si>
  <si>
    <t>Trana</t>
  </si>
  <si>
    <t>Traversella</t>
  </si>
  <si>
    <t>Traves</t>
  </si>
  <si>
    <t>Trofarello</t>
  </si>
  <si>
    <t>Usseaux</t>
  </si>
  <si>
    <t>Usseglio</t>
  </si>
  <si>
    <t>Vaie</t>
  </si>
  <si>
    <t>Val della Torre</t>
  </si>
  <si>
    <t>Valgioie</t>
  </si>
  <si>
    <t>Vallo Torinese</t>
  </si>
  <si>
    <t>Valperga</t>
  </si>
  <si>
    <t>Valprato Soana</t>
  </si>
  <si>
    <t>Varisella</t>
  </si>
  <si>
    <t>Vauda Canavese</t>
  </si>
  <si>
    <t>Venaus</t>
  </si>
  <si>
    <t>Venaria Reale</t>
  </si>
  <si>
    <t>Verolengo</t>
  </si>
  <si>
    <t>Verrua Savoia</t>
  </si>
  <si>
    <t>Vestignè</t>
  </si>
  <si>
    <t>Vialfrè</t>
  </si>
  <si>
    <t>Vidracco</t>
  </si>
  <si>
    <t>Vigone</t>
  </si>
  <si>
    <t>Villafranca Piemonte</t>
  </si>
  <si>
    <t>Villanova Canavese</t>
  </si>
  <si>
    <t>Villarbasse</t>
  </si>
  <si>
    <t>Villar Dora</t>
  </si>
  <si>
    <t>Villareggia</t>
  </si>
  <si>
    <t>Villar Focchiardo</t>
  </si>
  <si>
    <t>Villar Pellice</t>
  </si>
  <si>
    <t>Villar Perosa</t>
  </si>
  <si>
    <t>Villastellone</t>
  </si>
  <si>
    <t>Vinovo</t>
  </si>
  <si>
    <t>Virle Piemonte</t>
  </si>
  <si>
    <t>Vische</t>
  </si>
  <si>
    <t>Vistrorio</t>
  </si>
  <si>
    <t>Viù</t>
  </si>
  <si>
    <t>Volpiano</t>
  </si>
  <si>
    <t>Volvera</t>
  </si>
  <si>
    <t>Mappano</t>
  </si>
  <si>
    <t>Val di Chy</t>
  </si>
  <si>
    <t>Valchiusa</t>
  </si>
  <si>
    <t>Alagna Valsesia</t>
  </si>
  <si>
    <t>Albano Vercellese</t>
  </si>
  <si>
    <t>Alice Castello</t>
  </si>
  <si>
    <t>Arborio</t>
  </si>
  <si>
    <t>Asigliano Vercellese</t>
  </si>
  <si>
    <t>Balmuccia</t>
  </si>
  <si>
    <t>Balocco</t>
  </si>
  <si>
    <t>Bianzè</t>
  </si>
  <si>
    <t>Boccioleto</t>
  </si>
  <si>
    <t>Borgo d'Ale</t>
  </si>
  <si>
    <t>Borgosesia</t>
  </si>
  <si>
    <t>Borgo Vercelli</t>
  </si>
  <si>
    <t>Buronzo</t>
  </si>
  <si>
    <t>Campertogno</t>
  </si>
  <si>
    <t>Carcoforo</t>
  </si>
  <si>
    <t>Caresana</t>
  </si>
  <si>
    <t>Caresanablot</t>
  </si>
  <si>
    <t>Carisio</t>
  </si>
  <si>
    <t>Casanova Elvo</t>
  </si>
  <si>
    <t>San Giacomo Vercellese</t>
  </si>
  <si>
    <t>Cervatto</t>
  </si>
  <si>
    <t>Cigliano</t>
  </si>
  <si>
    <t>Civiasco</t>
  </si>
  <si>
    <t>Collobiano</t>
  </si>
  <si>
    <t>Costanzana</t>
  </si>
  <si>
    <t>Cravagliana</t>
  </si>
  <si>
    <t>Crescentino</t>
  </si>
  <si>
    <t>Crova</t>
  </si>
  <si>
    <t>Desana</t>
  </si>
  <si>
    <t>Fobello</t>
  </si>
  <si>
    <t>Fontanetto Po</t>
  </si>
  <si>
    <t>Formigliana</t>
  </si>
  <si>
    <t>Gattinara</t>
  </si>
  <si>
    <t>Ghislarengo</t>
  </si>
  <si>
    <t>Greggio</t>
  </si>
  <si>
    <t>Guardabosone</t>
  </si>
  <si>
    <t>Lamporo</t>
  </si>
  <si>
    <t>Lenta</t>
  </si>
  <si>
    <t>Lignana</t>
  </si>
  <si>
    <t>Livorno Ferraris</t>
  </si>
  <si>
    <t>Lozzolo</t>
  </si>
  <si>
    <t>Mollia</t>
  </si>
  <si>
    <t>Moncrivello</t>
  </si>
  <si>
    <t>Motta de' Conti</t>
  </si>
  <si>
    <t>Olcenengo</t>
  </si>
  <si>
    <t>Oldenico</t>
  </si>
  <si>
    <t>Palazzolo Vercellese</t>
  </si>
  <si>
    <t>Pertengo</t>
  </si>
  <si>
    <t>Pezzana</t>
  </si>
  <si>
    <t>Pila</t>
  </si>
  <si>
    <t>Piode</t>
  </si>
  <si>
    <t>Postua</t>
  </si>
  <si>
    <t>Prarolo</t>
  </si>
  <si>
    <t>Quarona</t>
  </si>
  <si>
    <t>Quinto Vercellese</t>
  </si>
  <si>
    <t>Rassa</t>
  </si>
  <si>
    <t>Rimella</t>
  </si>
  <si>
    <t>Rive</t>
  </si>
  <si>
    <t>Roasio</t>
  </si>
  <si>
    <t>Ronsecco</t>
  </si>
  <si>
    <t>Rossa</t>
  </si>
  <si>
    <t>Rovasenda</t>
  </si>
  <si>
    <t>Salasco</t>
  </si>
  <si>
    <t>Sali Vercellese</t>
  </si>
  <si>
    <t>Saluggia</t>
  </si>
  <si>
    <t>San Germano Vercellese</t>
  </si>
  <si>
    <t>Santhià</t>
  </si>
  <si>
    <t>Scopa</t>
  </si>
  <si>
    <t>Scopello</t>
  </si>
  <si>
    <t>Serravalle Sesia</t>
  </si>
  <si>
    <t>Stroppiana</t>
  </si>
  <si>
    <t>Tricerro</t>
  </si>
  <si>
    <t>Trino</t>
  </si>
  <si>
    <t>Tronzano Vercellese</t>
  </si>
  <si>
    <t>Valduggia</t>
  </si>
  <si>
    <t>Varallo</t>
  </si>
  <si>
    <t>Villarboit</t>
  </si>
  <si>
    <t>Villata</t>
  </si>
  <si>
    <t>Vocca</t>
  </si>
  <si>
    <t>Alto Sermenza</t>
  </si>
  <si>
    <t>Cellio con Breia</t>
  </si>
  <si>
    <t>Agrate Conturbia</t>
  </si>
  <si>
    <t>Ameno</t>
  </si>
  <si>
    <t>Armeno</t>
  </si>
  <si>
    <t>Arona</t>
  </si>
  <si>
    <t>Barengo</t>
  </si>
  <si>
    <t>Bellinzago Novarese</t>
  </si>
  <si>
    <t>Biandrate</t>
  </si>
  <si>
    <t>Boca</t>
  </si>
  <si>
    <t>Bogogno</t>
  </si>
  <si>
    <t>Bolzano Novarese</t>
  </si>
  <si>
    <t>Borgolavezzaro</t>
  </si>
  <si>
    <t>Borgomanero</t>
  </si>
  <si>
    <t>Borgo Ticino</t>
  </si>
  <si>
    <t>Briga Novarese</t>
  </si>
  <si>
    <t>Briona</t>
  </si>
  <si>
    <t>Caltignaga</t>
  </si>
  <si>
    <t>Cameri</t>
  </si>
  <si>
    <t>Carpignano Sesia</t>
  </si>
  <si>
    <t>Casalbeltrame</t>
  </si>
  <si>
    <t>Casaleggio Novara</t>
  </si>
  <si>
    <t>Casalino</t>
  </si>
  <si>
    <t>Casalvolone</t>
  </si>
  <si>
    <t>Castellazzo Novarese</t>
  </si>
  <si>
    <t>Castelletto sopra Ticino</t>
  </si>
  <si>
    <t>Cavaglietto</t>
  </si>
  <si>
    <t>Cavaglio d'Agogna</t>
  </si>
  <si>
    <t>Cavallirio</t>
  </si>
  <si>
    <t>Cerano</t>
  </si>
  <si>
    <t>Colazza</t>
  </si>
  <si>
    <t>Comignago</t>
  </si>
  <si>
    <t>Cressa</t>
  </si>
  <si>
    <t>Cureggio</t>
  </si>
  <si>
    <t>Divignano</t>
  </si>
  <si>
    <t>Dormelletto</t>
  </si>
  <si>
    <t>Fara Novarese</t>
  </si>
  <si>
    <t>Fontaneto d'Agogna</t>
  </si>
  <si>
    <t>Galliate</t>
  </si>
  <si>
    <t>Garbagna Novarese</t>
  </si>
  <si>
    <t>Gargallo</t>
  </si>
  <si>
    <t>Ghemme</t>
  </si>
  <si>
    <t>Gozzano</t>
  </si>
  <si>
    <t>Granozzo con Monticello</t>
  </si>
  <si>
    <t>Grignasco</t>
  </si>
  <si>
    <t>Invorio</t>
  </si>
  <si>
    <t>Landiona</t>
  </si>
  <si>
    <t>Lesa</t>
  </si>
  <si>
    <t>Maggiora</t>
  </si>
  <si>
    <t>Mandello Vitta</t>
  </si>
  <si>
    <t>Marano Ticino</t>
  </si>
  <si>
    <t>Massino Visconti</t>
  </si>
  <si>
    <t>Meina</t>
  </si>
  <si>
    <t>Mezzomerico</t>
  </si>
  <si>
    <t>Miasino</t>
  </si>
  <si>
    <t>Momo</t>
  </si>
  <si>
    <t>Nebbiuno</t>
  </si>
  <si>
    <t>Nibbiola</t>
  </si>
  <si>
    <t>Oleggio</t>
  </si>
  <si>
    <t>Oleggio Castello</t>
  </si>
  <si>
    <t>Orta San Giulio</t>
  </si>
  <si>
    <t>Paruzzaro</t>
  </si>
  <si>
    <t>Pella</t>
  </si>
  <si>
    <t>Pettenasco</t>
  </si>
  <si>
    <t>Pisano</t>
  </si>
  <si>
    <t>Pogno</t>
  </si>
  <si>
    <t>Pombia</t>
  </si>
  <si>
    <t>Prato Sesia</t>
  </si>
  <si>
    <t>Recetto</t>
  </si>
  <si>
    <t>Romagnano Sesia</t>
  </si>
  <si>
    <t>Romentino</t>
  </si>
  <si>
    <t>San Maurizio d'Opaglio</t>
  </si>
  <si>
    <t>San Nazzaro Sesia</t>
  </si>
  <si>
    <t>San Pietro Mosezzo</t>
  </si>
  <si>
    <t>Sillavengo</t>
  </si>
  <si>
    <t>Sizzano</t>
  </si>
  <si>
    <t>Soriso</t>
  </si>
  <si>
    <t>Sozzago</t>
  </si>
  <si>
    <t>Suno</t>
  </si>
  <si>
    <t>Terdobbiate</t>
  </si>
  <si>
    <t>Tornaco</t>
  </si>
  <si>
    <t>Trecate</t>
  </si>
  <si>
    <t>Vaprio d'Agogna</t>
  </si>
  <si>
    <t>Varallo Pombia</t>
  </si>
  <si>
    <t>Vespolate</t>
  </si>
  <si>
    <t>Vicolungo</t>
  </si>
  <si>
    <t>Vinzaglio</t>
  </si>
  <si>
    <t>Gattico-Veruno</t>
  </si>
  <si>
    <t>Acceglio</t>
  </si>
  <si>
    <t>Aisone</t>
  </si>
  <si>
    <t>Alba</t>
  </si>
  <si>
    <t>Albaretto della Torre</t>
  </si>
  <si>
    <t>Alto</t>
  </si>
  <si>
    <t>Argentera</t>
  </si>
  <si>
    <t>Arguello</t>
  </si>
  <si>
    <t>Bagnasco</t>
  </si>
  <si>
    <t>Bagnolo Piemonte</t>
  </si>
  <si>
    <t>Baldissero d'Alba</t>
  </si>
  <si>
    <t>Barbaresco</t>
  </si>
  <si>
    <t>Barge</t>
  </si>
  <si>
    <t>Barolo</t>
  </si>
  <si>
    <t>Bastia Mondovì</t>
  </si>
  <si>
    <t>Battifollo</t>
  </si>
  <si>
    <t>Beinette</t>
  </si>
  <si>
    <t>Bellino</t>
  </si>
  <si>
    <t>Belvedere Langhe</t>
  </si>
  <si>
    <t>Bene Vagienna</t>
  </si>
  <si>
    <t>Benevello</t>
  </si>
  <si>
    <t>Bergolo</t>
  </si>
  <si>
    <t>Bernezzo</t>
  </si>
  <si>
    <t>Bonvicino</t>
  </si>
  <si>
    <t>Borgomale</t>
  </si>
  <si>
    <t>Borgo San Dalmazzo</t>
  </si>
  <si>
    <t>Bosia</t>
  </si>
  <si>
    <t>Bossolasco</t>
  </si>
  <si>
    <t>Boves</t>
  </si>
  <si>
    <t>Bra</t>
  </si>
  <si>
    <t>Briaglia</t>
  </si>
  <si>
    <t>Briga Alta</t>
  </si>
  <si>
    <t>Brondello</t>
  </si>
  <si>
    <t>Brossasco</t>
  </si>
  <si>
    <t>Busca</t>
  </si>
  <si>
    <t>Camerana</t>
  </si>
  <si>
    <t>Canale</t>
  </si>
  <si>
    <t>Canosio</t>
  </si>
  <si>
    <t>Caprauna</t>
  </si>
  <si>
    <t>Caraglio</t>
  </si>
  <si>
    <t>Caramagna Piemonte</t>
  </si>
  <si>
    <t>Cardè</t>
  </si>
  <si>
    <t>Carrù</t>
  </si>
  <si>
    <t>Cartignano</t>
  </si>
  <si>
    <t>Casalgrasso</t>
  </si>
  <si>
    <t>Castagnito</t>
  </si>
  <si>
    <t>Casteldelfino</t>
  </si>
  <si>
    <t>Castelletto Stura</t>
  </si>
  <si>
    <t>Castelletto Uzzone</t>
  </si>
  <si>
    <t>Castellinaldo d'Alba</t>
  </si>
  <si>
    <t>Castellino Tanaro</t>
  </si>
  <si>
    <t>Castelmagno</t>
  </si>
  <si>
    <t>Castelnuovo di Ceva</t>
  </si>
  <si>
    <t>Castiglione Falletto</t>
  </si>
  <si>
    <t>Castiglione Tinella</t>
  </si>
  <si>
    <t>Castino</t>
  </si>
  <si>
    <t>Cavallerleone</t>
  </si>
  <si>
    <t>Cavallermaggiore</t>
  </si>
  <si>
    <t>Celle di Macra</t>
  </si>
  <si>
    <t>Centallo</t>
  </si>
  <si>
    <t>Ceresole Alba</t>
  </si>
  <si>
    <t>Cerretto Langhe</t>
  </si>
  <si>
    <t>Cervasca</t>
  </si>
  <si>
    <t>Cervere</t>
  </si>
  <si>
    <t>Ceva</t>
  </si>
  <si>
    <t>Cherasco</t>
  </si>
  <si>
    <t>Chiusa di Pesio</t>
  </si>
  <si>
    <t>Cigliè</t>
  </si>
  <si>
    <t>Cissone</t>
  </si>
  <si>
    <t>Clavesana</t>
  </si>
  <si>
    <t>Corneliano d'Alba</t>
  </si>
  <si>
    <t>Cortemilia</t>
  </si>
  <si>
    <t>Cossano Belbo</t>
  </si>
  <si>
    <t>Costigliole Saluzzo</t>
  </si>
  <si>
    <t>Cravanzana</t>
  </si>
  <si>
    <t>Crissolo</t>
  </si>
  <si>
    <t>Demonte</t>
  </si>
  <si>
    <t>Diano d'Alba</t>
  </si>
  <si>
    <t>Dogliani</t>
  </si>
  <si>
    <t>Dronero</t>
  </si>
  <si>
    <t>Elva</t>
  </si>
  <si>
    <t>Entracque</t>
  </si>
  <si>
    <t>Envie</t>
  </si>
  <si>
    <t>Farigliano</t>
  </si>
  <si>
    <t>Faule</t>
  </si>
  <si>
    <t>Feisoglio</t>
  </si>
  <si>
    <t>Fossano</t>
  </si>
  <si>
    <t>Frabosa Soprana</t>
  </si>
  <si>
    <t>Frabosa Sottana</t>
  </si>
  <si>
    <t>Frassino</t>
  </si>
  <si>
    <t>Gaiola</t>
  </si>
  <si>
    <t>Gambasca</t>
  </si>
  <si>
    <t>Garessio</t>
  </si>
  <si>
    <t>Genola</t>
  </si>
  <si>
    <t>Gorzegno</t>
  </si>
  <si>
    <t>Gottasecca</t>
  </si>
  <si>
    <t>Govone</t>
  </si>
  <si>
    <t>Grinzane Cavour</t>
  </si>
  <si>
    <t>Guarene</t>
  </si>
  <si>
    <t>Igliano</t>
  </si>
  <si>
    <t>Isasca</t>
  </si>
  <si>
    <t>Lagnasco</t>
  </si>
  <si>
    <t>La Morra</t>
  </si>
  <si>
    <t>Lequio Berria</t>
  </si>
  <si>
    <t>Lequio Tanaro</t>
  </si>
  <si>
    <t>Lesegno</t>
  </si>
  <si>
    <t>Levice</t>
  </si>
  <si>
    <t>Limone Piemonte</t>
  </si>
  <si>
    <t>Lisio</t>
  </si>
  <si>
    <t>Macra</t>
  </si>
  <si>
    <t>Magliano Alfieri</t>
  </si>
  <si>
    <t>Magliano Alpi</t>
  </si>
  <si>
    <t>Mango</t>
  </si>
  <si>
    <t>Manta</t>
  </si>
  <si>
    <t>Marene</t>
  </si>
  <si>
    <t>Margarita</t>
  </si>
  <si>
    <t>Marmora</t>
  </si>
  <si>
    <t>Marsaglia</t>
  </si>
  <si>
    <t>Martiniana Po</t>
  </si>
  <si>
    <t>Melle</t>
  </si>
  <si>
    <t>Moiola</t>
  </si>
  <si>
    <t>Mombarcaro</t>
  </si>
  <si>
    <t>Mombasiglio</t>
  </si>
  <si>
    <t>Monastero di Vasco</t>
  </si>
  <si>
    <t>Monasterolo Casotto</t>
  </si>
  <si>
    <t>Monasterolo di Savigliano</t>
  </si>
  <si>
    <t>Monchiero</t>
  </si>
  <si>
    <t>Mondovì</t>
  </si>
  <si>
    <t>Monesiglio</t>
  </si>
  <si>
    <t>Monforte d'Alba</t>
  </si>
  <si>
    <t>Montà</t>
  </si>
  <si>
    <t>Montaldo di Mondovì</t>
  </si>
  <si>
    <t>Montaldo Roero</t>
  </si>
  <si>
    <t>Montanera</t>
  </si>
  <si>
    <t>Montelupo Albese</t>
  </si>
  <si>
    <t>Montemale di Cuneo</t>
  </si>
  <si>
    <t>Monterosso Grana</t>
  </si>
  <si>
    <t>Monteu Roero</t>
  </si>
  <si>
    <t>Montezemolo</t>
  </si>
  <si>
    <t>Monticello d'Alba</t>
  </si>
  <si>
    <t>Moretta</t>
  </si>
  <si>
    <t>Morozzo</t>
  </si>
  <si>
    <t>Murazzano</t>
  </si>
  <si>
    <t>Murello</t>
  </si>
  <si>
    <t>Narzole</t>
  </si>
  <si>
    <t>Neive</t>
  </si>
  <si>
    <t>Neviglie</t>
  </si>
  <si>
    <t>Niella Belbo</t>
  </si>
  <si>
    <t>Niella Tanaro</t>
  </si>
  <si>
    <t>Novello</t>
  </si>
  <si>
    <t>Nucetto</t>
  </si>
  <si>
    <t>Oncino</t>
  </si>
  <si>
    <t>Ormea</t>
  </si>
  <si>
    <t>Ostana</t>
  </si>
  <si>
    <t>Paesana</t>
  </si>
  <si>
    <t>Pagno</t>
  </si>
  <si>
    <t>Pamparato</t>
  </si>
  <si>
    <t>Paroldo</t>
  </si>
  <si>
    <t>Perletto</t>
  </si>
  <si>
    <t>Perlo</t>
  </si>
  <si>
    <t>Peveragno</t>
  </si>
  <si>
    <t>Pezzolo Valle Uzzone</t>
  </si>
  <si>
    <t>Pianfei</t>
  </si>
  <si>
    <t>Piasco</t>
  </si>
  <si>
    <t>Pietraporzio</t>
  </si>
  <si>
    <t>Piobesi d'Alba</t>
  </si>
  <si>
    <t>Piozzo</t>
  </si>
  <si>
    <t>Pocapaglia</t>
  </si>
  <si>
    <t>Polonghera</t>
  </si>
  <si>
    <t>Pontechianale</t>
  </si>
  <si>
    <t>Pradleves</t>
  </si>
  <si>
    <t>Prazzo</t>
  </si>
  <si>
    <t>Priero</t>
  </si>
  <si>
    <t>Priocca</t>
  </si>
  <si>
    <t>Priola</t>
  </si>
  <si>
    <t>Prunetto</t>
  </si>
  <si>
    <t>Racconigi</t>
  </si>
  <si>
    <t>Revello</t>
  </si>
  <si>
    <t>Rifreddo</t>
  </si>
  <si>
    <t>Rittana</t>
  </si>
  <si>
    <t>Roaschia</t>
  </si>
  <si>
    <t>Roascio</t>
  </si>
  <si>
    <t>Robilante</t>
  </si>
  <si>
    <t>Roburent</t>
  </si>
  <si>
    <t>Roccabruna</t>
  </si>
  <si>
    <t>Rocca Cigliè</t>
  </si>
  <si>
    <t>Rocca de' Baldi</t>
  </si>
  <si>
    <t>Roccaforte Mondovì</t>
  </si>
  <si>
    <t>Roccasparvera</t>
  </si>
  <si>
    <t>Roccavione</t>
  </si>
  <si>
    <t>Rocchetta Belbo</t>
  </si>
  <si>
    <t>Roddi</t>
  </si>
  <si>
    <t>Roddino</t>
  </si>
  <si>
    <t>Rodello</t>
  </si>
  <si>
    <t>Rossana</t>
  </si>
  <si>
    <t>Ruffia</t>
  </si>
  <si>
    <t>Sale delle Langhe</t>
  </si>
  <si>
    <t>Sale San Giovanni</t>
  </si>
  <si>
    <t>Saliceto</t>
  </si>
  <si>
    <t>Salmour</t>
  </si>
  <si>
    <t>Saluzzo</t>
  </si>
  <si>
    <t>Sambuco</t>
  </si>
  <si>
    <t>Sampeyre</t>
  </si>
  <si>
    <t>San Benedetto Belbo</t>
  </si>
  <si>
    <t>San Damiano Macra</t>
  </si>
  <si>
    <t>Sanfrè</t>
  </si>
  <si>
    <t>Sanfront</t>
  </si>
  <si>
    <t>San Michele Mondovì</t>
  </si>
  <si>
    <t>Sant'Albano Stura</t>
  </si>
  <si>
    <t>Santa Vittoria d'Alba</t>
  </si>
  <si>
    <t>Santo Stefano Belbo</t>
  </si>
  <si>
    <t>Santo Stefano Roero</t>
  </si>
  <si>
    <t>Savigliano</t>
  </si>
  <si>
    <t>Scagnello</t>
  </si>
  <si>
    <t>Scarnafigi</t>
  </si>
  <si>
    <t>Serralunga d'Alba</t>
  </si>
  <si>
    <t>Serravalle Langhe</t>
  </si>
  <si>
    <t>Sinio</t>
  </si>
  <si>
    <t>Somano</t>
  </si>
  <si>
    <t>Sommariva del Bosco</t>
  </si>
  <si>
    <t>Sommariva Perno</t>
  </si>
  <si>
    <t>Stroppo</t>
  </si>
  <si>
    <t>Tarantasca</t>
  </si>
  <si>
    <t>Torre Bormida</t>
  </si>
  <si>
    <t>Torre Mondovì</t>
  </si>
  <si>
    <t>Torre San Giorgio</t>
  </si>
  <si>
    <t>Torresina</t>
  </si>
  <si>
    <t>Treiso</t>
  </si>
  <si>
    <t>Trezzo Tinella</t>
  </si>
  <si>
    <t>Trinità</t>
  </si>
  <si>
    <t>Valdieri</t>
  </si>
  <si>
    <t>Valgrana</t>
  </si>
  <si>
    <t>Valloriate</t>
  </si>
  <si>
    <t>Venasca</t>
  </si>
  <si>
    <t>Verduno</t>
  </si>
  <si>
    <t>Vernante</t>
  </si>
  <si>
    <t>Verzuolo</t>
  </si>
  <si>
    <t>Vezza d'Alba</t>
  </si>
  <si>
    <t>Vicoforte</t>
  </si>
  <si>
    <t>Vignolo</t>
  </si>
  <si>
    <t>Villafalletto</t>
  </si>
  <si>
    <t>Villanova Mondovì</t>
  </si>
  <si>
    <t>Villanova Solaro</t>
  </si>
  <si>
    <t>Villar San Costanzo</t>
  </si>
  <si>
    <t>Vinadio</t>
  </si>
  <si>
    <t>Viola</t>
  </si>
  <si>
    <t>Vottignasco</t>
  </si>
  <si>
    <t>Agliano Terme</t>
  </si>
  <si>
    <t>Albugnano</t>
  </si>
  <si>
    <t>Antignano</t>
  </si>
  <si>
    <t>Aramengo</t>
  </si>
  <si>
    <t>Azzano d'Asti</t>
  </si>
  <si>
    <t>Baldichieri d'Asti</t>
  </si>
  <si>
    <t>Belveglio</t>
  </si>
  <si>
    <t>Berzano di San Pietro</t>
  </si>
  <si>
    <t>Bruno</t>
  </si>
  <si>
    <t>Bubbio</t>
  </si>
  <si>
    <t>Buttigliera d'Asti</t>
  </si>
  <si>
    <t>Calamandrana</t>
  </si>
  <si>
    <t>Calliano Monferrato</t>
  </si>
  <si>
    <t>Calosso</t>
  </si>
  <si>
    <t>Camerano Casasco</t>
  </si>
  <si>
    <t>Canelli</t>
  </si>
  <si>
    <t>Cantarana</t>
  </si>
  <si>
    <t>Capriglio</t>
  </si>
  <si>
    <t>Casorzo Monferrato</t>
  </si>
  <si>
    <t>Cassinasco</t>
  </si>
  <si>
    <t>Castagnole delle Lanze</t>
  </si>
  <si>
    <t>Castagnole Monferrato</t>
  </si>
  <si>
    <t>Castel Boglione</t>
  </si>
  <si>
    <t>Castell'Alfero</t>
  </si>
  <si>
    <t>Castellero</t>
  </si>
  <si>
    <t>Castelletto Molina</t>
  </si>
  <si>
    <t>Castello di Annone</t>
  </si>
  <si>
    <t>Castelnuovo Belbo</t>
  </si>
  <si>
    <t>Castelnuovo Calcea</t>
  </si>
  <si>
    <t>Castelnuovo Don Bosco</t>
  </si>
  <si>
    <t>Castel Rocchero</t>
  </si>
  <si>
    <t>Cellarengo</t>
  </si>
  <si>
    <t>Celle Enomondo</t>
  </si>
  <si>
    <t>Cerreto d'Asti</t>
  </si>
  <si>
    <t>Cerro Tanaro</t>
  </si>
  <si>
    <t>Cessole</t>
  </si>
  <si>
    <t>Chiusano d'Asti</t>
  </si>
  <si>
    <t>Cinaglio</t>
  </si>
  <si>
    <t>Cisterna d'Asti</t>
  </si>
  <si>
    <t>Coazzolo</t>
  </si>
  <si>
    <t>Cocconato</t>
  </si>
  <si>
    <t>Corsione</t>
  </si>
  <si>
    <t>Cortandone</t>
  </si>
  <si>
    <t>Cortanze</t>
  </si>
  <si>
    <t>Cortazzone</t>
  </si>
  <si>
    <t>Cortiglione</t>
  </si>
  <si>
    <t>Cossombrato</t>
  </si>
  <si>
    <t>Costigliole d'Asti</t>
  </si>
  <si>
    <t>Cunico</t>
  </si>
  <si>
    <t>Dusino San Michele</t>
  </si>
  <si>
    <t>Ferrere</t>
  </si>
  <si>
    <t>Fontanile</t>
  </si>
  <si>
    <t>Frinco</t>
  </si>
  <si>
    <t>Grana Monferrato</t>
  </si>
  <si>
    <t>Grazzano Badoglio</t>
  </si>
  <si>
    <t>Incisa Scapaccino</t>
  </si>
  <si>
    <t>Isola d'Asti</t>
  </si>
  <si>
    <t>Loazzolo</t>
  </si>
  <si>
    <t>Maranzana</t>
  </si>
  <si>
    <t>Maretto</t>
  </si>
  <si>
    <t>Moasca</t>
  </si>
  <si>
    <t>Mombaldone</t>
  </si>
  <si>
    <t>Mombaruzzo</t>
  </si>
  <si>
    <t>Mombercelli</t>
  </si>
  <si>
    <t>Monale</t>
  </si>
  <si>
    <t>Monastero Bormida</t>
  </si>
  <si>
    <t>Moncalvo</t>
  </si>
  <si>
    <t>Moncucco Torinese</t>
  </si>
  <si>
    <t>Mongardino</t>
  </si>
  <si>
    <t>Montabone</t>
  </si>
  <si>
    <t>Montafia</t>
  </si>
  <si>
    <t>Montaldo Scarampi</t>
  </si>
  <si>
    <t>Montechiaro d'Asti</t>
  </si>
  <si>
    <t>Montegrosso d'Asti</t>
  </si>
  <si>
    <t>Montemagno Monferrato</t>
  </si>
  <si>
    <t>Nizza Monferrato</t>
  </si>
  <si>
    <t>Olmo Gentile</t>
  </si>
  <si>
    <t>Passerano Marmorito</t>
  </si>
  <si>
    <t>Penango</t>
  </si>
  <si>
    <t>Piea</t>
  </si>
  <si>
    <t>Pino d'Asti</t>
  </si>
  <si>
    <t>Piovà Massaia</t>
  </si>
  <si>
    <t>Portacomaro</t>
  </si>
  <si>
    <t>Quaranti</t>
  </si>
  <si>
    <t>Refrancore</t>
  </si>
  <si>
    <t>Revigliasco d'Asti</t>
  </si>
  <si>
    <t>Roatto</t>
  </si>
  <si>
    <t>Robella</t>
  </si>
  <si>
    <t>Rocca d'Arazzo</t>
  </si>
  <si>
    <t>Roccaverano</t>
  </si>
  <si>
    <t>Rocchetta Palafea</t>
  </si>
  <si>
    <t>Rocchetta Tanaro</t>
  </si>
  <si>
    <t>San Damiano d'Asti</t>
  </si>
  <si>
    <t>San Giorgio Scarampi</t>
  </si>
  <si>
    <t>San Martino Alfieri</t>
  </si>
  <si>
    <t>San Marzano Oliveto</t>
  </si>
  <si>
    <t>San Paolo Solbrito</t>
  </si>
  <si>
    <t>Scurzolengo</t>
  </si>
  <si>
    <t>Serole</t>
  </si>
  <si>
    <t>Sessame</t>
  </si>
  <si>
    <t>Settime</t>
  </si>
  <si>
    <t>Soglio</t>
  </si>
  <si>
    <t>Tigliole</t>
  </si>
  <si>
    <t>Tonco</t>
  </si>
  <si>
    <t>Vaglio Serra</t>
  </si>
  <si>
    <t>Valfenera</t>
  </si>
  <si>
    <t>Vesime</t>
  </si>
  <si>
    <t>Viale</t>
  </si>
  <si>
    <t>Viarigi</t>
  </si>
  <si>
    <t>Vigliano d'Asti</t>
  </si>
  <si>
    <t>Villafranca d'Asti</t>
  </si>
  <si>
    <t>Villanova d'Asti</t>
  </si>
  <si>
    <t>Villa San Secondo</t>
  </si>
  <si>
    <t>Vinchio</t>
  </si>
  <si>
    <t>Montiglio Monferrato</t>
  </si>
  <si>
    <t>Moransengo-Tonengo</t>
  </si>
  <si>
    <t>Acqui Terme</t>
  </si>
  <si>
    <t>Albera Ligure</t>
  </si>
  <si>
    <t>Alfiano Natta</t>
  </si>
  <si>
    <t>Alice Bel Colle</t>
  </si>
  <si>
    <t>Altavilla Monferrato</t>
  </si>
  <si>
    <t>Alzano Scrivia</t>
  </si>
  <si>
    <t>Arquata Scrivia</t>
  </si>
  <si>
    <t>Avolasca</t>
  </si>
  <si>
    <t>Balzola</t>
  </si>
  <si>
    <t>Basaluzzo</t>
  </si>
  <si>
    <t>Bassignana</t>
  </si>
  <si>
    <t>Belforte Monferrato</t>
  </si>
  <si>
    <t>Bergamasco</t>
  </si>
  <si>
    <t>Berzano di Tortona</t>
  </si>
  <si>
    <t>Bistagno</t>
  </si>
  <si>
    <t>Borghetto di Borbera</t>
  </si>
  <si>
    <t>Borgoratto Alessandrino</t>
  </si>
  <si>
    <t>Borgo San Martino</t>
  </si>
  <si>
    <t>Bosco Marengo</t>
  </si>
  <si>
    <t>Bosio</t>
  </si>
  <si>
    <t>Bozzole</t>
  </si>
  <si>
    <t>Brignano-Frascata</t>
  </si>
  <si>
    <t>Cabella Ligure</t>
  </si>
  <si>
    <t>Camagna Monferrato</t>
  </si>
  <si>
    <t>Camino</t>
  </si>
  <si>
    <t>Cantalupo Ligure</t>
  </si>
  <si>
    <t>Capriata d'Orba</t>
  </si>
  <si>
    <t>Carbonara Scrivia</t>
  </si>
  <si>
    <t>Carentino</t>
  </si>
  <si>
    <t>Carezzano</t>
  </si>
  <si>
    <t>Carpeneto</t>
  </si>
  <si>
    <t>Carrega Ligure</t>
  </si>
  <si>
    <t>Carrosio</t>
  </si>
  <si>
    <t>Cartosio</t>
  </si>
  <si>
    <t>Casal Cermelli</t>
  </si>
  <si>
    <t>Casaleggio Boiro</t>
  </si>
  <si>
    <t>Casale Monferrato</t>
  </si>
  <si>
    <t>Casalnoceto</t>
  </si>
  <si>
    <t>Casasco</t>
  </si>
  <si>
    <t>Cassine</t>
  </si>
  <si>
    <t>Cassinelle</t>
  </si>
  <si>
    <t>Castellania Coppi</t>
  </si>
  <si>
    <t>Castellar Guidobono</t>
  </si>
  <si>
    <t>Castellazzo Bormida</t>
  </si>
  <si>
    <t>Castelletto d'Erro</t>
  </si>
  <si>
    <t>Castelletto d'Orba</t>
  </si>
  <si>
    <t>Castelletto Merli</t>
  </si>
  <si>
    <t>Castelletto Monferrato</t>
  </si>
  <si>
    <t>Castelnuovo Bormida</t>
  </si>
  <si>
    <t>Castelnuovo Scrivia</t>
  </si>
  <si>
    <t>Castelspina</t>
  </si>
  <si>
    <t>Cavatore</t>
  </si>
  <si>
    <t>Cella Monte</t>
  </si>
  <si>
    <t>Cereseto</t>
  </si>
  <si>
    <t>Cerreto Grue</t>
  </si>
  <si>
    <t>Cerrina Monferrato</t>
  </si>
  <si>
    <t>Coniolo</t>
  </si>
  <si>
    <t>Conzano</t>
  </si>
  <si>
    <t>Costa Vescovato</t>
  </si>
  <si>
    <t>Cremolino</t>
  </si>
  <si>
    <t>Denice</t>
  </si>
  <si>
    <t>Dernice</t>
  </si>
  <si>
    <t>Fabbrica Curone</t>
  </si>
  <si>
    <t>Felizzano</t>
  </si>
  <si>
    <t>Fraconalto</t>
  </si>
  <si>
    <t>Francavilla Bisio</t>
  </si>
  <si>
    <t>Frascaro</t>
  </si>
  <si>
    <t>Frassinello Monferrato</t>
  </si>
  <si>
    <t>Frassineto Po</t>
  </si>
  <si>
    <t>Fresonara</t>
  </si>
  <si>
    <t>Frugarolo</t>
  </si>
  <si>
    <t>Fubine Monferrato</t>
  </si>
  <si>
    <t>Gabiano</t>
  </si>
  <si>
    <t>Gamalero</t>
  </si>
  <si>
    <t>Garbagna</t>
  </si>
  <si>
    <t>Gavi</t>
  </si>
  <si>
    <t>Giarole</t>
  </si>
  <si>
    <t>Gremiasco</t>
  </si>
  <si>
    <t>Grognardo</t>
  </si>
  <si>
    <t>Grondona</t>
  </si>
  <si>
    <t>Guazzora</t>
  </si>
  <si>
    <t>Isola Sant'Antonio</t>
  </si>
  <si>
    <t>Lerma</t>
  </si>
  <si>
    <t>Malvicino</t>
  </si>
  <si>
    <t>Masio</t>
  </si>
  <si>
    <t>Melazzo</t>
  </si>
  <si>
    <t>Merana</t>
  </si>
  <si>
    <t>Mirabello Monferrato</t>
  </si>
  <si>
    <t>Molare</t>
  </si>
  <si>
    <t>Molino dei Torti</t>
  </si>
  <si>
    <t>Mombello Monferrato</t>
  </si>
  <si>
    <t>Momperone</t>
  </si>
  <si>
    <t>Moncestino</t>
  </si>
  <si>
    <t>Mongiardino Ligure</t>
  </si>
  <si>
    <t>Monleale</t>
  </si>
  <si>
    <t>Montacuto</t>
  </si>
  <si>
    <t>Montaldeo</t>
  </si>
  <si>
    <t>Montaldo Bormida</t>
  </si>
  <si>
    <t>Montecastello</t>
  </si>
  <si>
    <t>Montechiaro d'Acqui</t>
  </si>
  <si>
    <t>Montegioco</t>
  </si>
  <si>
    <t>Montemarzino</t>
  </si>
  <si>
    <t>Morano sul Po</t>
  </si>
  <si>
    <t>Morbello</t>
  </si>
  <si>
    <t>Mornese</t>
  </si>
  <si>
    <t>Morsasco</t>
  </si>
  <si>
    <t>Murisengo</t>
  </si>
  <si>
    <t>Novi Ligure</t>
  </si>
  <si>
    <t>Occimiano</t>
  </si>
  <si>
    <t>Odalengo Grande</t>
  </si>
  <si>
    <t>Odalengo Piccolo</t>
  </si>
  <si>
    <t>Olivola</t>
  </si>
  <si>
    <t>Orsara Bormida</t>
  </si>
  <si>
    <t>Ottiglio</t>
  </si>
  <si>
    <t>Ovada</t>
  </si>
  <si>
    <t>Oviglio</t>
  </si>
  <si>
    <t>Ozzano Monferrato</t>
  </si>
  <si>
    <t>Paderna</t>
  </si>
  <si>
    <t>Pareto</t>
  </si>
  <si>
    <t>Parodi Ligure</t>
  </si>
  <si>
    <t>Pasturana</t>
  </si>
  <si>
    <t>Pecetto di Valenza</t>
  </si>
  <si>
    <t>Pietra Marazzi</t>
  </si>
  <si>
    <t>Pomaro Monferrato</t>
  </si>
  <si>
    <t>Pontecurone</t>
  </si>
  <si>
    <t>Pontestura</t>
  </si>
  <si>
    <t>Ponti</t>
  </si>
  <si>
    <t>Ponzano Monferrato</t>
  </si>
  <si>
    <t>Ponzone</t>
  </si>
  <si>
    <t>Pozzol Groppo</t>
  </si>
  <si>
    <t>Pozzolo Formigaro</t>
  </si>
  <si>
    <t>Prasco</t>
  </si>
  <si>
    <t>Predosa</t>
  </si>
  <si>
    <t>Quargnento</t>
  </si>
  <si>
    <t>Quattordio</t>
  </si>
  <si>
    <t>Ricaldone</t>
  </si>
  <si>
    <t>Rivalta Bormida</t>
  </si>
  <si>
    <t>Rivarone</t>
  </si>
  <si>
    <t>Roccaforte Ligure</t>
  </si>
  <si>
    <t>Rocca Grimalda</t>
  </si>
  <si>
    <t>Rocchetta Ligure</t>
  </si>
  <si>
    <t>Rosignano Monferrato</t>
  </si>
  <si>
    <t>Sala Monferrato</t>
  </si>
  <si>
    <t>Sale</t>
  </si>
  <si>
    <t>San Cristoforo</t>
  </si>
  <si>
    <t>San Giorgio Monferrato</t>
  </si>
  <si>
    <t>San Salvatore Monferrato</t>
  </si>
  <si>
    <t>San Sebastiano Curone</t>
  </si>
  <si>
    <t>Sant'Agata Fossili</t>
  </si>
  <si>
    <t>Sardigliano</t>
  </si>
  <si>
    <t>Sarezzano</t>
  </si>
  <si>
    <t>Serralunga di Crea</t>
  </si>
  <si>
    <t>Serravalle Scrivia</t>
  </si>
  <si>
    <t>Sezzadio</t>
  </si>
  <si>
    <t>Silvano d'Orba</t>
  </si>
  <si>
    <t>Solero</t>
  </si>
  <si>
    <t>Solonghello</t>
  </si>
  <si>
    <t>Spigno Monferrato</t>
  </si>
  <si>
    <t>Spineto Scrivia</t>
  </si>
  <si>
    <t>Stazzano</t>
  </si>
  <si>
    <t>Strevi</t>
  </si>
  <si>
    <t>Tagliolo Monferrato</t>
  </si>
  <si>
    <t>Tassarolo</t>
  </si>
  <si>
    <t>Terruggia</t>
  </si>
  <si>
    <t>Terzo</t>
  </si>
  <si>
    <t>Ticineto</t>
  </si>
  <si>
    <t>Tortona</t>
  </si>
  <si>
    <t>Treville</t>
  </si>
  <si>
    <t>Trisobbio</t>
  </si>
  <si>
    <t>Valenza</t>
  </si>
  <si>
    <t>Valmacca</t>
  </si>
  <si>
    <t>Vignale Monferrato</t>
  </si>
  <si>
    <t>Vignole Borbera</t>
  </si>
  <si>
    <t>Viguzzolo</t>
  </si>
  <si>
    <t>Villadeati</t>
  </si>
  <si>
    <t>Villalvernia</t>
  </si>
  <si>
    <t>Villamiroglio</t>
  </si>
  <si>
    <t>Villanova Monferrato</t>
  </si>
  <si>
    <t>Villaromagnano</t>
  </si>
  <si>
    <t>Visone</t>
  </si>
  <si>
    <t>Volpedo</t>
  </si>
  <si>
    <t>Volpeglino</t>
  </si>
  <si>
    <t>Voltaggio</t>
  </si>
  <si>
    <t>Cassano Spinola</t>
  </si>
  <si>
    <t>Alluvioni Piovera</t>
  </si>
  <si>
    <t>Lu e Cuccaro Monferrato</t>
  </si>
  <si>
    <t>Allein</t>
  </si>
  <si>
    <t>Antey-Saint-André</t>
  </si>
  <si>
    <t>Aosta</t>
  </si>
  <si>
    <t>Arnad</t>
  </si>
  <si>
    <t>Arvier</t>
  </si>
  <si>
    <t>Avise</t>
  </si>
  <si>
    <t>Ayas</t>
  </si>
  <si>
    <t>Aymavilles</t>
  </si>
  <si>
    <t>Bard</t>
  </si>
  <si>
    <t>Bionaz</t>
  </si>
  <si>
    <t>Brissogne</t>
  </si>
  <si>
    <t>Brusson</t>
  </si>
  <si>
    <t>Challand-Saint-Anselme</t>
  </si>
  <si>
    <t>Challand-Saint-Victor</t>
  </si>
  <si>
    <t>Chambave</t>
  </si>
  <si>
    <t>Chamois</t>
  </si>
  <si>
    <t>Champdepraz</t>
  </si>
  <si>
    <t>Champorcher</t>
  </si>
  <si>
    <t>Charvensod</t>
  </si>
  <si>
    <t>Châtillon</t>
  </si>
  <si>
    <t>Cogne</t>
  </si>
  <si>
    <t>Courmayeur</t>
  </si>
  <si>
    <t>Donnas</t>
  </si>
  <si>
    <t>Doues</t>
  </si>
  <si>
    <t>Emarèse</t>
  </si>
  <si>
    <t>Etroubles</t>
  </si>
  <si>
    <t>Fénis</t>
  </si>
  <si>
    <t>Fontainemore</t>
  </si>
  <si>
    <t>Gaby</t>
  </si>
  <si>
    <t>Gignod</t>
  </si>
  <si>
    <t>Gressan</t>
  </si>
  <si>
    <t>Gressoney-La-Trinité</t>
  </si>
  <si>
    <t>Gressoney-Saint-Jean</t>
  </si>
  <si>
    <t>Hône</t>
  </si>
  <si>
    <t>Introd</t>
  </si>
  <si>
    <t>Issime</t>
  </si>
  <si>
    <t>Issogne</t>
  </si>
  <si>
    <t>Jovençan</t>
  </si>
  <si>
    <t>La Magdeleine</t>
  </si>
  <si>
    <t>La Salle</t>
  </si>
  <si>
    <t>La Thuile</t>
  </si>
  <si>
    <t>Lillianes</t>
  </si>
  <si>
    <t>Montjovet</t>
  </si>
  <si>
    <t>Morgex</t>
  </si>
  <si>
    <t>Nus</t>
  </si>
  <si>
    <t>Ollomont</t>
  </si>
  <si>
    <t>Oyace</t>
  </si>
  <si>
    <t>Perloz</t>
  </si>
  <si>
    <t>Pollein</t>
  </si>
  <si>
    <t>Pontboset</t>
  </si>
  <si>
    <t>Pontey</t>
  </si>
  <si>
    <t>Pont-Saint-Martin</t>
  </si>
  <si>
    <t>Pré-Saint-Didier</t>
  </si>
  <si>
    <t>Quart</t>
  </si>
  <si>
    <t>Rhêmes-Notre-Dame</t>
  </si>
  <si>
    <t>Rhêmes-Saint-Georges</t>
  </si>
  <si>
    <t>Roisan</t>
  </si>
  <si>
    <t>Saint-Christophe</t>
  </si>
  <si>
    <t>Saint-Denis</t>
  </si>
  <si>
    <t>Saint-Marcel</t>
  </si>
  <si>
    <t>Saint-Nicolas</t>
  </si>
  <si>
    <t>Saint-Oyen</t>
  </si>
  <si>
    <t>Saint-Pierre</t>
  </si>
  <si>
    <t>Saint-Rhémy-en-Bosses</t>
  </si>
  <si>
    <t>Saint-Vincent</t>
  </si>
  <si>
    <t>Sarre</t>
  </si>
  <si>
    <t>Torgnon</t>
  </si>
  <si>
    <t>Valgrisenche</t>
  </si>
  <si>
    <t>Valpelline</t>
  </si>
  <si>
    <t>Valsavarenche</t>
  </si>
  <si>
    <t>Valtournenche</t>
  </si>
  <si>
    <t>Verrayes</t>
  </si>
  <si>
    <t>Verrès</t>
  </si>
  <si>
    <t>Villeneuve</t>
  </si>
  <si>
    <t>Airole</t>
  </si>
  <si>
    <t>Apricale</t>
  </si>
  <si>
    <t>Aquila d'Arroscia</t>
  </si>
  <si>
    <t>Armo</t>
  </si>
  <si>
    <t>Aurigo</t>
  </si>
  <si>
    <t>Badalucco</t>
  </si>
  <si>
    <t>Bajardo</t>
  </si>
  <si>
    <t>Bordighera</t>
  </si>
  <si>
    <t>Borghetto d'Arroscia</t>
  </si>
  <si>
    <t>Borgomaro</t>
  </si>
  <si>
    <t>Camporosso</t>
  </si>
  <si>
    <t>Caravonica</t>
  </si>
  <si>
    <t>Castellaro</t>
  </si>
  <si>
    <t>Castel Vittorio</t>
  </si>
  <si>
    <t>Ceriana</t>
  </si>
  <si>
    <t>Cervo</t>
  </si>
  <si>
    <t>Cesio</t>
  </si>
  <si>
    <t>Chiusanico</t>
  </si>
  <si>
    <t>Chiusavecchia</t>
  </si>
  <si>
    <t>Cipressa</t>
  </si>
  <si>
    <t>Civezza</t>
  </si>
  <si>
    <t>Cosio d'Arroscia</t>
  </si>
  <si>
    <t>Costarainera</t>
  </si>
  <si>
    <t>Diano Arentino</t>
  </si>
  <si>
    <t>Diano Castello</t>
  </si>
  <si>
    <t>Diano Marina</t>
  </si>
  <si>
    <t>Diano San Pietro</t>
  </si>
  <si>
    <t>Dolceacqua</t>
  </si>
  <si>
    <t>Dolcedo</t>
  </si>
  <si>
    <t>Isolabona</t>
  </si>
  <si>
    <t>Lucinasco</t>
  </si>
  <si>
    <t>Mendatica</t>
  </si>
  <si>
    <t>Molini di Triora</t>
  </si>
  <si>
    <t>Montegrosso Pian Latte</t>
  </si>
  <si>
    <t>Olivetta San Michele</t>
  </si>
  <si>
    <t>Ospedaletti</t>
  </si>
  <si>
    <t>Perinaldo</t>
  </si>
  <si>
    <t>Pietrabruna</t>
  </si>
  <si>
    <t>Pieve di Teco</t>
  </si>
  <si>
    <t>Pigna</t>
  </si>
  <si>
    <t>Pompeiana</t>
  </si>
  <si>
    <t>Pontedassio</t>
  </si>
  <si>
    <t>Pornassio</t>
  </si>
  <si>
    <t>Prelà</t>
  </si>
  <si>
    <t>Ranzo</t>
  </si>
  <si>
    <t>Rezzo</t>
  </si>
  <si>
    <t>Riva Ligure</t>
  </si>
  <si>
    <t>Rocchetta Nervina</t>
  </si>
  <si>
    <t>San Bartolomeo al Mare</t>
  </si>
  <si>
    <t>San Biagio della Cima</t>
  </si>
  <si>
    <t>San Lorenzo al Mare</t>
  </si>
  <si>
    <t>Sanremo</t>
  </si>
  <si>
    <t>Santo Stefano al Mare</t>
  </si>
  <si>
    <t>Seborga</t>
  </si>
  <si>
    <t>Soldano</t>
  </si>
  <si>
    <t>Taggia</t>
  </si>
  <si>
    <t>Terzorio</t>
  </si>
  <si>
    <t>Triora</t>
  </si>
  <si>
    <t>Vallebona</t>
  </si>
  <si>
    <t>Vallecrosia</t>
  </si>
  <si>
    <t>Vasia</t>
  </si>
  <si>
    <t>Ventimiglia</t>
  </si>
  <si>
    <t>Vessalico</t>
  </si>
  <si>
    <t>Villa Faraldi</t>
  </si>
  <si>
    <t>Montalto Carpasio</t>
  </si>
  <si>
    <t>Alassio</t>
  </si>
  <si>
    <t>Albenga</t>
  </si>
  <si>
    <t>Albissola Marina</t>
  </si>
  <si>
    <t>Albisola Superiore</t>
  </si>
  <si>
    <t>Altare</t>
  </si>
  <si>
    <t>Andora</t>
  </si>
  <si>
    <t>Arnasco</t>
  </si>
  <si>
    <t>Balestrino</t>
  </si>
  <si>
    <t>Bardineto</t>
  </si>
  <si>
    <t>Bergeggi</t>
  </si>
  <si>
    <t>Boissano</t>
  </si>
  <si>
    <t>Borghetto Santo Spirito</t>
  </si>
  <si>
    <t>Borgio Verezzi</t>
  </si>
  <si>
    <t>Bormida</t>
  </si>
  <si>
    <t>Cairo Montenotte</t>
  </si>
  <si>
    <t>Calice Ligure</t>
  </si>
  <si>
    <t>Calizzano</t>
  </si>
  <si>
    <t>Carcare</t>
  </si>
  <si>
    <t>Casanova Lerrone</t>
  </si>
  <si>
    <t>Castelbianco</t>
  </si>
  <si>
    <t>Castelvecchio di Rocca Barbena</t>
  </si>
  <si>
    <t>Celle Ligure</t>
  </si>
  <si>
    <t>Cengio</t>
  </si>
  <si>
    <t>Ceriale</t>
  </si>
  <si>
    <t>Cisano sul Neva</t>
  </si>
  <si>
    <t>Cosseria</t>
  </si>
  <si>
    <t>Dego</t>
  </si>
  <si>
    <t>Erli</t>
  </si>
  <si>
    <t>Finale Ligure</t>
  </si>
  <si>
    <t>Garlenda</t>
  </si>
  <si>
    <t>Giustenice</t>
  </si>
  <si>
    <t>Giusvalla</t>
  </si>
  <si>
    <t>Laigueglia</t>
  </si>
  <si>
    <t>Loano</t>
  </si>
  <si>
    <t>Magliolo</t>
  </si>
  <si>
    <t>Mallare</t>
  </si>
  <si>
    <t>Massimino</t>
  </si>
  <si>
    <t>Millesimo</t>
  </si>
  <si>
    <t>Mioglia</t>
  </si>
  <si>
    <t>Murialdo</t>
  </si>
  <si>
    <t>Nasino</t>
  </si>
  <si>
    <t>Noli</t>
  </si>
  <si>
    <t>Onzo</t>
  </si>
  <si>
    <t>Orco Feglino</t>
  </si>
  <si>
    <t>Ortovero</t>
  </si>
  <si>
    <t>Osiglia</t>
  </si>
  <si>
    <t>Pallare</t>
  </si>
  <si>
    <t>Piana Crixia</t>
  </si>
  <si>
    <t>Pietra Ligure</t>
  </si>
  <si>
    <t>Plodio</t>
  </si>
  <si>
    <t>Pontinvrea</t>
  </si>
  <si>
    <t>Quiliano</t>
  </si>
  <si>
    <t>Rialto</t>
  </si>
  <si>
    <t>Roccavignale</t>
  </si>
  <si>
    <t>Sassello</t>
  </si>
  <si>
    <t>Spotorno</t>
  </si>
  <si>
    <t>Stella</t>
  </si>
  <si>
    <t>Stellanello</t>
  </si>
  <si>
    <t>Testico</t>
  </si>
  <si>
    <t>Toirano</t>
  </si>
  <si>
    <t>Tovo San Giacomo</t>
  </si>
  <si>
    <t>Urbe</t>
  </si>
  <si>
    <t>Vado Ligure</t>
  </si>
  <si>
    <t>Varazze</t>
  </si>
  <si>
    <t>Vendone</t>
  </si>
  <si>
    <t>Vezzi Portio</t>
  </si>
  <si>
    <t>Villanova d'Albenga</t>
  </si>
  <si>
    <t>Zuccarello</t>
  </si>
  <si>
    <t>Arenzano</t>
  </si>
  <si>
    <t>Avegno</t>
  </si>
  <si>
    <t>Bargagli</t>
  </si>
  <si>
    <t>Bogliasco</t>
  </si>
  <si>
    <t>Borzonasca</t>
  </si>
  <si>
    <t>Busalla</t>
  </si>
  <si>
    <t>Camogli</t>
  </si>
  <si>
    <t>Campo Ligure</t>
  </si>
  <si>
    <t>Campomorone</t>
  </si>
  <si>
    <t>Carasco</t>
  </si>
  <si>
    <t>Casarza Ligure</t>
  </si>
  <si>
    <t>Casella</t>
  </si>
  <si>
    <t>Castiglione Chiavarese</t>
  </si>
  <si>
    <t>Ceranesi</t>
  </si>
  <si>
    <t>Chiavari</t>
  </si>
  <si>
    <t>Cicagna</t>
  </si>
  <si>
    <t>Cogoleto</t>
  </si>
  <si>
    <t>Cogorno</t>
  </si>
  <si>
    <t>Coreglia Ligure</t>
  </si>
  <si>
    <t>Crocefieschi</t>
  </si>
  <si>
    <t>Davagna</t>
  </si>
  <si>
    <t>Fascia</t>
  </si>
  <si>
    <t>Favale di Malvaro</t>
  </si>
  <si>
    <t>Fontanigorda</t>
  </si>
  <si>
    <t>Gorreto</t>
  </si>
  <si>
    <t>Isola del Cantone</t>
  </si>
  <si>
    <t>Lavagna</t>
  </si>
  <si>
    <t>Leivi</t>
  </si>
  <si>
    <t>Lorsica</t>
  </si>
  <si>
    <t>Lumarzo</t>
  </si>
  <si>
    <t>Masone</t>
  </si>
  <si>
    <t>Mele</t>
  </si>
  <si>
    <t>Mezzanego</t>
  </si>
  <si>
    <t>Mignanego</t>
  </si>
  <si>
    <t>Moconesi</t>
  </si>
  <si>
    <t>Moneglia</t>
  </si>
  <si>
    <t>Montebruno</t>
  </si>
  <si>
    <t>Montoggio</t>
  </si>
  <si>
    <t>Ne</t>
  </si>
  <si>
    <t>Neirone</t>
  </si>
  <si>
    <t>Orero</t>
  </si>
  <si>
    <t>Pieve Ligure</t>
  </si>
  <si>
    <t>Portofino</t>
  </si>
  <si>
    <t>Propata</t>
  </si>
  <si>
    <t>Rapallo</t>
  </si>
  <si>
    <t>Recco</t>
  </si>
  <si>
    <t>Rezzoaglio</t>
  </si>
  <si>
    <t>Ronco Scrivia</t>
  </si>
  <si>
    <t>Rondanina</t>
  </si>
  <si>
    <t>Rossiglione</t>
  </si>
  <si>
    <t>Rovegno</t>
  </si>
  <si>
    <t>San Colombano Certenoli</t>
  </si>
  <si>
    <t>Santa Margherita Ligure</t>
  </si>
  <si>
    <t>Sant'Olcese</t>
  </si>
  <si>
    <t>Santo Stefano d'Aveto</t>
  </si>
  <si>
    <t>Savignone</t>
  </si>
  <si>
    <t>Serra Riccò</t>
  </si>
  <si>
    <t>Sestri Levante</t>
  </si>
  <si>
    <t>Sori</t>
  </si>
  <si>
    <t>Tiglieto</t>
  </si>
  <si>
    <t>Torriglia</t>
  </si>
  <si>
    <t>Tribogna</t>
  </si>
  <si>
    <t>Uscio</t>
  </si>
  <si>
    <t>Valbrevenna</t>
  </si>
  <si>
    <t>Vobbia</t>
  </si>
  <si>
    <t>Zoagli</t>
  </si>
  <si>
    <t>Ameglia</t>
  </si>
  <si>
    <t>Arcola</t>
  </si>
  <si>
    <t>Beverino</t>
  </si>
  <si>
    <t>Bolano</t>
  </si>
  <si>
    <t>Bonassola</t>
  </si>
  <si>
    <t>Borghetto di Vara</t>
  </si>
  <si>
    <t>Brugnato</t>
  </si>
  <si>
    <t>Calice al Cornoviglio</t>
  </si>
  <si>
    <t>Carro</t>
  </si>
  <si>
    <t>Carrodano</t>
  </si>
  <si>
    <t>Castelnuovo Magra</t>
  </si>
  <si>
    <t>Deiva Marina</t>
  </si>
  <si>
    <t>Follo</t>
  </si>
  <si>
    <t>Framura</t>
  </si>
  <si>
    <t>Lerici</t>
  </si>
  <si>
    <t>Levanto</t>
  </si>
  <si>
    <t>Maissana</t>
  </si>
  <si>
    <t>Monterosso al Mare</t>
  </si>
  <si>
    <t>Luni</t>
  </si>
  <si>
    <t>Pignone</t>
  </si>
  <si>
    <t>Portovenere</t>
  </si>
  <si>
    <t>Riccò del Golfo di Spezia</t>
  </si>
  <si>
    <t>Riomaggiore</t>
  </si>
  <si>
    <t>Rocchetta di Vara</t>
  </si>
  <si>
    <t>Santo Stefano di Magra</t>
  </si>
  <si>
    <t>Sarzana</t>
  </si>
  <si>
    <t>Sesta Godano</t>
  </si>
  <si>
    <t>Varese Ligure</t>
  </si>
  <si>
    <t>Vernazza</t>
  </si>
  <si>
    <t>Vezzano Ligure</t>
  </si>
  <si>
    <t>Zignago</t>
  </si>
  <si>
    <t>Agra</t>
  </si>
  <si>
    <t>Albizzate</t>
  </si>
  <si>
    <t>Angera</t>
  </si>
  <si>
    <t>Arcisate</t>
  </si>
  <si>
    <t>Arsago Seprio</t>
  </si>
  <si>
    <t>Azzate</t>
  </si>
  <si>
    <t>Azzio</t>
  </si>
  <si>
    <t>Barasso</t>
  </si>
  <si>
    <t>Bedero Valcuvia</t>
  </si>
  <si>
    <t>Besano</t>
  </si>
  <si>
    <t>Besnate</t>
  </si>
  <si>
    <t>Besozzo</t>
  </si>
  <si>
    <t>Biandronno</t>
  </si>
  <si>
    <t>Bisuschio</t>
  </si>
  <si>
    <t>Bodio Lomnago</t>
  </si>
  <si>
    <t>Brebbia</t>
  </si>
  <si>
    <t>Brenta</t>
  </si>
  <si>
    <t>Brezzo di Bedero</t>
  </si>
  <si>
    <t>Brinzio</t>
  </si>
  <si>
    <t>Brissago-Valtravaglia</t>
  </si>
  <si>
    <t>Brunello</t>
  </si>
  <si>
    <t>Brusimpiano</t>
  </si>
  <si>
    <t>Buguggiate</t>
  </si>
  <si>
    <t>Busto Arsizio</t>
  </si>
  <si>
    <t>Cadegliano-Viconago</t>
  </si>
  <si>
    <t>Cairate</t>
  </si>
  <si>
    <t>Cantello</t>
  </si>
  <si>
    <t>Caravate</t>
  </si>
  <si>
    <t>Cardano al Campo</t>
  </si>
  <si>
    <t>Carnago</t>
  </si>
  <si>
    <t>Caronno Pertusella</t>
  </si>
  <si>
    <t>Caronno Varesino</t>
  </si>
  <si>
    <t>Casale Litta</t>
  </si>
  <si>
    <t>Casalzuigno</t>
  </si>
  <si>
    <t>Casciago</t>
  </si>
  <si>
    <t>Casorate Sempione</t>
  </si>
  <si>
    <t>Cassano Magnago</t>
  </si>
  <si>
    <t>Cassano Valcuvia</t>
  </si>
  <si>
    <t>Castellanza</t>
  </si>
  <si>
    <t>Castello Cabiaglio</t>
  </si>
  <si>
    <t>Castelseprio</t>
  </si>
  <si>
    <t>Castelveccana</t>
  </si>
  <si>
    <t>Castiglione Olona</t>
  </si>
  <si>
    <t>Castronno</t>
  </si>
  <si>
    <t>Cavaria con Premezzo</t>
  </si>
  <si>
    <t>Cazzago Brabbia</t>
  </si>
  <si>
    <t>Cislago</t>
  </si>
  <si>
    <t>Cittiglio</t>
  </si>
  <si>
    <t>Clivio</t>
  </si>
  <si>
    <t>Cocquio-Trevisago</t>
  </si>
  <si>
    <t>Comabbio</t>
  </si>
  <si>
    <t>Comerio</t>
  </si>
  <si>
    <t>Cremenaga</t>
  </si>
  <si>
    <t>Crosio della Valle</t>
  </si>
  <si>
    <t>Cuasso al Monte</t>
  </si>
  <si>
    <t>Cugliate-Fabiasco</t>
  </si>
  <si>
    <t>Cunardo</t>
  </si>
  <si>
    <t>Curiglia con Monteviasco</t>
  </si>
  <si>
    <t>Cuveglio</t>
  </si>
  <si>
    <t>Cuvio</t>
  </si>
  <si>
    <t>Daverio</t>
  </si>
  <si>
    <t>Dumenza</t>
  </si>
  <si>
    <t>Duno</t>
  </si>
  <si>
    <t>Fagnano Olona</t>
  </si>
  <si>
    <t>Ferno</t>
  </si>
  <si>
    <t>Ferrera di Varese</t>
  </si>
  <si>
    <t>Gallarate</t>
  </si>
  <si>
    <t>Galliate Lombardo</t>
  </si>
  <si>
    <t>Gavirate</t>
  </si>
  <si>
    <t>Gazzada Schianno</t>
  </si>
  <si>
    <t>Gemonio</t>
  </si>
  <si>
    <t>Gerenzano</t>
  </si>
  <si>
    <t>Germignaga</t>
  </si>
  <si>
    <t>Golasecca</t>
  </si>
  <si>
    <t>Gorla Maggiore</t>
  </si>
  <si>
    <t>Gorla Minore</t>
  </si>
  <si>
    <t>Gornate Olona</t>
  </si>
  <si>
    <t>Grantola</t>
  </si>
  <si>
    <t>Inarzo</t>
  </si>
  <si>
    <t>Induno Olona</t>
  </si>
  <si>
    <t>Ispra</t>
  </si>
  <si>
    <t>Jerago con Orago</t>
  </si>
  <si>
    <t>Lavena Ponte Tresa</t>
  </si>
  <si>
    <t>Laveno-Mombello</t>
  </si>
  <si>
    <t>Leggiuno</t>
  </si>
  <si>
    <t>Lonate Ceppino</t>
  </si>
  <si>
    <t>Lonate Pozzolo</t>
  </si>
  <si>
    <t>Lozza</t>
  </si>
  <si>
    <t>Luino</t>
  </si>
  <si>
    <t>Luvinate</t>
  </si>
  <si>
    <t>Malnate</t>
  </si>
  <si>
    <t>Marchirolo</t>
  </si>
  <si>
    <t>Marnate</t>
  </si>
  <si>
    <t>Marzio</t>
  </si>
  <si>
    <t>Masciago Primo</t>
  </si>
  <si>
    <t>Mercallo</t>
  </si>
  <si>
    <t>Mesenzana</t>
  </si>
  <si>
    <t>Montegrino Valtravaglia</t>
  </si>
  <si>
    <t>Monvalle</t>
  </si>
  <si>
    <t>Morazzone</t>
  </si>
  <si>
    <t>Mornago</t>
  </si>
  <si>
    <t>Oggiona con Santo Stefano</t>
  </si>
  <si>
    <t>Olgiate Olona</t>
  </si>
  <si>
    <t>Origgio</t>
  </si>
  <si>
    <t>Orino</t>
  </si>
  <si>
    <t>Porto Ceresio</t>
  </si>
  <si>
    <t>Porto Valtravaglia</t>
  </si>
  <si>
    <t>Rancio Valcuvia</t>
  </si>
  <si>
    <t>Ranco</t>
  </si>
  <si>
    <t>Saltrio</t>
  </si>
  <si>
    <t>Samarate</t>
  </si>
  <si>
    <t>Saronno</t>
  </si>
  <si>
    <t>Sesto Calende</t>
  </si>
  <si>
    <t>Solbiate Arno</t>
  </si>
  <si>
    <t>Solbiate Olona</t>
  </si>
  <si>
    <t>Somma Lombardo</t>
  </si>
  <si>
    <t>Sumirago</t>
  </si>
  <si>
    <t>Taino</t>
  </si>
  <si>
    <t>Ternate</t>
  </si>
  <si>
    <t>Tradate</t>
  </si>
  <si>
    <t>Travedona-Monate</t>
  </si>
  <si>
    <t>Tronzano Lago Maggiore</t>
  </si>
  <si>
    <t>Uboldo</t>
  </si>
  <si>
    <t>Valganna</t>
  </si>
  <si>
    <t>Varano Borghi</t>
  </si>
  <si>
    <t>Vedano Olona</t>
  </si>
  <si>
    <t>Venegono Inferiore</t>
  </si>
  <si>
    <t>Venegono Superiore</t>
  </si>
  <si>
    <t>Vergiate</t>
  </si>
  <si>
    <t>Viggiù</t>
  </si>
  <si>
    <t>Vizzola Ticino</t>
  </si>
  <si>
    <t>Sangiano</t>
  </si>
  <si>
    <t>Maccagno con Pino e Veddasca</t>
  </si>
  <si>
    <t>Cadrezzate con Osmate</t>
  </si>
  <si>
    <t>Bardello con Malgesso e Bregano</t>
  </si>
  <si>
    <t>Albavilla</t>
  </si>
  <si>
    <t>Albese con Cassano</t>
  </si>
  <si>
    <t>Albiolo</t>
  </si>
  <si>
    <t>Alserio</t>
  </si>
  <si>
    <t>Alzate Brianza</t>
  </si>
  <si>
    <t>Anzano del Parco</t>
  </si>
  <si>
    <t>Appiano Gentile</t>
  </si>
  <si>
    <t>Argegno</t>
  </si>
  <si>
    <t>Arosio</t>
  </si>
  <si>
    <t>Asso</t>
  </si>
  <si>
    <t>Barni</t>
  </si>
  <si>
    <t>Bene Lario</t>
  </si>
  <si>
    <t>Beregazzo con Figliaro</t>
  </si>
  <si>
    <t>Binago</t>
  </si>
  <si>
    <t>Bizzarone</t>
  </si>
  <si>
    <t>Blessagno</t>
  </si>
  <si>
    <t>Blevio</t>
  </si>
  <si>
    <t>Bregnano</t>
  </si>
  <si>
    <t>Brenna</t>
  </si>
  <si>
    <t>Brienno</t>
  </si>
  <si>
    <t>Brunate</t>
  </si>
  <si>
    <t>Bulgarograsso</t>
  </si>
  <si>
    <t>Cabiate</t>
  </si>
  <si>
    <t>Cadorago</t>
  </si>
  <si>
    <t>Caglio</t>
  </si>
  <si>
    <t>Campione d'Italia</t>
  </si>
  <si>
    <t>Cantù</t>
  </si>
  <si>
    <t>Canzo</t>
  </si>
  <si>
    <t>Capiago Intimiano</t>
  </si>
  <si>
    <t>Carate Urio</t>
  </si>
  <si>
    <t>Carbonate</t>
  </si>
  <si>
    <t>Carimate</t>
  </si>
  <si>
    <t>Carlazzo</t>
  </si>
  <si>
    <t>Carugo</t>
  </si>
  <si>
    <t>Caslino d'Erba</t>
  </si>
  <si>
    <t>Casnate con Bernate</t>
  </si>
  <si>
    <t>Cassina Rizzardi</t>
  </si>
  <si>
    <t>Castelmarte</t>
  </si>
  <si>
    <t>Castelnuovo Bozzente</t>
  </si>
  <si>
    <t>Cavargna</t>
  </si>
  <si>
    <t>Cerano d'Intelvi</t>
  </si>
  <si>
    <t>Cermenate</t>
  </si>
  <si>
    <t>Cernobbio</t>
  </si>
  <si>
    <t>Cirimido</t>
  </si>
  <si>
    <t>Claino con Osteno</t>
  </si>
  <si>
    <t>Colonno</t>
  </si>
  <si>
    <t>Corrido</t>
  </si>
  <si>
    <t>Cremia</t>
  </si>
  <si>
    <t>Cucciago</t>
  </si>
  <si>
    <t>Cusino</t>
  </si>
  <si>
    <t>Dizzasco</t>
  </si>
  <si>
    <t>Domaso</t>
  </si>
  <si>
    <t>Dongo</t>
  </si>
  <si>
    <t>Dosso del Liro</t>
  </si>
  <si>
    <t>Erba</t>
  </si>
  <si>
    <t>Eupilio</t>
  </si>
  <si>
    <t>Faggeto Lario</t>
  </si>
  <si>
    <t>Faloppio</t>
  </si>
  <si>
    <t>Fenegrò</t>
  </si>
  <si>
    <t>Figino Serenza</t>
  </si>
  <si>
    <t>Fino Mornasco</t>
  </si>
  <si>
    <t>Garzeno</t>
  </si>
  <si>
    <t>Gera Lario</t>
  </si>
  <si>
    <t>Grandate</t>
  </si>
  <si>
    <t>Grandola ed Uniti</t>
  </si>
  <si>
    <t>Griante</t>
  </si>
  <si>
    <t>Guanzate</t>
  </si>
  <si>
    <t>Inverigo</t>
  </si>
  <si>
    <t>Laglio</t>
  </si>
  <si>
    <t>Laino</t>
  </si>
  <si>
    <t>Lambrugo</t>
  </si>
  <si>
    <t>Lasnigo</t>
  </si>
  <si>
    <t>Lezzeno</t>
  </si>
  <si>
    <t>Limido Comasco</t>
  </si>
  <si>
    <t>Lipomo</t>
  </si>
  <si>
    <t>Livo</t>
  </si>
  <si>
    <t>Locate Varesino</t>
  </si>
  <si>
    <t>Lomazzo</t>
  </si>
  <si>
    <t>Longone al Segrino</t>
  </si>
  <si>
    <t>Luisago</t>
  </si>
  <si>
    <t>Lurago d'Erba</t>
  </si>
  <si>
    <t>Lurago Marinone</t>
  </si>
  <si>
    <t>Lurate Caccivio</t>
  </si>
  <si>
    <t>Magreglio</t>
  </si>
  <si>
    <t>Mariano Comense</t>
  </si>
  <si>
    <t>Maslianico</t>
  </si>
  <si>
    <t>Menaggio</t>
  </si>
  <si>
    <t>Merone</t>
  </si>
  <si>
    <t>Moltrasio</t>
  </si>
  <si>
    <t>Monguzzo</t>
  </si>
  <si>
    <t>Montano Lucino</t>
  </si>
  <si>
    <t>Montemezzo</t>
  </si>
  <si>
    <t>Montorfano</t>
  </si>
  <si>
    <t>Mozzate</t>
  </si>
  <si>
    <t>Musso</t>
  </si>
  <si>
    <t>Nesso</t>
  </si>
  <si>
    <t>Novedrate</t>
  </si>
  <si>
    <t>Olgiate Comasco</t>
  </si>
  <si>
    <t>Oltrona di San Mamette</t>
  </si>
  <si>
    <t>Orsenigo</t>
  </si>
  <si>
    <t>Peglio</t>
  </si>
  <si>
    <t>Pianello del Lario</t>
  </si>
  <si>
    <t>Pigra</t>
  </si>
  <si>
    <t>Plesio</t>
  </si>
  <si>
    <t>Pognana Lario</t>
  </si>
  <si>
    <t>Ponna</t>
  </si>
  <si>
    <t>Ponte Lambro</t>
  </si>
  <si>
    <t>Porlezza</t>
  </si>
  <si>
    <t>Proserpio</t>
  </si>
  <si>
    <t>Pusiano</t>
  </si>
  <si>
    <t>Rezzago</t>
  </si>
  <si>
    <t>Rodero</t>
  </si>
  <si>
    <t>Rovellasca</t>
  </si>
  <si>
    <t>Rovello Porro</t>
  </si>
  <si>
    <t>Sala Comacina</t>
  </si>
  <si>
    <t>San Bartolomeo Val Cavargna</t>
  </si>
  <si>
    <t>San Fermo della Battaglia</t>
  </si>
  <si>
    <t>San Nazzaro Val Cavargna</t>
  </si>
  <si>
    <t>Schignano</t>
  </si>
  <si>
    <t>Senna Comasco</t>
  </si>
  <si>
    <t>Sorico</t>
  </si>
  <si>
    <t>Sormano</t>
  </si>
  <si>
    <t>Stazzona</t>
  </si>
  <si>
    <t>Tavernerio</t>
  </si>
  <si>
    <t>Torno</t>
  </si>
  <si>
    <t>Trezzone</t>
  </si>
  <si>
    <t>Turate</t>
  </si>
  <si>
    <t>Valbrona</t>
  </si>
  <si>
    <t>Valmorea</t>
  </si>
  <si>
    <t>Val Rezzo</t>
  </si>
  <si>
    <t>Valsolda</t>
  </si>
  <si>
    <t>Veleso</t>
  </si>
  <si>
    <t>Veniano</t>
  </si>
  <si>
    <t>Vercana</t>
  </si>
  <si>
    <t>Vertemate con Minoprio</t>
  </si>
  <si>
    <t>Villa Guardia</t>
  </si>
  <si>
    <t>Zelbio</t>
  </si>
  <si>
    <t>San Siro</t>
  </si>
  <si>
    <t>Gravedona ed Uniti</t>
  </si>
  <si>
    <t>Bellagio</t>
  </si>
  <si>
    <t>Colverde</t>
  </si>
  <si>
    <t>Tremezzina</t>
  </si>
  <si>
    <t>Alta Valle Intelvi</t>
  </si>
  <si>
    <t>Centro Valle Intelvi</t>
  </si>
  <si>
    <t>Solbiate con Cagno</t>
  </si>
  <si>
    <t>Uggiate con Ronago</t>
  </si>
  <si>
    <t>Albaredo per San Marco</t>
  </si>
  <si>
    <t>Albosaggia</t>
  </si>
  <si>
    <t>Andalo Valtellino</t>
  </si>
  <si>
    <t>Aprica</t>
  </si>
  <si>
    <t>Ardenno</t>
  </si>
  <si>
    <t>Bema</t>
  </si>
  <si>
    <t>Berbenno di Valtellina</t>
  </si>
  <si>
    <t>Bianzone</t>
  </si>
  <si>
    <t>Bormio</t>
  </si>
  <si>
    <t>Buglio in Monte</t>
  </si>
  <si>
    <t>Caiolo</t>
  </si>
  <si>
    <t>Campodolcino</t>
  </si>
  <si>
    <t>Caspoggio</t>
  </si>
  <si>
    <t>Castello dell'Acqua</t>
  </si>
  <si>
    <t>Castione Andevenno</t>
  </si>
  <si>
    <t>Cedrasco</t>
  </si>
  <si>
    <t>Cercino</t>
  </si>
  <si>
    <t>Chiavenna</t>
  </si>
  <si>
    <t>Chiesa in Valmalenco</t>
  </si>
  <si>
    <t>Chiuro</t>
  </si>
  <si>
    <t>Cino</t>
  </si>
  <si>
    <t>Civo</t>
  </si>
  <si>
    <t>Colorina</t>
  </si>
  <si>
    <t>Cosio Valtellino</t>
  </si>
  <si>
    <t>Dazio</t>
  </si>
  <si>
    <t>Delebio</t>
  </si>
  <si>
    <t>Dubino</t>
  </si>
  <si>
    <t>Faedo Valtellino</t>
  </si>
  <si>
    <t>Forcola</t>
  </si>
  <si>
    <t>Fusine</t>
  </si>
  <si>
    <t>Gerola Alta</t>
  </si>
  <si>
    <t>Gordona</t>
  </si>
  <si>
    <t>Grosio</t>
  </si>
  <si>
    <t>Grosotto</t>
  </si>
  <si>
    <t>Madesimo</t>
  </si>
  <si>
    <t>Lanzada</t>
  </si>
  <si>
    <t>Livigno</t>
  </si>
  <si>
    <t>Lovero</t>
  </si>
  <si>
    <t>Mantello</t>
  </si>
  <si>
    <t>Mazzo di Valtellina</t>
  </si>
  <si>
    <t>Mello</t>
  </si>
  <si>
    <t>Mese</t>
  </si>
  <si>
    <t>Montagna in Valtellina</t>
  </si>
  <si>
    <t>Morbegno</t>
  </si>
  <si>
    <t>Novate Mezzola</t>
  </si>
  <si>
    <t>Pedesina</t>
  </si>
  <si>
    <t>Piantedo</t>
  </si>
  <si>
    <t>Piateda</t>
  </si>
  <si>
    <t>Piuro</t>
  </si>
  <si>
    <t>Poggiridenti</t>
  </si>
  <si>
    <t>Ponte in Valtellina</t>
  </si>
  <si>
    <t>Postalesio</t>
  </si>
  <si>
    <t>Prata Camportaccio</t>
  </si>
  <si>
    <t>Rasura</t>
  </si>
  <si>
    <t>Rogolo</t>
  </si>
  <si>
    <t>Samolaco</t>
  </si>
  <si>
    <t>San Giacomo Filippo</t>
  </si>
  <si>
    <t>Sernio</t>
  </si>
  <si>
    <t>Sondalo</t>
  </si>
  <si>
    <t>Spriana</t>
  </si>
  <si>
    <t>Talamona</t>
  </si>
  <si>
    <t>Tartano</t>
  </si>
  <si>
    <t>Teglio</t>
  </si>
  <si>
    <t>Tirano</t>
  </si>
  <si>
    <t>Torre di Santa Maria</t>
  </si>
  <si>
    <t>Tovo di Sant'Agata</t>
  </si>
  <si>
    <t>Traona</t>
  </si>
  <si>
    <t>Tresivio</t>
  </si>
  <si>
    <t>Valdidentro</t>
  </si>
  <si>
    <t>Valdisotto</t>
  </si>
  <si>
    <t>Valfurva</t>
  </si>
  <si>
    <t>Val Masino</t>
  </si>
  <si>
    <t>Verceia</t>
  </si>
  <si>
    <t>Vervio</t>
  </si>
  <si>
    <t>Villa di Chiavenna</t>
  </si>
  <si>
    <t>Villa di Tirano</t>
  </si>
  <si>
    <t>Abbiategrasso</t>
  </si>
  <si>
    <t>Albairate</t>
  </si>
  <si>
    <t>Arconate</t>
  </si>
  <si>
    <t>Arese</t>
  </si>
  <si>
    <t>Arluno</t>
  </si>
  <si>
    <t>Assago</t>
  </si>
  <si>
    <t>Bareggio</t>
  </si>
  <si>
    <t>Basiano</t>
  </si>
  <si>
    <t>Basiglio</t>
  </si>
  <si>
    <t>Bellinzago Lombardo</t>
  </si>
  <si>
    <t>Bernate Ticino</t>
  </si>
  <si>
    <t>Besate</t>
  </si>
  <si>
    <t>Binasco</t>
  </si>
  <si>
    <t>Boffalora sopra Ticino</t>
  </si>
  <si>
    <t>Bollate</t>
  </si>
  <si>
    <t>Bresso</t>
  </si>
  <si>
    <t>Bubbiano</t>
  </si>
  <si>
    <t>Buccinasco</t>
  </si>
  <si>
    <t>Buscate</t>
  </si>
  <si>
    <t>Bussero</t>
  </si>
  <si>
    <t>Busto Garolfo</t>
  </si>
  <si>
    <t>Calvignasco</t>
  </si>
  <si>
    <t>Cambiago</t>
  </si>
  <si>
    <t>Canegrate</t>
  </si>
  <si>
    <t>Carpiano</t>
  </si>
  <si>
    <t>Carugate</t>
  </si>
  <si>
    <t>Casarile</t>
  </si>
  <si>
    <t>Casorezzo</t>
  </si>
  <si>
    <t>Cassano d'Adda</t>
  </si>
  <si>
    <t>Cassina de' Pecchi</t>
  </si>
  <si>
    <t>Cassinetta di Lugagnano</t>
  </si>
  <si>
    <t>Castano Primo</t>
  </si>
  <si>
    <t>Cernusco sul Naviglio</t>
  </si>
  <si>
    <t>Cerro al Lambro</t>
  </si>
  <si>
    <t>Cerro Maggiore</t>
  </si>
  <si>
    <t>Cesano Boscone</t>
  </si>
  <si>
    <t>Cesate</t>
  </si>
  <si>
    <t>Cinisello Balsamo</t>
  </si>
  <si>
    <t>Cisliano</t>
  </si>
  <si>
    <t>Cologno Monzese</t>
  </si>
  <si>
    <t>Colturano</t>
  </si>
  <si>
    <t>Corbetta</t>
  </si>
  <si>
    <t>Cormano</t>
  </si>
  <si>
    <t>Cornaredo</t>
  </si>
  <si>
    <t>Corsico</t>
  </si>
  <si>
    <t>Cuggiono</t>
  </si>
  <si>
    <t>Cusago</t>
  </si>
  <si>
    <t>Cusano Milanino</t>
  </si>
  <si>
    <t>Dairago</t>
  </si>
  <si>
    <t>Dresano</t>
  </si>
  <si>
    <t>Gaggiano</t>
  </si>
  <si>
    <t>Garbagnate Milanese</t>
  </si>
  <si>
    <t>Gessate</t>
  </si>
  <si>
    <t>Gorgonzola</t>
  </si>
  <si>
    <t>Grezzago</t>
  </si>
  <si>
    <t>Gudo Visconti</t>
  </si>
  <si>
    <t>Inveruno</t>
  </si>
  <si>
    <t>Inzago</t>
  </si>
  <si>
    <t>Lacchiarella</t>
  </si>
  <si>
    <t>Lainate</t>
  </si>
  <si>
    <t>Legnano</t>
  </si>
  <si>
    <t>Liscate</t>
  </si>
  <si>
    <t>Locate di Triulzi</t>
  </si>
  <si>
    <t>Magenta</t>
  </si>
  <si>
    <t>Magnago</t>
  </si>
  <si>
    <t>Marcallo con Casone</t>
  </si>
  <si>
    <t>Masate</t>
  </si>
  <si>
    <t>Mediglia</t>
  </si>
  <si>
    <t>Melegnano</t>
  </si>
  <si>
    <t>Melzo</t>
  </si>
  <si>
    <t>Mesero</t>
  </si>
  <si>
    <t>Morimondo</t>
  </si>
  <si>
    <t>Motta Visconti</t>
  </si>
  <si>
    <t>Nerviano</t>
  </si>
  <si>
    <t>Nosate</t>
  </si>
  <si>
    <t>Novate Milanese</t>
  </si>
  <si>
    <t>Noviglio</t>
  </si>
  <si>
    <t>Opera</t>
  </si>
  <si>
    <t>Ossona</t>
  </si>
  <si>
    <t>Ozzero</t>
  </si>
  <si>
    <t>Paderno Dugnano</t>
  </si>
  <si>
    <t>Pantigliate</t>
  </si>
  <si>
    <t>Parabiago</t>
  </si>
  <si>
    <t>Paullo</t>
  </si>
  <si>
    <t>Pero</t>
  </si>
  <si>
    <t>Peschiera Borromeo</t>
  </si>
  <si>
    <t>Pessano con Bornago</t>
  </si>
  <si>
    <t>Pieve Emanuele</t>
  </si>
  <si>
    <t>Pioltello</t>
  </si>
  <si>
    <t>Pogliano Milanese</t>
  </si>
  <si>
    <t>Pozzo d'Adda</t>
  </si>
  <si>
    <t>Pozzuolo Martesana</t>
  </si>
  <si>
    <t>Pregnana Milanese</t>
  </si>
  <si>
    <t>Rescaldina</t>
  </si>
  <si>
    <t>Rho</t>
  </si>
  <si>
    <t>Robecchetto con Induno</t>
  </si>
  <si>
    <t>Robecco sul Naviglio</t>
  </si>
  <si>
    <t>Rodano</t>
  </si>
  <si>
    <t>Rosate</t>
  </si>
  <si>
    <t>Rozzano</t>
  </si>
  <si>
    <t>San Colombano al Lambro</t>
  </si>
  <si>
    <t>San Donato Milanese</t>
  </si>
  <si>
    <t>San Giorgio su Legnano</t>
  </si>
  <si>
    <t>San Giuliano Milanese</t>
  </si>
  <si>
    <t>Santo Stefano Ticino</t>
  </si>
  <si>
    <t>San Vittore Olona</t>
  </si>
  <si>
    <t>San Zenone al Lambro</t>
  </si>
  <si>
    <t>Sedriano</t>
  </si>
  <si>
    <t>Segrate</t>
  </si>
  <si>
    <t>Senago</t>
  </si>
  <si>
    <t>Sesto San Giovanni</t>
  </si>
  <si>
    <t>Settala</t>
  </si>
  <si>
    <t>Settimo Milanese</t>
  </si>
  <si>
    <t>Solaro</t>
  </si>
  <si>
    <t>Trezzano Rosa</t>
  </si>
  <si>
    <t>Trezzano sul Naviglio</t>
  </si>
  <si>
    <t>Trezzo sull'Adda</t>
  </si>
  <si>
    <t>Tribiano</t>
  </si>
  <si>
    <t>Truccazzano</t>
  </si>
  <si>
    <t>Turbigo</t>
  </si>
  <si>
    <t>Vanzago</t>
  </si>
  <si>
    <t>Vaprio d'Adda</t>
  </si>
  <si>
    <t>Vernate</t>
  </si>
  <si>
    <t>Vignate</t>
  </si>
  <si>
    <t>Vimodrone</t>
  </si>
  <si>
    <t>Vittuone</t>
  </si>
  <si>
    <t>Vizzolo Predabissi</t>
  </si>
  <si>
    <t>Zibido San Giacomo</t>
  </si>
  <si>
    <t>Villa Cortese</t>
  </si>
  <si>
    <t>Vanzaghello</t>
  </si>
  <si>
    <t>Baranzate</t>
  </si>
  <si>
    <t>Vermezzo con Zelo</t>
  </si>
  <si>
    <t>Adrara San Martino</t>
  </si>
  <si>
    <t>Adrara San Rocco</t>
  </si>
  <si>
    <t>Albano Sant'Alessandro</t>
  </si>
  <si>
    <t>Albino</t>
  </si>
  <si>
    <t>Almè</t>
  </si>
  <si>
    <t>Almenno San Bartolomeo</t>
  </si>
  <si>
    <t>Almenno San Salvatore</t>
  </si>
  <si>
    <t>Alzano Lombardo</t>
  </si>
  <si>
    <t>Ambivere</t>
  </si>
  <si>
    <t>Antegnate</t>
  </si>
  <si>
    <t>Arcene</t>
  </si>
  <si>
    <t>Ardesio</t>
  </si>
  <si>
    <t>Arzago d'Adda</t>
  </si>
  <si>
    <t>Averara</t>
  </si>
  <si>
    <t>Aviatico</t>
  </si>
  <si>
    <t>Azzano San Paolo</t>
  </si>
  <si>
    <t>Azzone</t>
  </si>
  <si>
    <t>Bagnatica</t>
  </si>
  <si>
    <t>Barbata</t>
  </si>
  <si>
    <t>Bariano</t>
  </si>
  <si>
    <t>Barzana</t>
  </si>
  <si>
    <t>Bedulita</t>
  </si>
  <si>
    <t>Berbenno</t>
  </si>
  <si>
    <t>Berzo San Fermo</t>
  </si>
  <si>
    <t>Bianzano</t>
  </si>
  <si>
    <t>Blello</t>
  </si>
  <si>
    <t>Bolgare</t>
  </si>
  <si>
    <t>Boltiere</t>
  </si>
  <si>
    <t>Bonate Sopra</t>
  </si>
  <si>
    <t>Bonate Sotto</t>
  </si>
  <si>
    <t>Borgo di Terzo</t>
  </si>
  <si>
    <t>Bossico</t>
  </si>
  <si>
    <t>Bottanuco</t>
  </si>
  <si>
    <t>Bracca</t>
  </si>
  <si>
    <t>Branzi</t>
  </si>
  <si>
    <t>Brembate</t>
  </si>
  <si>
    <t>Brembate di Sopra</t>
  </si>
  <si>
    <t>Brignano Gera d'Adda</t>
  </si>
  <si>
    <t>Brumano</t>
  </si>
  <si>
    <t>Brusaporto</t>
  </si>
  <si>
    <t>Calcinate</t>
  </si>
  <si>
    <t>Calcio</t>
  </si>
  <si>
    <t>Calusco d'Adda</t>
  </si>
  <si>
    <t>Calvenzano</t>
  </si>
  <si>
    <t>Camerata Cornello</t>
  </si>
  <si>
    <t>Canonica d'Adda</t>
  </si>
  <si>
    <t>Capizzone</t>
  </si>
  <si>
    <t>Capriate San Gervasio</t>
  </si>
  <si>
    <t>Caprino Bergamasco</t>
  </si>
  <si>
    <t>Caravaggio</t>
  </si>
  <si>
    <t>Carobbio degli Angeli</t>
  </si>
  <si>
    <t>Carona</t>
  </si>
  <si>
    <t>Carvico</t>
  </si>
  <si>
    <t>Casazza</t>
  </si>
  <si>
    <t>Casirate d'Adda</t>
  </si>
  <si>
    <t>Casnigo</t>
  </si>
  <si>
    <t>Cassiglio</t>
  </si>
  <si>
    <t>Castelli Calepio</t>
  </si>
  <si>
    <t>Castel Rozzone</t>
  </si>
  <si>
    <t>Castione della Presolana</t>
  </si>
  <si>
    <t>Castro</t>
  </si>
  <si>
    <t>Cavernago</t>
  </si>
  <si>
    <t>Cazzano Sant'Andrea</t>
  </si>
  <si>
    <t>Cenate Sopra</t>
  </si>
  <si>
    <t>Cenate Sotto</t>
  </si>
  <si>
    <t>Cene</t>
  </si>
  <si>
    <t>Cerete</t>
  </si>
  <si>
    <t>Chignolo d'Isola</t>
  </si>
  <si>
    <t>Chiuduno</t>
  </si>
  <si>
    <t>Cisano Bergamasco</t>
  </si>
  <si>
    <t>Ciserano</t>
  </si>
  <si>
    <t>Cividate al Piano</t>
  </si>
  <si>
    <t>Clusone</t>
  </si>
  <si>
    <t>Colere</t>
  </si>
  <si>
    <t>Cologno al Serio</t>
  </si>
  <si>
    <t>Colzate</t>
  </si>
  <si>
    <t>Comun Nuovo</t>
  </si>
  <si>
    <t>Corna Imagna</t>
  </si>
  <si>
    <t>Cortenuova</t>
  </si>
  <si>
    <t>Costa di Mezzate</t>
  </si>
  <si>
    <t>Costa Valle Imagna</t>
  </si>
  <si>
    <t>Costa Volpino</t>
  </si>
  <si>
    <t>Covo</t>
  </si>
  <si>
    <t>Credaro</t>
  </si>
  <si>
    <t>Curno</t>
  </si>
  <si>
    <t>Cusio</t>
  </si>
  <si>
    <t>Dalmine</t>
  </si>
  <si>
    <t>Dossena</t>
  </si>
  <si>
    <t>Endine Gaiano</t>
  </si>
  <si>
    <t>Entratico</t>
  </si>
  <si>
    <t>Fara Gera d'Adda</t>
  </si>
  <si>
    <t>Fara Olivana con Sola</t>
  </si>
  <si>
    <t>Filago</t>
  </si>
  <si>
    <t>Fino del Monte</t>
  </si>
  <si>
    <t>Fiorano al Serio</t>
  </si>
  <si>
    <t>Fontanella</t>
  </si>
  <si>
    <t>Fonteno</t>
  </si>
  <si>
    <t>Foppolo</t>
  </si>
  <si>
    <t>Foresto Sparso</t>
  </si>
  <si>
    <t>Fornovo San Giovanni</t>
  </si>
  <si>
    <t>Fuipiano Valle Imagna</t>
  </si>
  <si>
    <t>Gandellino</t>
  </si>
  <si>
    <t>Gandino</t>
  </si>
  <si>
    <t>Gandosso</t>
  </si>
  <si>
    <t>Gaverina Terme</t>
  </si>
  <si>
    <t>Gazzaniga</t>
  </si>
  <si>
    <t>Ghisalba</t>
  </si>
  <si>
    <t>Gorlago</t>
  </si>
  <si>
    <t>Gorle</t>
  </si>
  <si>
    <t>Gorno</t>
  </si>
  <si>
    <t>Grassobbio</t>
  </si>
  <si>
    <t>Gromo</t>
  </si>
  <si>
    <t>Grone</t>
  </si>
  <si>
    <t>Grumello del Monte</t>
  </si>
  <si>
    <t>Isola di Fondra</t>
  </si>
  <si>
    <t>Isso</t>
  </si>
  <si>
    <t>Lallio</t>
  </si>
  <si>
    <t>Leffe</t>
  </si>
  <si>
    <t>Lenna</t>
  </si>
  <si>
    <t>Levate</t>
  </si>
  <si>
    <t>Locatello</t>
  </si>
  <si>
    <t>Lovere</t>
  </si>
  <si>
    <t>Lurano</t>
  </si>
  <si>
    <t>Luzzana</t>
  </si>
  <si>
    <t>Madone</t>
  </si>
  <si>
    <t>Mapello</t>
  </si>
  <si>
    <t>Martinengo</t>
  </si>
  <si>
    <t>Mezzoldo</t>
  </si>
  <si>
    <t>Misano di Gera d'Adda</t>
  </si>
  <si>
    <t>Moio de' Calvi</t>
  </si>
  <si>
    <t>Monasterolo del Castello</t>
  </si>
  <si>
    <t>Montello</t>
  </si>
  <si>
    <t>Morengo</t>
  </si>
  <si>
    <t>Mornico al Serio</t>
  </si>
  <si>
    <t>Mozzanica</t>
  </si>
  <si>
    <t>Mozzo</t>
  </si>
  <si>
    <t>Nembro</t>
  </si>
  <si>
    <t>Olmo al Brembo</t>
  </si>
  <si>
    <t>Oltre il Colle</t>
  </si>
  <si>
    <t>Oltressenda Alta</t>
  </si>
  <si>
    <t>Oneta</t>
  </si>
  <si>
    <t>Onore</t>
  </si>
  <si>
    <t>Orio al Serio</t>
  </si>
  <si>
    <t>Ornica</t>
  </si>
  <si>
    <t>Osio Sopra</t>
  </si>
  <si>
    <t>Osio Sotto</t>
  </si>
  <si>
    <t>Pagazzano</t>
  </si>
  <si>
    <t>Paladina</t>
  </si>
  <si>
    <t>Palazzago</t>
  </si>
  <si>
    <t>Palosco</t>
  </si>
  <si>
    <t>Parre</t>
  </si>
  <si>
    <t>Parzanica</t>
  </si>
  <si>
    <t>Pedrengo</t>
  </si>
  <si>
    <t>Peia</t>
  </si>
  <si>
    <t>Pianico</t>
  </si>
  <si>
    <t>Piario</t>
  </si>
  <si>
    <t>Piazza Brembana</t>
  </si>
  <si>
    <t>Piazzatorre</t>
  </si>
  <si>
    <t>Piazzolo</t>
  </si>
  <si>
    <t>Pognano</t>
  </si>
  <si>
    <t>Ponte Nossa</t>
  </si>
  <si>
    <t>Ponteranica</t>
  </si>
  <si>
    <t>Ponte San Pietro</t>
  </si>
  <si>
    <t>Pontida</t>
  </si>
  <si>
    <t>Pontirolo Nuovo</t>
  </si>
  <si>
    <t>Pradalunga</t>
  </si>
  <si>
    <t>Predore</t>
  </si>
  <si>
    <t>Premolo</t>
  </si>
  <si>
    <t>Presezzo</t>
  </si>
  <si>
    <t>Pumenengo</t>
  </si>
  <si>
    <t>Ranica</t>
  </si>
  <si>
    <t>Ranzanico</t>
  </si>
  <si>
    <t>Riva di Solto</t>
  </si>
  <si>
    <t>Rogno</t>
  </si>
  <si>
    <t>Romano di Lombardia</t>
  </si>
  <si>
    <t>Roncobello</t>
  </si>
  <si>
    <t>Roncola</t>
  </si>
  <si>
    <t>Rota d'Imagna</t>
  </si>
  <si>
    <t>Rovetta</t>
  </si>
  <si>
    <t>San Giovanni Bianco</t>
  </si>
  <si>
    <t>San Paolo d'Argon</t>
  </si>
  <si>
    <t>San Pellegrino Terme</t>
  </si>
  <si>
    <t>Santa Brigida</t>
  </si>
  <si>
    <t>Sarnico</t>
  </si>
  <si>
    <t>Scanzorosciate</t>
  </si>
  <si>
    <t>Schilpario</t>
  </si>
  <si>
    <t>Sedrina</t>
  </si>
  <si>
    <t>Selvino</t>
  </si>
  <si>
    <t>Seriate</t>
  </si>
  <si>
    <t>Serina</t>
  </si>
  <si>
    <t>Solto Collina</t>
  </si>
  <si>
    <t>Songavazzo</t>
  </si>
  <si>
    <t>Sorisole</t>
  </si>
  <si>
    <t>Sotto il Monte Giovanni XXIII</t>
  </si>
  <si>
    <t>Sovere</t>
  </si>
  <si>
    <t>Spinone al Lago</t>
  </si>
  <si>
    <t>Spirano</t>
  </si>
  <si>
    <t>Stezzano</t>
  </si>
  <si>
    <t>Strozza</t>
  </si>
  <si>
    <t>Suisio</t>
  </si>
  <si>
    <t>Taleggio</t>
  </si>
  <si>
    <t>Tavernola Bergamasca</t>
  </si>
  <si>
    <t>Telgate</t>
  </si>
  <si>
    <t>Terno d'Isola</t>
  </si>
  <si>
    <t>Torre Boldone</t>
  </si>
  <si>
    <t>Torre de' Busi</t>
  </si>
  <si>
    <t>Torre de' Roveri</t>
  </si>
  <si>
    <t>Torre Pallavicina</t>
  </si>
  <si>
    <t>Trescore Balneario</t>
  </si>
  <si>
    <t>Treviglio</t>
  </si>
  <si>
    <t>Treviolo</t>
  </si>
  <si>
    <t>Ubiale Clanezzo</t>
  </si>
  <si>
    <t>Urgnano</t>
  </si>
  <si>
    <t>Valbondione</t>
  </si>
  <si>
    <t>Valbrembo</t>
  </si>
  <si>
    <t>Valgoglio</t>
  </si>
  <si>
    <t>Valleve</t>
  </si>
  <si>
    <t>Valnegra</t>
  </si>
  <si>
    <t>Valtorta</t>
  </si>
  <si>
    <t>Vedeseta</t>
  </si>
  <si>
    <t>Verdellino</t>
  </si>
  <si>
    <t>Verdello</t>
  </si>
  <si>
    <t>Vertova</t>
  </si>
  <si>
    <t>Viadanica</t>
  </si>
  <si>
    <t>Vigano San Martino</t>
  </si>
  <si>
    <t>Vigolo</t>
  </si>
  <si>
    <t>Villa d'Adda</t>
  </si>
  <si>
    <t>Villa d'Almè</t>
  </si>
  <si>
    <t>Villa di Serio</t>
  </si>
  <si>
    <t>Villa d'Ogna</t>
  </si>
  <si>
    <t>Villongo</t>
  </si>
  <si>
    <t>Vilminore di Scalve</t>
  </si>
  <si>
    <t>Zandobbio</t>
  </si>
  <si>
    <t>Zanica</t>
  </si>
  <si>
    <t>Zogno</t>
  </si>
  <si>
    <t>Costa Serina</t>
  </si>
  <si>
    <t>Algua</t>
  </si>
  <si>
    <t>Cornalba</t>
  </si>
  <si>
    <t>Medolago</t>
  </si>
  <si>
    <t>Solza</t>
  </si>
  <si>
    <t>Sant'Omobono Terme</t>
  </si>
  <si>
    <t>Val Brembilla</t>
  </si>
  <si>
    <t>Acquafredda</t>
  </si>
  <si>
    <t>Adro</t>
  </si>
  <si>
    <t>Agnosine</t>
  </si>
  <si>
    <t>Alfianello</t>
  </si>
  <si>
    <t>Anfo</t>
  </si>
  <si>
    <t>Angolo Terme</t>
  </si>
  <si>
    <t>Artogne</t>
  </si>
  <si>
    <t>Azzano Mella</t>
  </si>
  <si>
    <t>Bagnolo Mella</t>
  </si>
  <si>
    <t>Bagolino</t>
  </si>
  <si>
    <t>Barbariga</t>
  </si>
  <si>
    <t>Barghe</t>
  </si>
  <si>
    <t>Bassano Bresciano</t>
  </si>
  <si>
    <t>Bedizzole</t>
  </si>
  <si>
    <t>Berlingo</t>
  </si>
  <si>
    <t>Berzo Demo</t>
  </si>
  <si>
    <t>Berzo Inferiore</t>
  </si>
  <si>
    <t>Bienno</t>
  </si>
  <si>
    <t>Bione</t>
  </si>
  <si>
    <t>Borgo San Giacomo</t>
  </si>
  <si>
    <t>Borgosatollo</t>
  </si>
  <si>
    <t>Borno</t>
  </si>
  <si>
    <t>Botticino</t>
  </si>
  <si>
    <t>Bovegno</t>
  </si>
  <si>
    <t>Bovezzo</t>
  </si>
  <si>
    <t>Brandico</t>
  </si>
  <si>
    <t>Braone</t>
  </si>
  <si>
    <t>Breno</t>
  </si>
  <si>
    <t>Brione</t>
  </si>
  <si>
    <t>Caino</t>
  </si>
  <si>
    <t>Calcinato</t>
  </si>
  <si>
    <t>Calvagese della Riviera</t>
  </si>
  <si>
    <t>Calvisano</t>
  </si>
  <si>
    <t>Capo di Ponte</t>
  </si>
  <si>
    <t>Capovalle</t>
  </si>
  <si>
    <t>Capriano del Colle</t>
  </si>
  <si>
    <t>Capriolo</t>
  </si>
  <si>
    <t>Carpenedolo</t>
  </si>
  <si>
    <t>Castegnato</t>
  </si>
  <si>
    <t>Castelcovati</t>
  </si>
  <si>
    <t>Castel Mella</t>
  </si>
  <si>
    <t>Castenedolo</t>
  </si>
  <si>
    <t>Casto</t>
  </si>
  <si>
    <t>Castrezzato</t>
  </si>
  <si>
    <t>Cazzago San Martino</t>
  </si>
  <si>
    <t>Cedegolo</t>
  </si>
  <si>
    <t>Cellatica</t>
  </si>
  <si>
    <t>Cerveno</t>
  </si>
  <si>
    <t>Ceto</t>
  </si>
  <si>
    <t>Cevo</t>
  </si>
  <si>
    <t>Chiari</t>
  </si>
  <si>
    <t>Cigole</t>
  </si>
  <si>
    <t>Cimbergo</t>
  </si>
  <si>
    <t>Cividate Camuno</t>
  </si>
  <si>
    <t>Coccaglio</t>
  </si>
  <si>
    <t>Collebeato</t>
  </si>
  <si>
    <t>Collio</t>
  </si>
  <si>
    <t>Cologne</t>
  </si>
  <si>
    <t>Comezzano-Cizzago</t>
  </si>
  <si>
    <t>Concesio</t>
  </si>
  <si>
    <t>Corte Franca</t>
  </si>
  <si>
    <t>Corteno Golgi</t>
  </si>
  <si>
    <t>Corzano</t>
  </si>
  <si>
    <t>Darfo Boario Terme</t>
  </si>
  <si>
    <t>Dello</t>
  </si>
  <si>
    <t>Desenzano del Garda</t>
  </si>
  <si>
    <t>Edolo</t>
  </si>
  <si>
    <t>Erbusco</t>
  </si>
  <si>
    <t>Esine</t>
  </si>
  <si>
    <t>Fiesse</t>
  </si>
  <si>
    <t>Flero</t>
  </si>
  <si>
    <t>Gambara</t>
  </si>
  <si>
    <t>Gardone Riviera</t>
  </si>
  <si>
    <t>Gardone Val Trompia</t>
  </si>
  <si>
    <t>Gargnano</t>
  </si>
  <si>
    <t>Gavardo</t>
  </si>
  <si>
    <t>Ghedi</t>
  </si>
  <si>
    <t>Gianico</t>
  </si>
  <si>
    <t>Gottolengo</t>
  </si>
  <si>
    <t>Gussago</t>
  </si>
  <si>
    <t>Idro</t>
  </si>
  <si>
    <t>Incudine</t>
  </si>
  <si>
    <t>Irma</t>
  </si>
  <si>
    <t>Iseo</t>
  </si>
  <si>
    <t>Isorella</t>
  </si>
  <si>
    <t>Lavenone</t>
  </si>
  <si>
    <t>Leno</t>
  </si>
  <si>
    <t>Limone sul Garda</t>
  </si>
  <si>
    <t>Lodrino</t>
  </si>
  <si>
    <t>Lograto</t>
  </si>
  <si>
    <t>Lonato del Garda</t>
  </si>
  <si>
    <t>Longhena</t>
  </si>
  <si>
    <t>Losine</t>
  </si>
  <si>
    <t>Lozio</t>
  </si>
  <si>
    <t>Lumezzane</t>
  </si>
  <si>
    <t>Maclodio</t>
  </si>
  <si>
    <t>Magasa</t>
  </si>
  <si>
    <t>Mairano</t>
  </si>
  <si>
    <t>Malegno</t>
  </si>
  <si>
    <t>Malonno</t>
  </si>
  <si>
    <t>Manerba del Garda</t>
  </si>
  <si>
    <t>Manerbio</t>
  </si>
  <si>
    <t>Marcheno</t>
  </si>
  <si>
    <t>Marmentino</t>
  </si>
  <si>
    <t>Marone</t>
  </si>
  <si>
    <t>Mazzano</t>
  </si>
  <si>
    <t>Milzano</t>
  </si>
  <si>
    <t>Moniga del Garda</t>
  </si>
  <si>
    <t>Monno</t>
  </si>
  <si>
    <t>Monte Isola</t>
  </si>
  <si>
    <t>Monticelli Brusati</t>
  </si>
  <si>
    <t>Montichiari</t>
  </si>
  <si>
    <t>Montirone</t>
  </si>
  <si>
    <t>Mura</t>
  </si>
  <si>
    <t>Muscoline</t>
  </si>
  <si>
    <t>Nave</t>
  </si>
  <si>
    <t>Niardo</t>
  </si>
  <si>
    <t>Nuvolento</t>
  </si>
  <si>
    <t>Nuvolera</t>
  </si>
  <si>
    <t>Odolo</t>
  </si>
  <si>
    <t>Offlaga</t>
  </si>
  <si>
    <t>Ome</t>
  </si>
  <si>
    <t>Ono San Pietro</t>
  </si>
  <si>
    <t>Orzinuovi</t>
  </si>
  <si>
    <t>Orzivecchi</t>
  </si>
  <si>
    <t>Ospitaletto</t>
  </si>
  <si>
    <t>Ossimo</t>
  </si>
  <si>
    <t>Padenghe sul Garda</t>
  </si>
  <si>
    <t>Paderno Franciacorta</t>
  </si>
  <si>
    <t>Paisco Loveno</t>
  </si>
  <si>
    <t>Paitone</t>
  </si>
  <si>
    <t>Palazzolo sull'Oglio</t>
  </si>
  <si>
    <t>Paratico</t>
  </si>
  <si>
    <t>Paspardo</t>
  </si>
  <si>
    <t>Passirano</t>
  </si>
  <si>
    <t>Pavone del Mella</t>
  </si>
  <si>
    <t>San Paolo</t>
  </si>
  <si>
    <t>Pertica Alta</t>
  </si>
  <si>
    <t>Pertica Bassa</t>
  </si>
  <si>
    <t>Pezzaze</t>
  </si>
  <si>
    <t>Pian Camuno</t>
  </si>
  <si>
    <t>Pisogne</t>
  </si>
  <si>
    <t>Polaveno</t>
  </si>
  <si>
    <t>Polpenazze del Garda</t>
  </si>
  <si>
    <t>Pompiano</t>
  </si>
  <si>
    <t>Poncarale</t>
  </si>
  <si>
    <t>Ponte di Legno</t>
  </si>
  <si>
    <t>Pontevico</t>
  </si>
  <si>
    <t>Pontoglio</t>
  </si>
  <si>
    <t>Pozzolengo</t>
  </si>
  <si>
    <t>Pralboino</t>
  </si>
  <si>
    <t>Preseglie</t>
  </si>
  <si>
    <t>Prevalle</t>
  </si>
  <si>
    <t>Provaglio d'Iseo</t>
  </si>
  <si>
    <t>Provaglio Val Sabbia</t>
  </si>
  <si>
    <t>Puegnago del Garda</t>
  </si>
  <si>
    <t>Quinzano d'Oglio</t>
  </si>
  <si>
    <t>Remedello</t>
  </si>
  <si>
    <t>Rezzato</t>
  </si>
  <si>
    <t>Roccafranca</t>
  </si>
  <si>
    <t>Rodengo Saiano</t>
  </si>
  <si>
    <t>Roè Volciano</t>
  </si>
  <si>
    <t>Roncadelle</t>
  </si>
  <si>
    <t>Rovato</t>
  </si>
  <si>
    <t>Rudiano</t>
  </si>
  <si>
    <t>Sabbio Chiese</t>
  </si>
  <si>
    <t>Sale Marasino</t>
  </si>
  <si>
    <t>Salò</t>
  </si>
  <si>
    <t>San Felice del Benaco</t>
  </si>
  <si>
    <t>San Gervasio Bresciano</t>
  </si>
  <si>
    <t>San Zeno Naviglio</t>
  </si>
  <si>
    <t>Sarezzo</t>
  </si>
  <si>
    <t>Saviore dell'Adamello</t>
  </si>
  <si>
    <t>Sellero</t>
  </si>
  <si>
    <t>Seniga</t>
  </si>
  <si>
    <t>Serle</t>
  </si>
  <si>
    <t>Sirmione</t>
  </si>
  <si>
    <t>Soiano del Lago</t>
  </si>
  <si>
    <t>Sonico</t>
  </si>
  <si>
    <t>Sulzano</t>
  </si>
  <si>
    <t>Tavernole sul Mella</t>
  </si>
  <si>
    <t>Temù</t>
  </si>
  <si>
    <t>Tignale</t>
  </si>
  <si>
    <t>Torbole Casaglia</t>
  </si>
  <si>
    <t>Toscolano-Maderno</t>
  </si>
  <si>
    <t>Travagliato</t>
  </si>
  <si>
    <t>Tremosine sul Garda</t>
  </si>
  <si>
    <t>Trenzano</t>
  </si>
  <si>
    <t>Treviso Bresciano</t>
  </si>
  <si>
    <t>Urago d'Oglio</t>
  </si>
  <si>
    <t>Vallio Terme</t>
  </si>
  <si>
    <t>Valvestino</t>
  </si>
  <si>
    <t>Verolanuova</t>
  </si>
  <si>
    <t>Verolavecchia</t>
  </si>
  <si>
    <t>Vestone</t>
  </si>
  <si>
    <t>Vezza d'Oglio</t>
  </si>
  <si>
    <t>Villa Carcina</t>
  </si>
  <si>
    <t>Villachiara</t>
  </si>
  <si>
    <t>Villanuova sul Clisi</t>
  </si>
  <si>
    <t>Vione</t>
  </si>
  <si>
    <t>Visano</t>
  </si>
  <si>
    <t>Vobarno</t>
  </si>
  <si>
    <t>Zone</t>
  </si>
  <si>
    <t>Piancogno</t>
  </si>
  <si>
    <t>Alagna</t>
  </si>
  <si>
    <t>Albonese</t>
  </si>
  <si>
    <t>Albuzzano</t>
  </si>
  <si>
    <t>Arena Po</t>
  </si>
  <si>
    <t>Badia Pavese</t>
  </si>
  <si>
    <t>Bagnaria</t>
  </si>
  <si>
    <t>Barbianello</t>
  </si>
  <si>
    <t>Bascapè</t>
  </si>
  <si>
    <t>Bastida Pancarana</t>
  </si>
  <si>
    <t>Battuda</t>
  </si>
  <si>
    <t>Belgioioso</t>
  </si>
  <si>
    <t>Bereguardo</t>
  </si>
  <si>
    <t>Borgarello</t>
  </si>
  <si>
    <t>Borgo Priolo</t>
  </si>
  <si>
    <t>Borgoratto Mormorolo</t>
  </si>
  <si>
    <t>Borgo San Siro</t>
  </si>
  <si>
    <t>Bornasco</t>
  </si>
  <si>
    <t>Bosnasco</t>
  </si>
  <si>
    <t>Brallo di Pregola</t>
  </si>
  <si>
    <t>Breme</t>
  </si>
  <si>
    <t>Bressana Bottarone</t>
  </si>
  <si>
    <t>Broni</t>
  </si>
  <si>
    <t>Calvignano</t>
  </si>
  <si>
    <t>Campospinoso Albaredo</t>
  </si>
  <si>
    <t>Candia Lomellina</t>
  </si>
  <si>
    <t>Canneto Pavese</t>
  </si>
  <si>
    <t>Carbonara al Ticino</t>
  </si>
  <si>
    <t>Casanova Lonati</t>
  </si>
  <si>
    <t>Casatisma</t>
  </si>
  <si>
    <t>Casei Gerola</t>
  </si>
  <si>
    <t>Casorate Primo</t>
  </si>
  <si>
    <t>Cassolnovo</t>
  </si>
  <si>
    <t>Castana</t>
  </si>
  <si>
    <t>Casteggio</t>
  </si>
  <si>
    <t>Castelletto di Branduzzo</t>
  </si>
  <si>
    <t>Castello d'Agogna</t>
  </si>
  <si>
    <t>Castelnovetto</t>
  </si>
  <si>
    <t>Cava Manara</t>
  </si>
  <si>
    <t>Cecima</t>
  </si>
  <si>
    <t>Ceranova</t>
  </si>
  <si>
    <t>Ceretto Lomellina</t>
  </si>
  <si>
    <t>Cergnago</t>
  </si>
  <si>
    <t>Certosa di Pavia</t>
  </si>
  <si>
    <t>Cervesina</t>
  </si>
  <si>
    <t>Chignolo Po</t>
  </si>
  <si>
    <t>Cigognola</t>
  </si>
  <si>
    <t>Cilavegna</t>
  </si>
  <si>
    <t>Codevilla</t>
  </si>
  <si>
    <t>Confienza</t>
  </si>
  <si>
    <t>Copiano</t>
  </si>
  <si>
    <t>Corana</t>
  </si>
  <si>
    <t>Corvino San Quirico</t>
  </si>
  <si>
    <t>Costa de' Nobili</t>
  </si>
  <si>
    <t>Cozzo</t>
  </si>
  <si>
    <t>Cura Carpignano</t>
  </si>
  <si>
    <t>Dorno</t>
  </si>
  <si>
    <t>Ferrera Erbognone</t>
  </si>
  <si>
    <t>Filighera</t>
  </si>
  <si>
    <t>Fortunago</t>
  </si>
  <si>
    <t>Frascarolo</t>
  </si>
  <si>
    <t>Galliavola</t>
  </si>
  <si>
    <t>Gambarana</t>
  </si>
  <si>
    <t>Gambolò</t>
  </si>
  <si>
    <t>Garlasco</t>
  </si>
  <si>
    <t>Gerenzago</t>
  </si>
  <si>
    <t>Giussago</t>
  </si>
  <si>
    <t>Godiasco Salice Terme</t>
  </si>
  <si>
    <t>Golferenzo</t>
  </si>
  <si>
    <t>Gravellona Lomellina</t>
  </si>
  <si>
    <t>Gropello Cairoli</t>
  </si>
  <si>
    <t>Inverno e Monteleone</t>
  </si>
  <si>
    <t>Landriano</t>
  </si>
  <si>
    <t>Langosco</t>
  </si>
  <si>
    <t>Lardirago</t>
  </si>
  <si>
    <t>Linarolo</t>
  </si>
  <si>
    <t>Lirio</t>
  </si>
  <si>
    <t>Lomello</t>
  </si>
  <si>
    <t>Lungavilla</t>
  </si>
  <si>
    <t>Magherno</t>
  </si>
  <si>
    <t>Marcignago</t>
  </si>
  <si>
    <t>Marzano</t>
  </si>
  <si>
    <t>Mede</t>
  </si>
  <si>
    <t>Menconico</t>
  </si>
  <si>
    <t>Mezzana Bigli</t>
  </si>
  <si>
    <t>Mezzana Rabattone</t>
  </si>
  <si>
    <t>Mezzanino</t>
  </si>
  <si>
    <t>Miradolo Terme</t>
  </si>
  <si>
    <t>Montalto Pavese</t>
  </si>
  <si>
    <t>Montebello della Battaglia</t>
  </si>
  <si>
    <t>Montecalvo Versiggia</t>
  </si>
  <si>
    <t>Montescano</t>
  </si>
  <si>
    <t>Montesegale</t>
  </si>
  <si>
    <t>Monticelli Pavese</t>
  </si>
  <si>
    <t>Montù Beccaria</t>
  </si>
  <si>
    <t>Mornico Losana</t>
  </si>
  <si>
    <t>Mortara</t>
  </si>
  <si>
    <t>Nicorvo</t>
  </si>
  <si>
    <t>Olevano di Lomellina</t>
  </si>
  <si>
    <t>Oliva Gessi</t>
  </si>
  <si>
    <t>Ottobiano</t>
  </si>
  <si>
    <t>Palestro</t>
  </si>
  <si>
    <t>Pancarana</t>
  </si>
  <si>
    <t>Parona</t>
  </si>
  <si>
    <t>Pietra de' Giorgi</t>
  </si>
  <si>
    <t>Pieve Albignola</t>
  </si>
  <si>
    <t>Pieve del Cairo</t>
  </si>
  <si>
    <t>Pieve Porto Morone</t>
  </si>
  <si>
    <t>Pinarolo Po</t>
  </si>
  <si>
    <t>Pizzale</t>
  </si>
  <si>
    <t>Ponte Nizza</t>
  </si>
  <si>
    <t>Portalbera</t>
  </si>
  <si>
    <t>Rea</t>
  </si>
  <si>
    <t>Redavalle</t>
  </si>
  <si>
    <t>Retorbido</t>
  </si>
  <si>
    <t>Rivanazzano Terme</t>
  </si>
  <si>
    <t>Robbio</t>
  </si>
  <si>
    <t>Robecco Pavese</t>
  </si>
  <si>
    <t>Rocca de' Giorgi</t>
  </si>
  <si>
    <t>Rocca Susella</t>
  </si>
  <si>
    <t>Rognano</t>
  </si>
  <si>
    <t>Romagnese</t>
  </si>
  <si>
    <t>Roncaro</t>
  </si>
  <si>
    <t>Rosasco</t>
  </si>
  <si>
    <t>Rovescala</t>
  </si>
  <si>
    <t>San Cipriano Po</t>
  </si>
  <si>
    <t>San Damiano al Colle</t>
  </si>
  <si>
    <t>San Genesio ed Uniti</t>
  </si>
  <si>
    <t>San Giorgio di Lomellina</t>
  </si>
  <si>
    <t>San Martino Siccomario</t>
  </si>
  <si>
    <t>Sannazzaro de' Burgondi</t>
  </si>
  <si>
    <t>Santa Cristina e Bissone</t>
  </si>
  <si>
    <t>Santa Giuletta</t>
  </si>
  <si>
    <t>Sant'Alessio con Vialone</t>
  </si>
  <si>
    <t>Santa Margherita di Staffora</t>
  </si>
  <si>
    <t>Santa Maria della Versa</t>
  </si>
  <si>
    <t>Sant'Angelo Lomellina</t>
  </si>
  <si>
    <t>San Zenone al Po</t>
  </si>
  <si>
    <t>Sartirana Lomellina</t>
  </si>
  <si>
    <t>Scaldasole</t>
  </si>
  <si>
    <t>Semiana</t>
  </si>
  <si>
    <t>Silvano Pietra</t>
  </si>
  <si>
    <t>Siziano</t>
  </si>
  <si>
    <t>Sommo</t>
  </si>
  <si>
    <t>Spessa</t>
  </si>
  <si>
    <t>Stradella</t>
  </si>
  <si>
    <t>Suardi</t>
  </si>
  <si>
    <t>Torrazza Coste</t>
  </si>
  <si>
    <t>Torre Beretti e Castellaro</t>
  </si>
  <si>
    <t>Torre d'Arese</t>
  </si>
  <si>
    <t>Torre de' Negri</t>
  </si>
  <si>
    <t>Torre d'Isola</t>
  </si>
  <si>
    <t>Torrevecchia Pia</t>
  </si>
  <si>
    <t>Torricella Verzate</t>
  </si>
  <si>
    <t>Travacò Siccomario</t>
  </si>
  <si>
    <t>Trivolzio</t>
  </si>
  <si>
    <t>Tromello</t>
  </si>
  <si>
    <t>Trovo</t>
  </si>
  <si>
    <t>Val di Nizza</t>
  </si>
  <si>
    <t>Valeggio</t>
  </si>
  <si>
    <t>Valle Lomellina</t>
  </si>
  <si>
    <t>Valle Salimbene</t>
  </si>
  <si>
    <t>Varzi</t>
  </si>
  <si>
    <t>Velezzo Lomellina</t>
  </si>
  <si>
    <t>Vellezzo Bellini</t>
  </si>
  <si>
    <t>Verretto</t>
  </si>
  <si>
    <t>Verrua Po</t>
  </si>
  <si>
    <t>Vidigulfo</t>
  </si>
  <si>
    <t>Vigevano</t>
  </si>
  <si>
    <t>Villa Biscossi</t>
  </si>
  <si>
    <t>Villanova d'Ardenghi</t>
  </si>
  <si>
    <t>Villanterio</t>
  </si>
  <si>
    <t>Vistarino</t>
  </si>
  <si>
    <t>Voghera</t>
  </si>
  <si>
    <t>Volpara</t>
  </si>
  <si>
    <t>Zavattarello</t>
  </si>
  <si>
    <t>Zeccone</t>
  </si>
  <si>
    <t>Zeme</t>
  </si>
  <si>
    <t>Zenevredo</t>
  </si>
  <si>
    <t>Zerbo</t>
  </si>
  <si>
    <t>Zerbolò</t>
  </si>
  <si>
    <t>Zinasco</t>
  </si>
  <si>
    <t>Cornale e Bastida</t>
  </si>
  <si>
    <t>Corteolona e Genzone</t>
  </si>
  <si>
    <t>Colli Verdi</t>
  </si>
  <si>
    <t>Acquanegra Cremonese</t>
  </si>
  <si>
    <t>Agnadello</t>
  </si>
  <si>
    <t>Annicco</t>
  </si>
  <si>
    <t>Azzanello</t>
  </si>
  <si>
    <t>Bagnolo Cremasco</t>
  </si>
  <si>
    <t>Bonemerse</t>
  </si>
  <si>
    <t>Bordolano</t>
  </si>
  <si>
    <t>Calvatone</t>
  </si>
  <si>
    <t>Camisano</t>
  </si>
  <si>
    <t>Campagnola Cremasca</t>
  </si>
  <si>
    <t>Capergnanica</t>
  </si>
  <si>
    <t>Cappella Cantone</t>
  </si>
  <si>
    <t>Cappella de' Picenardi</t>
  </si>
  <si>
    <t>Capralba</t>
  </si>
  <si>
    <t>Casalbuttano ed Uniti</t>
  </si>
  <si>
    <t>Casale Cremasco-Vidolasco</t>
  </si>
  <si>
    <t>Casaletto Ceredano</t>
  </si>
  <si>
    <t>Casaletto di Sopra</t>
  </si>
  <si>
    <t>Casaletto Vaprio</t>
  </si>
  <si>
    <t>Casalmaggiore</t>
  </si>
  <si>
    <t>Casalmorano</t>
  </si>
  <si>
    <t>Casteldidone</t>
  </si>
  <si>
    <t>Castel Gabbiano</t>
  </si>
  <si>
    <t>Castelleone</t>
  </si>
  <si>
    <t>Castelverde</t>
  </si>
  <si>
    <t>Castelvisconti</t>
  </si>
  <si>
    <t>Cella Dati</t>
  </si>
  <si>
    <t>Chieve</t>
  </si>
  <si>
    <t>Cicognolo</t>
  </si>
  <si>
    <t>Cingia de' Botti</t>
  </si>
  <si>
    <t>Corte de' Cortesi con Cignone</t>
  </si>
  <si>
    <t>Corte de' Frati</t>
  </si>
  <si>
    <t>Credera Rubbiano</t>
  </si>
  <si>
    <t>Crema</t>
  </si>
  <si>
    <t>Cremosano</t>
  </si>
  <si>
    <t>Crotta d'Adda</t>
  </si>
  <si>
    <t>Cumignano sul Naviglio</t>
  </si>
  <si>
    <t>Derovere</t>
  </si>
  <si>
    <t>Dovera</t>
  </si>
  <si>
    <t>Fiesco</t>
  </si>
  <si>
    <t>Formigara</t>
  </si>
  <si>
    <t>Gabbioneta-Binanuova</t>
  </si>
  <si>
    <t>Gadesco-Pieve Delmona</t>
  </si>
  <si>
    <t>Genivolta</t>
  </si>
  <si>
    <t>Gerre de' Caprioli</t>
  </si>
  <si>
    <t>Gombito</t>
  </si>
  <si>
    <t>Grontardo</t>
  </si>
  <si>
    <t>Grumello Cremonese ed Uniti</t>
  </si>
  <si>
    <t>Gussola</t>
  </si>
  <si>
    <t>Isola Dovarese</t>
  </si>
  <si>
    <t>Izano</t>
  </si>
  <si>
    <t>Madignano</t>
  </si>
  <si>
    <t>Malagnino</t>
  </si>
  <si>
    <t>Martignana di Po</t>
  </si>
  <si>
    <t>Monte Cremasco</t>
  </si>
  <si>
    <t>Montodine</t>
  </si>
  <si>
    <t>Moscazzano</t>
  </si>
  <si>
    <t>Motta Baluffi</t>
  </si>
  <si>
    <t>Offanengo</t>
  </si>
  <si>
    <t>Olmeneta</t>
  </si>
  <si>
    <t>Ostiano</t>
  </si>
  <si>
    <t>Paderno Ponchielli</t>
  </si>
  <si>
    <t>Palazzo Pignano</t>
  </si>
  <si>
    <t>Pandino</t>
  </si>
  <si>
    <t>Persico Dosimo</t>
  </si>
  <si>
    <t>Pescarolo ed Uniti</t>
  </si>
  <si>
    <t>Pessina Cremonese</t>
  </si>
  <si>
    <t>Pianengo</t>
  </si>
  <si>
    <t>Pieranica</t>
  </si>
  <si>
    <t>Pieve d'Olmi</t>
  </si>
  <si>
    <t>Pieve San Giacomo</t>
  </si>
  <si>
    <t>Pizzighettone</t>
  </si>
  <si>
    <t>Pozzaglio ed Uniti</t>
  </si>
  <si>
    <t>Quintano</t>
  </si>
  <si>
    <t>Ricengo</t>
  </si>
  <si>
    <t>Ripalta Arpina</t>
  </si>
  <si>
    <t>Ripalta Cremasca</t>
  </si>
  <si>
    <t>Ripalta Guerina</t>
  </si>
  <si>
    <t>Rivarolo del Re ed Uniti</t>
  </si>
  <si>
    <t>Rivolta d'Adda</t>
  </si>
  <si>
    <t>Robecco d'Oglio</t>
  </si>
  <si>
    <t>Romanengo</t>
  </si>
  <si>
    <t>Salvirola</t>
  </si>
  <si>
    <t>San Bassano</t>
  </si>
  <si>
    <t>San Daniele Po</t>
  </si>
  <si>
    <t>San Giovanni in Croce</t>
  </si>
  <si>
    <t>San Martino del Lago</t>
  </si>
  <si>
    <t>Scandolara Ravara</t>
  </si>
  <si>
    <t>Scandolara Ripa d'Oglio</t>
  </si>
  <si>
    <t>Sergnano</t>
  </si>
  <si>
    <t>Sesto ed Uniti</t>
  </si>
  <si>
    <t>Solarolo Rainerio</t>
  </si>
  <si>
    <t>Soncino</t>
  </si>
  <si>
    <t>Soresina</t>
  </si>
  <si>
    <t>Sospiro</t>
  </si>
  <si>
    <t>Spinadesco</t>
  </si>
  <si>
    <t>Spineda</t>
  </si>
  <si>
    <t>Spino d'Adda</t>
  </si>
  <si>
    <t>Stagno Lombardo</t>
  </si>
  <si>
    <t>Ticengo</t>
  </si>
  <si>
    <t>Torlino Vimercati</t>
  </si>
  <si>
    <t>Tornata</t>
  </si>
  <si>
    <t>Torre de' Picenardi</t>
  </si>
  <si>
    <t>Torricella del Pizzo</t>
  </si>
  <si>
    <t>Trescore Cremasco</t>
  </si>
  <si>
    <t>Trigolo</t>
  </si>
  <si>
    <t>Vaiano Cremasco</t>
  </si>
  <si>
    <t>Vailate</t>
  </si>
  <si>
    <t>Vescovato</t>
  </si>
  <si>
    <t>Volongo</t>
  </si>
  <si>
    <t>Voltido</t>
  </si>
  <si>
    <t>Piadena Drizzona</t>
  </si>
  <si>
    <t>Acquanegra sul Chiese</t>
  </si>
  <si>
    <t>Asola</t>
  </si>
  <si>
    <t>Bagnolo San Vito</t>
  </si>
  <si>
    <t>Bozzolo</t>
  </si>
  <si>
    <t>Canneto sull'Oglio</t>
  </si>
  <si>
    <t>Casalmoro</t>
  </si>
  <si>
    <t>Casaloldo</t>
  </si>
  <si>
    <t>Casalromano</t>
  </si>
  <si>
    <t>Castelbelforte</t>
  </si>
  <si>
    <t>Castel d'Ario</t>
  </si>
  <si>
    <t>Castel Goffredo</t>
  </si>
  <si>
    <t>Castellucchio</t>
  </si>
  <si>
    <t>Castiglione delle Stiviere</t>
  </si>
  <si>
    <t>Cavriana</t>
  </si>
  <si>
    <t>Ceresara</t>
  </si>
  <si>
    <t>Commessaggio</t>
  </si>
  <si>
    <t>Curtatone</t>
  </si>
  <si>
    <t>Dosolo</t>
  </si>
  <si>
    <t>Gazoldo degli Ippoliti</t>
  </si>
  <si>
    <t>Gazzuolo</t>
  </si>
  <si>
    <t>Goito</t>
  </si>
  <si>
    <t>Gonzaga</t>
  </si>
  <si>
    <t>Guidizzolo</t>
  </si>
  <si>
    <t>Magnacavallo</t>
  </si>
  <si>
    <t>Marcaria</t>
  </si>
  <si>
    <t>Mariana Mantovana</t>
  </si>
  <si>
    <t>Marmirolo</t>
  </si>
  <si>
    <t>Medole</t>
  </si>
  <si>
    <t>Moglia</t>
  </si>
  <si>
    <t>Monzambano</t>
  </si>
  <si>
    <t>Motteggiana</t>
  </si>
  <si>
    <t>Ostiglia</t>
  </si>
  <si>
    <t>Pegognaga</t>
  </si>
  <si>
    <t>Piubega</t>
  </si>
  <si>
    <t>Poggio Rusco</t>
  </si>
  <si>
    <t>Pomponesco</t>
  </si>
  <si>
    <t>Ponti sul Mincio</t>
  </si>
  <si>
    <t>Porto Mantovano</t>
  </si>
  <si>
    <t>Quingentole</t>
  </si>
  <si>
    <t>Quistello</t>
  </si>
  <si>
    <t>Redondesco</t>
  </si>
  <si>
    <t>Rivarolo Mantovano</t>
  </si>
  <si>
    <t>Rodigo</t>
  </si>
  <si>
    <t>Roncoferraro</t>
  </si>
  <si>
    <t>Roverbella</t>
  </si>
  <si>
    <t>Sabbioneta</t>
  </si>
  <si>
    <t>San Benedetto Po</t>
  </si>
  <si>
    <t>San Giacomo delle Segnate</t>
  </si>
  <si>
    <t>San Giorgio Bigarello</t>
  </si>
  <si>
    <t>San Giovanni del Dosso</t>
  </si>
  <si>
    <t>San Martino dall'Argine</t>
  </si>
  <si>
    <t>Schivenoglia</t>
  </si>
  <si>
    <t>Sermide e Felonica</t>
  </si>
  <si>
    <t>Serravalle a Po</t>
  </si>
  <si>
    <t>Solferino</t>
  </si>
  <si>
    <t>Sustinente</t>
  </si>
  <si>
    <t>Suzzara</t>
  </si>
  <si>
    <t>Viadana</t>
  </si>
  <si>
    <t>Villimpenta</t>
  </si>
  <si>
    <t>Volta Mantovana</t>
  </si>
  <si>
    <t>Borgo Virgilio</t>
  </si>
  <si>
    <t>Borgo Mantovano</t>
  </si>
  <si>
    <t>Borgocarbonara</t>
  </si>
  <si>
    <t>Aldino/Aldein</t>
  </si>
  <si>
    <t>Andriano/Andrian</t>
  </si>
  <si>
    <t>Anterivo/Altrei</t>
  </si>
  <si>
    <t>Appiano sulla strada del vino/Eppan an der Weinstraße</t>
  </si>
  <si>
    <t>Avelengo/Hafling</t>
  </si>
  <si>
    <t>Badia/Abtei</t>
  </si>
  <si>
    <t>Barbiano/Barbian</t>
  </si>
  <si>
    <t>Braies/Prags</t>
  </si>
  <si>
    <t>Brennero/Brenner</t>
  </si>
  <si>
    <t>Bressanone/Brixen</t>
  </si>
  <si>
    <t>Bronzolo/Branzoll</t>
  </si>
  <si>
    <t>Brunico/Bruneck</t>
  </si>
  <si>
    <t>Caines/Kuens</t>
  </si>
  <si>
    <t>Caldaro sulla strada del vino/Kaltern an der Weinstraße</t>
  </si>
  <si>
    <t>Campo di Trens/Freienfeld</t>
  </si>
  <si>
    <t>Campo Tures/Sand in Taufers</t>
  </si>
  <si>
    <t>Castelbello-Ciardes/Kastelbell-Tschars</t>
  </si>
  <si>
    <t>Castelrotto/Kastelruth</t>
  </si>
  <si>
    <t>Cermes/Tscherms</t>
  </si>
  <si>
    <t>Chienes/Kiens</t>
  </si>
  <si>
    <t>Chiusa/Klausen</t>
  </si>
  <si>
    <t>Cornedo all'Isarco/Karneid</t>
  </si>
  <si>
    <t>Cortaccia sulla strada del vino/Kurtatsch an der Weinstraße</t>
  </si>
  <si>
    <t>Cortina sulla strada del vino/Kurtinig an der Weinstraße</t>
  </si>
  <si>
    <t>Corvara in Badia/Corvara</t>
  </si>
  <si>
    <t>Curon Venosta</t>
  </si>
  <si>
    <t>Dobbiaco/Toblach</t>
  </si>
  <si>
    <t>Egna/Neumarkt</t>
  </si>
  <si>
    <t>Falzes/Pfalzen</t>
  </si>
  <si>
    <t>Fiè allo Sciliar/Völs am Schlern</t>
  </si>
  <si>
    <t>Fortezza/Franzensfeste</t>
  </si>
  <si>
    <t>Funes/Villnöß</t>
  </si>
  <si>
    <t>Gais/Gais</t>
  </si>
  <si>
    <t>Gargazzone/Gargazon</t>
  </si>
  <si>
    <t>Glorenza</t>
  </si>
  <si>
    <t>Laces/Latsch</t>
  </si>
  <si>
    <t>Lagundo/Algund</t>
  </si>
  <si>
    <t>Laion/Lajen</t>
  </si>
  <si>
    <t>Laives/Leifers</t>
  </si>
  <si>
    <t>Lana</t>
  </si>
  <si>
    <t>Lasa/Laas</t>
  </si>
  <si>
    <t>Lauregno</t>
  </si>
  <si>
    <t>Luson/Lüsen</t>
  </si>
  <si>
    <t>Magrè sulla strada del vino/Margreid an der Weinstraße</t>
  </si>
  <si>
    <t>Malles Venosta</t>
  </si>
  <si>
    <t>Marebbe/Enneberg</t>
  </si>
  <si>
    <t>Marlengo/Marling</t>
  </si>
  <si>
    <t>Martello</t>
  </si>
  <si>
    <t>Meltina/Mölten</t>
  </si>
  <si>
    <t>Merano/Meran</t>
  </si>
  <si>
    <t>Monguelfo-Tesido/Welsberg-Taisten</t>
  </si>
  <si>
    <t>Montagna sulla strada del vino/Montan an der Weinstraße</t>
  </si>
  <si>
    <t>Moso in Passiria</t>
  </si>
  <si>
    <t>Nalles/Nals</t>
  </si>
  <si>
    <t>Naturno/Naturns</t>
  </si>
  <si>
    <t>Naz-Sciaves/Natz-Schabs</t>
  </si>
  <si>
    <t>Nova Levante/Welschnofen</t>
  </si>
  <si>
    <t>Nova Ponente/Deutschnofen</t>
  </si>
  <si>
    <t>Ora/Auer</t>
  </si>
  <si>
    <t>Ortisei/St. Ulrich</t>
  </si>
  <si>
    <t>Parcines/Partschins</t>
  </si>
  <si>
    <t>Perca/Percha</t>
  </si>
  <si>
    <t>Plaus/Plaus</t>
  </si>
  <si>
    <t>Ponte Gardena/Waidbruck</t>
  </si>
  <si>
    <t>Postal/Burgstall</t>
  </si>
  <si>
    <t>Prato allo Stelvio</t>
  </si>
  <si>
    <t>Predoi/Prettau</t>
  </si>
  <si>
    <t>Proves</t>
  </si>
  <si>
    <t>Racines/Ratschings</t>
  </si>
  <si>
    <t>Rasun-Anterselva/Rasen-Antholz</t>
  </si>
  <si>
    <t>Renon/Ritten</t>
  </si>
  <si>
    <t>Rifiano</t>
  </si>
  <si>
    <t>Rio di Pusteria/Mühlbach</t>
  </si>
  <si>
    <t>Rodengo/Rodeneck</t>
  </si>
  <si>
    <t>Salorno sulla strada del vino/Salurn an der Weinstraße</t>
  </si>
  <si>
    <t>San Candido/Innichen</t>
  </si>
  <si>
    <t>San Genesio Atesino/Jenesien</t>
  </si>
  <si>
    <t>San Leonardo in Passiria</t>
  </si>
  <si>
    <t>San Lorenzo di Sebato/St. Lorenzen</t>
  </si>
  <si>
    <t>San Martino in Badia/St. Martin in Thurn</t>
  </si>
  <si>
    <t>San Martino in Passiria</t>
  </si>
  <si>
    <t>San Pancrazio</t>
  </si>
  <si>
    <t>Santa Cristina Valgardena/St. Christina in Gröden</t>
  </si>
  <si>
    <t>Sarentino/Sarntal</t>
  </si>
  <si>
    <t>Scena/Schenna</t>
  </si>
  <si>
    <t>Selva dei Molini/Mühlwald</t>
  </si>
  <si>
    <t>Selva di Val Gardena/Wolkenstein in Gröden</t>
  </si>
  <si>
    <t>Senales/Schnals</t>
  </si>
  <si>
    <t>Sesto/Sexten</t>
  </si>
  <si>
    <t>Silandro/Schlanders</t>
  </si>
  <si>
    <t>Sluderno</t>
  </si>
  <si>
    <t>Stelvio</t>
  </si>
  <si>
    <t>Terento/Terenten</t>
  </si>
  <si>
    <t>Terlano/Terlan</t>
  </si>
  <si>
    <t>Termeno sulla strada del vino/Tramin an der Weinstraße</t>
  </si>
  <si>
    <t>Tesimo</t>
  </si>
  <si>
    <t>Tires/Tiers</t>
  </si>
  <si>
    <t>Tirolo</t>
  </si>
  <si>
    <t>Trodena nel parco naturale/Truden im Naturpark</t>
  </si>
  <si>
    <t>Tubre</t>
  </si>
  <si>
    <t>Ultimo</t>
  </si>
  <si>
    <t>Vadena/Pfatten</t>
  </si>
  <si>
    <t>Valdaora/Olang</t>
  </si>
  <si>
    <t>Val di Vizze/Pfitsch</t>
  </si>
  <si>
    <t>Valle Aurina/Ahrntal</t>
  </si>
  <si>
    <t>Valle di Casies/Gsies</t>
  </si>
  <si>
    <t>Vandoies/Vintl</t>
  </si>
  <si>
    <t>Varna/Vahrn</t>
  </si>
  <si>
    <t>Verano/Vöran</t>
  </si>
  <si>
    <t>Villabassa/Niederdorf</t>
  </si>
  <si>
    <t>Villandro/Villanders</t>
  </si>
  <si>
    <t>Vipiteno/Sterzing</t>
  </si>
  <si>
    <t>Velturno/Feldthurns</t>
  </si>
  <si>
    <t>La Valle/Wengen</t>
  </si>
  <si>
    <t>Senale-San Felice</t>
  </si>
  <si>
    <t>Ala</t>
  </si>
  <si>
    <t>Albiano</t>
  </si>
  <si>
    <t>Aldeno</t>
  </si>
  <si>
    <t>Andalo</t>
  </si>
  <si>
    <t>Arco</t>
  </si>
  <si>
    <t>Avio</t>
  </si>
  <si>
    <t>Baselga di Pinè</t>
  </si>
  <si>
    <t>Bedollo</t>
  </si>
  <si>
    <t>Besenello</t>
  </si>
  <si>
    <t>Bieno</t>
  </si>
  <si>
    <t>Bleggio Superiore</t>
  </si>
  <si>
    <t>Bocenago</t>
  </si>
  <si>
    <t>Bondone</t>
  </si>
  <si>
    <t>Borgo Valsugana</t>
  </si>
  <si>
    <t>Brentonico</t>
  </si>
  <si>
    <t>Bresimo</t>
  </si>
  <si>
    <t>Caderzone Terme</t>
  </si>
  <si>
    <t>Calceranica al Lago</t>
  </si>
  <si>
    <t>Caldes</t>
  </si>
  <si>
    <t>Caldonazzo</t>
  </si>
  <si>
    <t>Calliano</t>
  </si>
  <si>
    <t>Campitello di Fassa</t>
  </si>
  <si>
    <t>Campodenno</t>
  </si>
  <si>
    <t>Canal San Bovo</t>
  </si>
  <si>
    <t>Canazei</t>
  </si>
  <si>
    <t>Capriana</t>
  </si>
  <si>
    <t>Carisolo</t>
  </si>
  <si>
    <t>Carzano</t>
  </si>
  <si>
    <t>Castel Condino</t>
  </si>
  <si>
    <t>Castello-Molina di Fiemme</t>
  </si>
  <si>
    <t>Castello Tesino</t>
  </si>
  <si>
    <t>Castelnuovo</t>
  </si>
  <si>
    <t>Cavalese</t>
  </si>
  <si>
    <t>Cavareno</t>
  </si>
  <si>
    <t>Cavedago</t>
  </si>
  <si>
    <t>Cavedine</t>
  </si>
  <si>
    <t>Cavizzana</t>
  </si>
  <si>
    <t>Cimone</t>
  </si>
  <si>
    <t>Cinte Tesino</t>
  </si>
  <si>
    <t>Cis</t>
  </si>
  <si>
    <t>Civezzano</t>
  </si>
  <si>
    <t>Cles</t>
  </si>
  <si>
    <t>Commezzadura</t>
  </si>
  <si>
    <t>Croviana</t>
  </si>
  <si>
    <t>Dambel</t>
  </si>
  <si>
    <t>Denno</t>
  </si>
  <si>
    <t>Drena</t>
  </si>
  <si>
    <t>Dro</t>
  </si>
  <si>
    <t>Fai della Paganella</t>
  </si>
  <si>
    <t>Fiavè</t>
  </si>
  <si>
    <t>Fierozzo</t>
  </si>
  <si>
    <t>Folgaria</t>
  </si>
  <si>
    <t>Fornace</t>
  </si>
  <si>
    <t>Frassilongo</t>
  </si>
  <si>
    <t>Garniga Terme</t>
  </si>
  <si>
    <t>Giovo</t>
  </si>
  <si>
    <t>Giustino</t>
  </si>
  <si>
    <t>Grigno</t>
  </si>
  <si>
    <t>Imer</t>
  </si>
  <si>
    <t>Isera</t>
  </si>
  <si>
    <t>Lavarone</t>
  </si>
  <si>
    <t>Lavis</t>
  </si>
  <si>
    <t>Levico Terme</t>
  </si>
  <si>
    <t>Lona-Lases</t>
  </si>
  <si>
    <t>Luserna</t>
  </si>
  <si>
    <t>Malé</t>
  </si>
  <si>
    <t>Massimeno</t>
  </si>
  <si>
    <t>Mazzin</t>
  </si>
  <si>
    <t>Mezzana</t>
  </si>
  <si>
    <t>Mezzano</t>
  </si>
  <si>
    <t>Mezzocorona</t>
  </si>
  <si>
    <t>Mezzolombardo</t>
  </si>
  <si>
    <t>Moena</t>
  </si>
  <si>
    <t>Molveno</t>
  </si>
  <si>
    <t>Mori</t>
  </si>
  <si>
    <t>Nago-Torbole</t>
  </si>
  <si>
    <t>Nogaredo</t>
  </si>
  <si>
    <t>Nomi</t>
  </si>
  <si>
    <t>Novaledo</t>
  </si>
  <si>
    <t>Ospedaletto</t>
  </si>
  <si>
    <t>Ossana</t>
  </si>
  <si>
    <t>Palù del Fersina</t>
  </si>
  <si>
    <t>Panchià</t>
  </si>
  <si>
    <t>Ronzo-Chienis</t>
  </si>
  <si>
    <t>Peio</t>
  </si>
  <si>
    <t>Pellizzano</t>
  </si>
  <si>
    <t>Pelugo</t>
  </si>
  <si>
    <t>Pergine Valsugana</t>
  </si>
  <si>
    <t>Pieve Tesino</t>
  </si>
  <si>
    <t>Pinzolo</t>
  </si>
  <si>
    <t>Pomarolo</t>
  </si>
  <si>
    <t>Predazzo</t>
  </si>
  <si>
    <t>Rabbi</t>
  </si>
  <si>
    <t>Riva del Garda</t>
  </si>
  <si>
    <t>Romeno</t>
  </si>
  <si>
    <t>Roncegno Terme</t>
  </si>
  <si>
    <t>Ronchi Valsugana</t>
  </si>
  <si>
    <t>Ronzone</t>
  </si>
  <si>
    <t>Roverè della Luna</t>
  </si>
  <si>
    <t>Rovereto</t>
  </si>
  <si>
    <t>Ruffrè-Mendola</t>
  </si>
  <si>
    <t>Rumo</t>
  </si>
  <si>
    <t>Sagron Mis</t>
  </si>
  <si>
    <t>San Michele all'Adige</t>
  </si>
  <si>
    <t>Sant'Orsola Terme</t>
  </si>
  <si>
    <t>Sanzeno</t>
  </si>
  <si>
    <t>Sarnonico</t>
  </si>
  <si>
    <t>Scurelle</t>
  </si>
  <si>
    <t>Segonzano</t>
  </si>
  <si>
    <t>Sfruz</t>
  </si>
  <si>
    <t>Soraga di Fassa</t>
  </si>
  <si>
    <t>Sover</t>
  </si>
  <si>
    <t>Spiazzo</t>
  </si>
  <si>
    <t>Spormaggiore</t>
  </si>
  <si>
    <t>Sporminore</t>
  </si>
  <si>
    <t>Stenico</t>
  </si>
  <si>
    <t>Storo</t>
  </si>
  <si>
    <t>Strembo</t>
  </si>
  <si>
    <t>Telve</t>
  </si>
  <si>
    <t>Telve di Sopra</t>
  </si>
  <si>
    <t>Tenna</t>
  </si>
  <si>
    <t>Tenno</t>
  </si>
  <si>
    <t>Terragnolo</t>
  </si>
  <si>
    <t>Terzolas</t>
  </si>
  <si>
    <t>Tesero</t>
  </si>
  <si>
    <t>Tione di Trento</t>
  </si>
  <si>
    <t>Ton</t>
  </si>
  <si>
    <t>Torcegno</t>
  </si>
  <si>
    <t>Trambileno</t>
  </si>
  <si>
    <t>Valfloriana</t>
  </si>
  <si>
    <t>Vallarsa</t>
  </si>
  <si>
    <t>Vermiglio</t>
  </si>
  <si>
    <t>Vignola-Falesina</t>
  </si>
  <si>
    <t>Villa Lagarina</t>
  </si>
  <si>
    <t>Volano</t>
  </si>
  <si>
    <t>Ziano di Fiemme</t>
  </si>
  <si>
    <t>Comano Terme</t>
  </si>
  <si>
    <t>Ledro</t>
  </si>
  <si>
    <t>Predaia</t>
  </si>
  <si>
    <t>San Lorenzo Dorsino</t>
  </si>
  <si>
    <t>Valdaone</t>
  </si>
  <si>
    <t>Dimaro Folgarida</t>
  </si>
  <si>
    <t>Pieve di Bono-Prezzo</t>
  </si>
  <si>
    <t>Altavalle</t>
  </si>
  <si>
    <t>Altopiano della Vigolana</t>
  </si>
  <si>
    <t>Amblar-Don</t>
  </si>
  <si>
    <t>Borgo Chiese</t>
  </si>
  <si>
    <t>Borgo Lares</t>
  </si>
  <si>
    <t>Castel Ivano</t>
  </si>
  <si>
    <t>Cembra Lisignago</t>
  </si>
  <si>
    <t>Contà</t>
  </si>
  <si>
    <t>Madruzzo</t>
  </si>
  <si>
    <t>Porte di Rendena</t>
  </si>
  <si>
    <t>Primiero San Martino di Castrozza</t>
  </si>
  <si>
    <t>Sella Giudicarie</t>
  </si>
  <si>
    <t>Tre Ville</t>
  </si>
  <si>
    <t>Vallelaghi</t>
  </si>
  <si>
    <t>Ville d'Anaunia</t>
  </si>
  <si>
    <t>San Giovanni di Fassa-Sèn Jan</t>
  </si>
  <si>
    <t>Terre d'Adige</t>
  </si>
  <si>
    <t>Borgo d'Anaunia</t>
  </si>
  <si>
    <t>Novella</t>
  </si>
  <si>
    <t>Ville di Fiemme</t>
  </si>
  <si>
    <t>Affi</t>
  </si>
  <si>
    <t>Albaredo d'Adige</t>
  </si>
  <si>
    <t>Angiari</t>
  </si>
  <si>
    <t>Arcole</t>
  </si>
  <si>
    <t>Badia Calavena</t>
  </si>
  <si>
    <t>Bardolino</t>
  </si>
  <si>
    <t>Belfiore</t>
  </si>
  <si>
    <t>Bevilacqua</t>
  </si>
  <si>
    <t>Bonavigo</t>
  </si>
  <si>
    <t>Boschi Sant'Anna</t>
  </si>
  <si>
    <t>Bosco Chiesanuova</t>
  </si>
  <si>
    <t>Bovolone</t>
  </si>
  <si>
    <t>Brentino Belluno</t>
  </si>
  <si>
    <t>Brenzone sul Garda</t>
  </si>
  <si>
    <t>Bussolengo</t>
  </si>
  <si>
    <t>Buttapietra</t>
  </si>
  <si>
    <t>Caldiero</t>
  </si>
  <si>
    <t>Caprino Veronese</t>
  </si>
  <si>
    <t>Casaleone</t>
  </si>
  <si>
    <t>Castagnaro</t>
  </si>
  <si>
    <t>Castel d'Azzano</t>
  </si>
  <si>
    <t>Castelnuovo del Garda</t>
  </si>
  <si>
    <t>Cavaion Veronese</t>
  </si>
  <si>
    <t>Cazzano di Tramigna</t>
  </si>
  <si>
    <t>Cerea</t>
  </si>
  <si>
    <t>Cerro Veronese</t>
  </si>
  <si>
    <t>Cologna Veneta</t>
  </si>
  <si>
    <t>Colognola ai Colli</t>
  </si>
  <si>
    <t>Concamarise</t>
  </si>
  <si>
    <t>Costermano sul Garda</t>
  </si>
  <si>
    <t>Dolcè</t>
  </si>
  <si>
    <t>Erbè</t>
  </si>
  <si>
    <t>Erbezzo</t>
  </si>
  <si>
    <t>Ferrara di Monte Baldo</t>
  </si>
  <si>
    <t>Fumane</t>
  </si>
  <si>
    <t>Garda</t>
  </si>
  <si>
    <t>Gazzo Veronese</t>
  </si>
  <si>
    <t>Grezzana</t>
  </si>
  <si>
    <t>Illasi</t>
  </si>
  <si>
    <t>Isola della Scala</t>
  </si>
  <si>
    <t>Isola Rizza</t>
  </si>
  <si>
    <t>Lavagno</t>
  </si>
  <si>
    <t>Lazise</t>
  </si>
  <si>
    <t>Legnago</t>
  </si>
  <si>
    <t>Malcesine</t>
  </si>
  <si>
    <t>Marano di Valpolicella</t>
  </si>
  <si>
    <t>Mezzane di Sotto</t>
  </si>
  <si>
    <t>Minerbe</t>
  </si>
  <si>
    <t>Montecchia di Crosara</t>
  </si>
  <si>
    <t>Monteforte d'Alpone</t>
  </si>
  <si>
    <t>Mozzecane</t>
  </si>
  <si>
    <t>Negrar di Valpolicella</t>
  </si>
  <si>
    <t>Nogara</t>
  </si>
  <si>
    <t>Nogarole Rocca</t>
  </si>
  <si>
    <t>Oppeano</t>
  </si>
  <si>
    <t>Palù</t>
  </si>
  <si>
    <t>Pastrengo</t>
  </si>
  <si>
    <t>Pescantina</t>
  </si>
  <si>
    <t>Peschiera del Garda</t>
  </si>
  <si>
    <t>Povegliano Veronese</t>
  </si>
  <si>
    <t>Pressana</t>
  </si>
  <si>
    <t>Rivoli Veronese</t>
  </si>
  <si>
    <t>Roncà</t>
  </si>
  <si>
    <t>Ronco all'Adige</t>
  </si>
  <si>
    <t>Roverchiara</t>
  </si>
  <si>
    <t>Roveredo di Guà</t>
  </si>
  <si>
    <t>Roverè Veronese</t>
  </si>
  <si>
    <t>Salizzole</t>
  </si>
  <si>
    <t>San Bonifacio</t>
  </si>
  <si>
    <t>San Giovanni Ilarione</t>
  </si>
  <si>
    <t>San Giovanni Lupatoto</t>
  </si>
  <si>
    <t>Sanguinetto</t>
  </si>
  <si>
    <t>San Martino Buon Albergo</t>
  </si>
  <si>
    <t>San Mauro di Saline</t>
  </si>
  <si>
    <t>San Pietro di Morubio</t>
  </si>
  <si>
    <t>San Pietro in Cariano</t>
  </si>
  <si>
    <t>Sant'Ambrogio di Valpolicella</t>
  </si>
  <si>
    <t>Sant'Anna d'Alfaedo</t>
  </si>
  <si>
    <t>San Zeno di Montagna</t>
  </si>
  <si>
    <t>Selva di Progno</t>
  </si>
  <si>
    <t>Soave</t>
  </si>
  <si>
    <t>Sommacampagna</t>
  </si>
  <si>
    <t>Sona</t>
  </si>
  <si>
    <t>Sorgà</t>
  </si>
  <si>
    <t>Terrazzo</t>
  </si>
  <si>
    <t>Torri del Benaco</t>
  </si>
  <si>
    <t>Tregnago</t>
  </si>
  <si>
    <t>Trevenzuolo</t>
  </si>
  <si>
    <t>Valeggio sul Mincio</t>
  </si>
  <si>
    <t>Velo Veronese</t>
  </si>
  <si>
    <t>Veronella</t>
  </si>
  <si>
    <t>Vestenanova</t>
  </si>
  <si>
    <t>Vigasio</t>
  </si>
  <si>
    <t>Villa Bartolomea</t>
  </si>
  <si>
    <t>Villafranca di Verona</t>
  </si>
  <si>
    <t>Zevio</t>
  </si>
  <si>
    <t>Zimella</t>
  </si>
  <si>
    <t>Agugliaro</t>
  </si>
  <si>
    <t>Albettone</t>
  </si>
  <si>
    <t>Alonte</t>
  </si>
  <si>
    <t>Altavilla Vicentina</t>
  </si>
  <si>
    <t>Altissimo</t>
  </si>
  <si>
    <t>Arcugnano</t>
  </si>
  <si>
    <t>Arsiero</t>
  </si>
  <si>
    <t>Arzignano</t>
  </si>
  <si>
    <t>Asiago</t>
  </si>
  <si>
    <t>Asigliano Veneto</t>
  </si>
  <si>
    <t>Bassano del Grappa</t>
  </si>
  <si>
    <t>Bolzano Vicentino</t>
  </si>
  <si>
    <t>Breganze</t>
  </si>
  <si>
    <t>Brendola</t>
  </si>
  <si>
    <t>Bressanvido</t>
  </si>
  <si>
    <t>Brogliano</t>
  </si>
  <si>
    <t>Caldogno</t>
  </si>
  <si>
    <t>Caltrano</t>
  </si>
  <si>
    <t>Calvene</t>
  </si>
  <si>
    <t>Camisano Vicentino</t>
  </si>
  <si>
    <t>Campiglia dei Berici</t>
  </si>
  <si>
    <t>Carrè</t>
  </si>
  <si>
    <t>Cartigliano</t>
  </si>
  <si>
    <t>Cassola</t>
  </si>
  <si>
    <t>Castegnero</t>
  </si>
  <si>
    <t>Castelgomberto</t>
  </si>
  <si>
    <t>Chiampo</t>
  </si>
  <si>
    <t>Chiuppano</t>
  </si>
  <si>
    <t>Cogollo del Cengio</t>
  </si>
  <si>
    <t>Cornedo Vicentino</t>
  </si>
  <si>
    <t>Costabissara</t>
  </si>
  <si>
    <t>Creazzo</t>
  </si>
  <si>
    <t>Crespadoro</t>
  </si>
  <si>
    <t>Dueville</t>
  </si>
  <si>
    <t>Enego</t>
  </si>
  <si>
    <t>Fara Vicentino</t>
  </si>
  <si>
    <t>Foza</t>
  </si>
  <si>
    <t>Gallio</t>
  </si>
  <si>
    <t>Gambellara</t>
  </si>
  <si>
    <t>Grisignano di Zocco</t>
  </si>
  <si>
    <t>Grumolo delle Abbadesse</t>
  </si>
  <si>
    <t>Isola Vicentina</t>
  </si>
  <si>
    <t>Laghi</t>
  </si>
  <si>
    <t>Lastebasse</t>
  </si>
  <si>
    <t>Longare</t>
  </si>
  <si>
    <t>Lonigo</t>
  </si>
  <si>
    <t>Lugo di Vicenza</t>
  </si>
  <si>
    <t>Malo</t>
  </si>
  <si>
    <t>Marano Vicentino</t>
  </si>
  <si>
    <t>Marostica</t>
  </si>
  <si>
    <t>Montebello Vicentino</t>
  </si>
  <si>
    <t>Montecchio Maggiore</t>
  </si>
  <si>
    <t>Montecchio Precalcino</t>
  </si>
  <si>
    <t>Monte di Malo</t>
  </si>
  <si>
    <t>Montegalda</t>
  </si>
  <si>
    <t>Montegaldella</t>
  </si>
  <si>
    <t>Monteviale</t>
  </si>
  <si>
    <t>Monticello Conte Otto</t>
  </si>
  <si>
    <t>Montorso Vicentino</t>
  </si>
  <si>
    <t>Mussolente</t>
  </si>
  <si>
    <t>Nanto</t>
  </si>
  <si>
    <t>Nogarole Vicentino</t>
  </si>
  <si>
    <t>Nove</t>
  </si>
  <si>
    <t>Noventa Vicentina</t>
  </si>
  <si>
    <t>Orgiano</t>
  </si>
  <si>
    <t>Pedemonte</t>
  </si>
  <si>
    <t>Pianezze</t>
  </si>
  <si>
    <t>Piovene Rocchette</t>
  </si>
  <si>
    <t>Pojana Maggiore</t>
  </si>
  <si>
    <t>Posina</t>
  </si>
  <si>
    <t>Pove del Grappa</t>
  </si>
  <si>
    <t>Pozzoleone</t>
  </si>
  <si>
    <t>Quinto Vicentino</t>
  </si>
  <si>
    <t>Recoaro Terme</t>
  </si>
  <si>
    <t>Roana</t>
  </si>
  <si>
    <t>Romano d'Ezzelino</t>
  </si>
  <si>
    <t>Rosà</t>
  </si>
  <si>
    <t>Rossano Veneto</t>
  </si>
  <si>
    <t>Rotzo</t>
  </si>
  <si>
    <t>Salcedo</t>
  </si>
  <si>
    <t>Sandrigo</t>
  </si>
  <si>
    <t>San Pietro Mussolino</t>
  </si>
  <si>
    <t>Santorso</t>
  </si>
  <si>
    <t>San Vito di Leguzzano</t>
  </si>
  <si>
    <t>Sarcedo</t>
  </si>
  <si>
    <t>Sarego</t>
  </si>
  <si>
    <t>Schiavon</t>
  </si>
  <si>
    <t>Schio</t>
  </si>
  <si>
    <t>Solagna</t>
  </si>
  <si>
    <t>Sossano</t>
  </si>
  <si>
    <t>Tezze sul Brenta</t>
  </si>
  <si>
    <t>Thiene</t>
  </si>
  <si>
    <t>Tonezza del Cimone</t>
  </si>
  <si>
    <t>Torrebelvicino</t>
  </si>
  <si>
    <t>Torri di Quartesolo</t>
  </si>
  <si>
    <t>Trissino</t>
  </si>
  <si>
    <t>Valdagno</t>
  </si>
  <si>
    <t>Valdastico</t>
  </si>
  <si>
    <t>Valli del Pasubio</t>
  </si>
  <si>
    <t>Velo d'Astico</t>
  </si>
  <si>
    <t>Villaga</t>
  </si>
  <si>
    <t>Villaverla</t>
  </si>
  <si>
    <t>Zanè</t>
  </si>
  <si>
    <t>Zermeghedo</t>
  </si>
  <si>
    <t>Zovencedo</t>
  </si>
  <si>
    <t>Zugliano</t>
  </si>
  <si>
    <t>Val Liona</t>
  </si>
  <si>
    <t>Barbarano Mossano</t>
  </si>
  <si>
    <t>Valbrenta</t>
  </si>
  <si>
    <t>Colceresa</t>
  </si>
  <si>
    <t>Lusiana Conco</t>
  </si>
  <si>
    <t>Sovizzo</t>
  </si>
  <si>
    <t>Agordo</t>
  </si>
  <si>
    <t>Alleghe</t>
  </si>
  <si>
    <t>Arsiè</t>
  </si>
  <si>
    <t>Auronzo di Cadore</t>
  </si>
  <si>
    <t>Borca di Cadore</t>
  </si>
  <si>
    <t>Calalzo di Cadore</t>
  </si>
  <si>
    <t>Cencenighe Agordino</t>
  </si>
  <si>
    <t>Cesiomaggiore</t>
  </si>
  <si>
    <t>Chies d'Alpago</t>
  </si>
  <si>
    <t>Cibiana di Cadore</t>
  </si>
  <si>
    <t>Colle Santa Lucia</t>
  </si>
  <si>
    <t>Comelico Superiore</t>
  </si>
  <si>
    <t>Cortina d'Ampezzo</t>
  </si>
  <si>
    <t>Danta di Cadore</t>
  </si>
  <si>
    <t>Domegge di Cadore</t>
  </si>
  <si>
    <t>Falcade</t>
  </si>
  <si>
    <t>Feltre</t>
  </si>
  <si>
    <t>Fonzaso</t>
  </si>
  <si>
    <t>Canale d'Agordo</t>
  </si>
  <si>
    <t>Gosaldo</t>
  </si>
  <si>
    <t>Lamon</t>
  </si>
  <si>
    <t>La Valle Agordina</t>
  </si>
  <si>
    <t>Limana</t>
  </si>
  <si>
    <t>Livinallongo del Col di Lana</t>
  </si>
  <si>
    <t>Lorenzago di Cadore</t>
  </si>
  <si>
    <t>Lozzo di Cadore</t>
  </si>
  <si>
    <t>Ospitale di Cadore</t>
  </si>
  <si>
    <t>Pedavena</t>
  </si>
  <si>
    <t>Perarolo di Cadore</t>
  </si>
  <si>
    <t>Pieve di Cadore</t>
  </si>
  <si>
    <t>Ponte nelle Alpi</t>
  </si>
  <si>
    <t>Rivamonte Agordino</t>
  </si>
  <si>
    <t>Rocca Pietore</t>
  </si>
  <si>
    <t>San Gregorio nelle Alpi</t>
  </si>
  <si>
    <t>San Nicolò di Comelico</t>
  </si>
  <si>
    <t>San Pietro di Cadore</t>
  </si>
  <si>
    <t>Santa Giustina</t>
  </si>
  <si>
    <t>San Tomaso Agordino</t>
  </si>
  <si>
    <t>Santo Stefano di Cadore</t>
  </si>
  <si>
    <t>San Vito di Cadore</t>
  </si>
  <si>
    <t>Sedico</t>
  </si>
  <si>
    <t>Selva di Cadore</t>
  </si>
  <si>
    <t>Seren del Grappa</t>
  </si>
  <si>
    <t>Sospirolo</t>
  </si>
  <si>
    <t>Soverzene</t>
  </si>
  <si>
    <t>Sovramonte</t>
  </si>
  <si>
    <t>Taibon Agordino</t>
  </si>
  <si>
    <t>Tambre</t>
  </si>
  <si>
    <t>Vallada Agordina</t>
  </si>
  <si>
    <t>Valle di Cadore</t>
  </si>
  <si>
    <t>Vigo di Cadore</t>
  </si>
  <si>
    <t>Vodo Cadore</t>
  </si>
  <si>
    <t>Voltago Agordino</t>
  </si>
  <si>
    <t>Zoppè di Cadore</t>
  </si>
  <si>
    <t>Longarone</t>
  </si>
  <si>
    <t>Alpago</t>
  </si>
  <si>
    <t>Val di Zoldo</t>
  </si>
  <si>
    <t>Borgo Valbelluna</t>
  </si>
  <si>
    <t>Setteville</t>
  </si>
  <si>
    <t>Altivole</t>
  </si>
  <si>
    <t>Arcade</t>
  </si>
  <si>
    <t>Asolo</t>
  </si>
  <si>
    <t>Borso del Grappa</t>
  </si>
  <si>
    <t>Breda di Piave</t>
  </si>
  <si>
    <t>Caerano di San Marco</t>
  </si>
  <si>
    <t>Cappella Maggiore</t>
  </si>
  <si>
    <t>Carbonera</t>
  </si>
  <si>
    <t>Casale sul Sile</t>
  </si>
  <si>
    <t>Casier</t>
  </si>
  <si>
    <t>Castelcucco</t>
  </si>
  <si>
    <t>Castelfranco Veneto</t>
  </si>
  <si>
    <t>Castello di Godego</t>
  </si>
  <si>
    <t>Cavaso del Tomba</t>
  </si>
  <si>
    <t>Cessalto</t>
  </si>
  <si>
    <t>Chiarano</t>
  </si>
  <si>
    <t>Cimadolmo</t>
  </si>
  <si>
    <t>Cison di Valmarino</t>
  </si>
  <si>
    <t>Codognè</t>
  </si>
  <si>
    <t>Colle Umberto</t>
  </si>
  <si>
    <t>Conegliano</t>
  </si>
  <si>
    <t>Cordignano</t>
  </si>
  <si>
    <t>Cornuda</t>
  </si>
  <si>
    <t>Crocetta del Montello</t>
  </si>
  <si>
    <t>Farra di Soligo</t>
  </si>
  <si>
    <t>Follina</t>
  </si>
  <si>
    <t>Fontanelle</t>
  </si>
  <si>
    <t>Fonte</t>
  </si>
  <si>
    <t>Fregona</t>
  </si>
  <si>
    <t>Gaiarine</t>
  </si>
  <si>
    <t>Giavera del Montello</t>
  </si>
  <si>
    <t>Godega di Sant'Urbano</t>
  </si>
  <si>
    <t>Gorgo al Monticano</t>
  </si>
  <si>
    <t>Istrana</t>
  </si>
  <si>
    <t>Loria</t>
  </si>
  <si>
    <t>Mansuè</t>
  </si>
  <si>
    <t>Mareno di Piave</t>
  </si>
  <si>
    <t>Maser</t>
  </si>
  <si>
    <t>Maserada sul Piave</t>
  </si>
  <si>
    <t>Meduna di Livenza</t>
  </si>
  <si>
    <t>Miane</t>
  </si>
  <si>
    <t>Mogliano Veneto</t>
  </si>
  <si>
    <t>Monastier di Treviso</t>
  </si>
  <si>
    <t>Monfumo</t>
  </si>
  <si>
    <t>Montebelluna</t>
  </si>
  <si>
    <t>Morgano</t>
  </si>
  <si>
    <t>Moriago della Battaglia</t>
  </si>
  <si>
    <t>Motta di Livenza</t>
  </si>
  <si>
    <t>Nervesa della Battaglia</t>
  </si>
  <si>
    <t>Oderzo</t>
  </si>
  <si>
    <t>Ormelle</t>
  </si>
  <si>
    <t>Orsago</t>
  </si>
  <si>
    <t>Paese</t>
  </si>
  <si>
    <t>Pederobba</t>
  </si>
  <si>
    <t>Pieve di Soligo</t>
  </si>
  <si>
    <t>Ponte di Piave</t>
  </si>
  <si>
    <t>Ponzano Veneto</t>
  </si>
  <si>
    <t>Portobuffolè</t>
  </si>
  <si>
    <t>Possagno</t>
  </si>
  <si>
    <t>Povegliano</t>
  </si>
  <si>
    <t>Preganziol</t>
  </si>
  <si>
    <t>Quinto di Treviso</t>
  </si>
  <si>
    <t>Refrontolo</t>
  </si>
  <si>
    <t>Resana</t>
  </si>
  <si>
    <t>Revine Lago</t>
  </si>
  <si>
    <t>Riese Pio X</t>
  </si>
  <si>
    <t>Roncade</t>
  </si>
  <si>
    <t>Salgareda</t>
  </si>
  <si>
    <t>San Biagio di Callalta</t>
  </si>
  <si>
    <t>San Fior</t>
  </si>
  <si>
    <t>San Pietro di Feletto</t>
  </si>
  <si>
    <t>San Polo di Piave</t>
  </si>
  <si>
    <t>Santa Lucia di Piave</t>
  </si>
  <si>
    <t>San Vendemiano</t>
  </si>
  <si>
    <t>San Zenone degli Ezzelini</t>
  </si>
  <si>
    <t>Sarmede</t>
  </si>
  <si>
    <t>Segusino</t>
  </si>
  <si>
    <t>Sernaglia della Battaglia</t>
  </si>
  <si>
    <t>Silea</t>
  </si>
  <si>
    <t>Spresiano</t>
  </si>
  <si>
    <t>Susegana</t>
  </si>
  <si>
    <t>Tarzo</t>
  </si>
  <si>
    <t>Trevignano</t>
  </si>
  <si>
    <t>Valdobbiadene</t>
  </si>
  <si>
    <t>Vazzola</t>
  </si>
  <si>
    <t>Vedelago</t>
  </si>
  <si>
    <t>Vidor</t>
  </si>
  <si>
    <t>Villorba</t>
  </si>
  <si>
    <t>Vittorio Veneto</t>
  </si>
  <si>
    <t>Volpago del Montello</t>
  </si>
  <si>
    <t>Zenson di Piave</t>
  </si>
  <si>
    <t>Zero Branco</t>
  </si>
  <si>
    <t>Pieve del Grappa</t>
  </si>
  <si>
    <t>Annone Veneto</t>
  </si>
  <si>
    <t>Campagna Lupia</t>
  </si>
  <si>
    <t>Campolongo Maggiore</t>
  </si>
  <si>
    <t>Camponogara</t>
  </si>
  <si>
    <t>Caorle</t>
  </si>
  <si>
    <t>Cavarzere</t>
  </si>
  <si>
    <t>Ceggia</t>
  </si>
  <si>
    <t>Chioggia</t>
  </si>
  <si>
    <t>Cinto Caomaggiore</t>
  </si>
  <si>
    <t>Cona</t>
  </si>
  <si>
    <t>Concordia Sagittaria</t>
  </si>
  <si>
    <t>Dolo</t>
  </si>
  <si>
    <t>Eraclea</t>
  </si>
  <si>
    <t>Fiesso d'Artico</t>
  </si>
  <si>
    <t>Fossalta di Piave</t>
  </si>
  <si>
    <t>Fossalta di Portogruaro</t>
  </si>
  <si>
    <t>Fossò</t>
  </si>
  <si>
    <t>Gruaro</t>
  </si>
  <si>
    <t>Jesolo</t>
  </si>
  <si>
    <t>Marcon</t>
  </si>
  <si>
    <t>Martellago</t>
  </si>
  <si>
    <t>Meolo</t>
  </si>
  <si>
    <t>Mira</t>
  </si>
  <si>
    <t>Mirano</t>
  </si>
  <si>
    <t>Musile di Piave</t>
  </si>
  <si>
    <t>Noale</t>
  </si>
  <si>
    <t>Noventa di Piave</t>
  </si>
  <si>
    <t>Pianiga</t>
  </si>
  <si>
    <t>Portogruaro</t>
  </si>
  <si>
    <t>Pramaggiore</t>
  </si>
  <si>
    <t>Quarto d'Altino</t>
  </si>
  <si>
    <t>Salzano</t>
  </si>
  <si>
    <t>San Donà di Piave</t>
  </si>
  <si>
    <t>San Michele al Tagliamento</t>
  </si>
  <si>
    <t>Santa Maria di Sala</t>
  </si>
  <si>
    <t>San Stino di Livenza</t>
  </si>
  <si>
    <t>Scorzè</t>
  </si>
  <si>
    <t>Spinea</t>
  </si>
  <si>
    <t>Stra</t>
  </si>
  <si>
    <t>Teglio Veneto</t>
  </si>
  <si>
    <t>Torre di Mosto</t>
  </si>
  <si>
    <t>Vigonovo</t>
  </si>
  <si>
    <t>Cavallino-Treporti</t>
  </si>
  <si>
    <t>Abano Terme</t>
  </si>
  <si>
    <t>Agna</t>
  </si>
  <si>
    <t>Albignasego</t>
  </si>
  <si>
    <t>Anguillara Veneta</t>
  </si>
  <si>
    <t>Arquà Petrarca</t>
  </si>
  <si>
    <t>Arre</t>
  </si>
  <si>
    <t>Arzergrande</t>
  </si>
  <si>
    <t>Bagnoli di Sopra</t>
  </si>
  <si>
    <t>Baone</t>
  </si>
  <si>
    <t>Barbona</t>
  </si>
  <si>
    <t>Battaglia Terme</t>
  </si>
  <si>
    <t>Boara Pisani</t>
  </si>
  <si>
    <t>Borgoricco</t>
  </si>
  <si>
    <t>Bovolenta</t>
  </si>
  <si>
    <t>Brugine</t>
  </si>
  <si>
    <t>Cadoneghe</t>
  </si>
  <si>
    <t>Campodarsego</t>
  </si>
  <si>
    <t>Campodoro</t>
  </si>
  <si>
    <t>Camposampiero</t>
  </si>
  <si>
    <t>Campo San Martino</t>
  </si>
  <si>
    <t>Candiana</t>
  </si>
  <si>
    <t>Carmignano di Brenta</t>
  </si>
  <si>
    <t>Cartura</t>
  </si>
  <si>
    <t>Casale di Scodosia</t>
  </si>
  <si>
    <t>Casalserugo</t>
  </si>
  <si>
    <t>Castelbaldo</t>
  </si>
  <si>
    <t>Cervarese Santa Croce</t>
  </si>
  <si>
    <t>Cinto Euganeo</t>
  </si>
  <si>
    <t>Cittadella</t>
  </si>
  <si>
    <t>Codevigo</t>
  </si>
  <si>
    <t>Conselve</t>
  </si>
  <si>
    <t>Correzzola</t>
  </si>
  <si>
    <t>Curtarolo</t>
  </si>
  <si>
    <t>Este</t>
  </si>
  <si>
    <t>Fontaniva</t>
  </si>
  <si>
    <t>Galliera Veneta</t>
  </si>
  <si>
    <t>Galzignano Terme</t>
  </si>
  <si>
    <t>Gazzo</t>
  </si>
  <si>
    <t>Grantorto</t>
  </si>
  <si>
    <t>Granze</t>
  </si>
  <si>
    <t>Legnaro</t>
  </si>
  <si>
    <t>Limena</t>
  </si>
  <si>
    <t>Loreggia</t>
  </si>
  <si>
    <t>Lozzo Atestino</t>
  </si>
  <si>
    <t>Maserà di Padova</t>
  </si>
  <si>
    <t>Masi</t>
  </si>
  <si>
    <t>Massanzago</t>
  </si>
  <si>
    <t>Megliadino San Vitale</t>
  </si>
  <si>
    <t>Merlara</t>
  </si>
  <si>
    <t>Mestrino</t>
  </si>
  <si>
    <t>Monselice</t>
  </si>
  <si>
    <t>Montagnana</t>
  </si>
  <si>
    <t>Montegrotto Terme</t>
  </si>
  <si>
    <t>Noventa Padovana</t>
  </si>
  <si>
    <t>Ospedaletto Euganeo</t>
  </si>
  <si>
    <t>Pernumia</t>
  </si>
  <si>
    <t>Piacenza d'Adige</t>
  </si>
  <si>
    <t>Piazzola sul Brenta</t>
  </si>
  <si>
    <t>Piombino Dese</t>
  </si>
  <si>
    <t>Piove di Sacco</t>
  </si>
  <si>
    <t>Polverara</t>
  </si>
  <si>
    <t>Ponso</t>
  </si>
  <si>
    <t>Pontelongo</t>
  </si>
  <si>
    <t>Ponte San Nicolò</t>
  </si>
  <si>
    <t>Pozzonovo</t>
  </si>
  <si>
    <t>Rovolon</t>
  </si>
  <si>
    <t>Rubano</t>
  </si>
  <si>
    <t>Saccolongo</t>
  </si>
  <si>
    <t>San Giorgio delle Pertiche</t>
  </si>
  <si>
    <t>San Giorgio in Bosco</t>
  </si>
  <si>
    <t>San Martino di Lupari</t>
  </si>
  <si>
    <t>San Pietro in Gu</t>
  </si>
  <si>
    <t>San Pietro Viminario</t>
  </si>
  <si>
    <t>Santa Giustina in Colle</t>
  </si>
  <si>
    <t>Sant'Angelo di Piove di Sacco</t>
  </si>
  <si>
    <t>Sant'Elena</t>
  </si>
  <si>
    <t>Sant'Urbano</t>
  </si>
  <si>
    <t>Saonara</t>
  </si>
  <si>
    <t>Selvazzano Dentro</t>
  </si>
  <si>
    <t>Solesino</t>
  </si>
  <si>
    <t>Stanghella</t>
  </si>
  <si>
    <t>Teolo</t>
  </si>
  <si>
    <t>Terrassa Padovana</t>
  </si>
  <si>
    <t>Tombolo</t>
  </si>
  <si>
    <t>Torreglia</t>
  </si>
  <si>
    <t>Trebaseleghe</t>
  </si>
  <si>
    <t>Tribano</t>
  </si>
  <si>
    <t>Urbana</t>
  </si>
  <si>
    <t>Veggiano</t>
  </si>
  <si>
    <t>Vescovana</t>
  </si>
  <si>
    <t>Vigodarzere</t>
  </si>
  <si>
    <t>Vigonza</t>
  </si>
  <si>
    <t>Villa del Conte</t>
  </si>
  <si>
    <t>Villa Estense</t>
  </si>
  <si>
    <t>Villafranca Padovana</t>
  </si>
  <si>
    <t>Villanova di Camposampiero</t>
  </si>
  <si>
    <t>Vo'</t>
  </si>
  <si>
    <t>Due Carrare</t>
  </si>
  <si>
    <t>Borgo Veneto</t>
  </si>
  <si>
    <t>Santa Caterina d'Este</t>
  </si>
  <si>
    <t>Adria</t>
  </si>
  <si>
    <t>Ariano nel Polesine</t>
  </si>
  <si>
    <t>Arquà Polesine</t>
  </si>
  <si>
    <t>Badia Polesine</t>
  </si>
  <si>
    <t>Bagnolo di Po</t>
  </si>
  <si>
    <t>Bergantino</t>
  </si>
  <si>
    <t>Bosaro</t>
  </si>
  <si>
    <t>Calto</t>
  </si>
  <si>
    <t>Canaro</t>
  </si>
  <si>
    <t>Canda</t>
  </si>
  <si>
    <t>Castelguglielmo</t>
  </si>
  <si>
    <t>Castelmassa</t>
  </si>
  <si>
    <t>Castelnovo Bariano</t>
  </si>
  <si>
    <t>Ceneselli</t>
  </si>
  <si>
    <t>Ceregnano</t>
  </si>
  <si>
    <t>Corbola</t>
  </si>
  <si>
    <t>Costa di Rovigo</t>
  </si>
  <si>
    <t>Crespino</t>
  </si>
  <si>
    <t>Ficarolo</t>
  </si>
  <si>
    <t>Fiesso Umbertiano</t>
  </si>
  <si>
    <t>Frassinelle Polesine</t>
  </si>
  <si>
    <t>Fratta Polesine</t>
  </si>
  <si>
    <t>Gaiba</t>
  </si>
  <si>
    <t>Gavello</t>
  </si>
  <si>
    <t>Giacciano con Baruchella</t>
  </si>
  <si>
    <t>Guarda Veneta</t>
  </si>
  <si>
    <t>Lendinara</t>
  </si>
  <si>
    <t>Loreo</t>
  </si>
  <si>
    <t>Lusia</t>
  </si>
  <si>
    <t>Melara</t>
  </si>
  <si>
    <t>Occhiobello</t>
  </si>
  <si>
    <t>Papozze</t>
  </si>
  <si>
    <t>Pettorazza Grimani</t>
  </si>
  <si>
    <t>Pincara</t>
  </si>
  <si>
    <t>Polesella</t>
  </si>
  <si>
    <t>Pontecchio Polesine</t>
  </si>
  <si>
    <t>Porto Tolle</t>
  </si>
  <si>
    <t>Rosolina</t>
  </si>
  <si>
    <t>Salara</t>
  </si>
  <si>
    <t>San Bellino</t>
  </si>
  <si>
    <t>San Martino di Venezze</t>
  </si>
  <si>
    <t>Stienta</t>
  </si>
  <si>
    <t>Taglio di Po</t>
  </si>
  <si>
    <t>Trecenta</t>
  </si>
  <si>
    <t>Villadose</t>
  </si>
  <si>
    <t>Villamarzana</t>
  </si>
  <si>
    <t>Villanova del Ghebbo</t>
  </si>
  <si>
    <t>Villanova Marchesana</t>
  </si>
  <si>
    <t>Porto Viro</t>
  </si>
  <si>
    <t>Aiello del Friuli</t>
  </si>
  <si>
    <t>Amaro</t>
  </si>
  <si>
    <t>Ampezzo</t>
  </si>
  <si>
    <t>Aquileia</t>
  </si>
  <si>
    <t>Arta Terme</t>
  </si>
  <si>
    <t>Artegna</t>
  </si>
  <si>
    <t>Attimis</t>
  </si>
  <si>
    <t>Bagnaria Arsa</t>
  </si>
  <si>
    <t>Basiliano</t>
  </si>
  <si>
    <t>Bertiolo</t>
  </si>
  <si>
    <t>Bicinicco</t>
  </si>
  <si>
    <t>Bordano</t>
  </si>
  <si>
    <t>Buja</t>
  </si>
  <si>
    <t>Buttrio</t>
  </si>
  <si>
    <t>Camino al Tagliamento</t>
  </si>
  <si>
    <t>Campoformido</t>
  </si>
  <si>
    <t>Carlino</t>
  </si>
  <si>
    <t>Cassacco</t>
  </si>
  <si>
    <t>Castions di Strada</t>
  </si>
  <si>
    <t>Cavazzo Carnico</t>
  </si>
  <si>
    <t>Cercivento</t>
  </si>
  <si>
    <t>Cervignano del Friuli</t>
  </si>
  <si>
    <t>Chiopris-Viscone</t>
  </si>
  <si>
    <t>Chiusaforte</t>
  </si>
  <si>
    <t>Cividale del Friuli</t>
  </si>
  <si>
    <t>Codroipo</t>
  </si>
  <si>
    <t>Colloredo di Monte Albano</t>
  </si>
  <si>
    <t>Comeglians</t>
  </si>
  <si>
    <t>Corno di Rosazzo</t>
  </si>
  <si>
    <t>Coseano</t>
  </si>
  <si>
    <t>Dignano</t>
  </si>
  <si>
    <t>Dogna</t>
  </si>
  <si>
    <t>Drenchia</t>
  </si>
  <si>
    <t>Enemonzo</t>
  </si>
  <si>
    <t>Faedis</t>
  </si>
  <si>
    <t>Fagagna</t>
  </si>
  <si>
    <t>Flaibano</t>
  </si>
  <si>
    <t>Forni Avoltri</t>
  </si>
  <si>
    <t>Forni di Sopra</t>
  </si>
  <si>
    <t>Forni di Sotto</t>
  </si>
  <si>
    <t>Gemona del Friuli</t>
  </si>
  <si>
    <t>Gonars</t>
  </si>
  <si>
    <t>Grimacco</t>
  </si>
  <si>
    <t>Latisana</t>
  </si>
  <si>
    <t>Lauco</t>
  </si>
  <si>
    <t>Lestizza</t>
  </si>
  <si>
    <t>Lignano Sabbiadoro</t>
  </si>
  <si>
    <t>Lusevera</t>
  </si>
  <si>
    <t>Magnano in Riviera</t>
  </si>
  <si>
    <t>Majano</t>
  </si>
  <si>
    <t>Malborghetto Valbruna</t>
  </si>
  <si>
    <t>Manzano</t>
  </si>
  <si>
    <t>Marano Lagunare</t>
  </si>
  <si>
    <t>Martignacco</t>
  </si>
  <si>
    <t>Mereto di Tomba</t>
  </si>
  <si>
    <t>Moggio Udinese</t>
  </si>
  <si>
    <t>Moimacco</t>
  </si>
  <si>
    <t>Montenars</t>
  </si>
  <si>
    <t>Mortegliano</t>
  </si>
  <si>
    <t>Moruzzo</t>
  </si>
  <si>
    <t>Muzzana del Turgnano</t>
  </si>
  <si>
    <t>Nimis</t>
  </si>
  <si>
    <t>Osoppo</t>
  </si>
  <si>
    <t>Ovaro</t>
  </si>
  <si>
    <t>Pagnacco</t>
  </si>
  <si>
    <t>Palazzolo dello Stella</t>
  </si>
  <si>
    <t>Palmanova</t>
  </si>
  <si>
    <t>Paluzza</t>
  </si>
  <si>
    <t>Pasian di Prato</t>
  </si>
  <si>
    <t>Paularo</t>
  </si>
  <si>
    <t>Pavia di Udine</t>
  </si>
  <si>
    <t>Pocenia</t>
  </si>
  <si>
    <t>Pontebba</t>
  </si>
  <si>
    <t>Porpetto</t>
  </si>
  <si>
    <t>Povoletto</t>
  </si>
  <si>
    <t>Pozzuolo del Friuli</t>
  </si>
  <si>
    <t>Pradamano</t>
  </si>
  <si>
    <t>Prato Carnico</t>
  </si>
  <si>
    <t>Precenicco</t>
  </si>
  <si>
    <t>Premariacco</t>
  </si>
  <si>
    <t>Preone</t>
  </si>
  <si>
    <t>Prepotto</t>
  </si>
  <si>
    <t>Pulfero</t>
  </si>
  <si>
    <t>Ragogna</t>
  </si>
  <si>
    <t>Ravascletto</t>
  </si>
  <si>
    <t>Raveo</t>
  </si>
  <si>
    <t>Reana del Rojale</t>
  </si>
  <si>
    <t>Remanzacco</t>
  </si>
  <si>
    <t>Resia</t>
  </si>
  <si>
    <t>Resiutta</t>
  </si>
  <si>
    <t>Rigolato</t>
  </si>
  <si>
    <t>Rive d'Arcano</t>
  </si>
  <si>
    <t>Ronchis</t>
  </si>
  <si>
    <t>Ruda</t>
  </si>
  <si>
    <t>San Daniele del Friuli</t>
  </si>
  <si>
    <t>San Giorgio di Nogaro</t>
  </si>
  <si>
    <t>San Giovanni al Natisone</t>
  </si>
  <si>
    <t>San Leonardo</t>
  </si>
  <si>
    <t>San Pietro al Natisone</t>
  </si>
  <si>
    <t>Santa Maria la Longa</t>
  </si>
  <si>
    <t>San Vito al Torre</t>
  </si>
  <si>
    <t>San Vito di Fagagna</t>
  </si>
  <si>
    <t>Sauris</t>
  </si>
  <si>
    <t>Savogna</t>
  </si>
  <si>
    <t>Sedegliano</t>
  </si>
  <si>
    <t>Socchieve</t>
  </si>
  <si>
    <t>Stregna</t>
  </si>
  <si>
    <t>Sutrio</t>
  </si>
  <si>
    <t>Taipana</t>
  </si>
  <si>
    <t>Talmassons</t>
  </si>
  <si>
    <t>Tarcento</t>
  </si>
  <si>
    <t>Tarvisio</t>
  </si>
  <si>
    <t>Tavagnacco</t>
  </si>
  <si>
    <t>Terzo d'Aquileia</t>
  </si>
  <si>
    <t>Tolmezzo</t>
  </si>
  <si>
    <t>Torreano</t>
  </si>
  <si>
    <t>Torviscosa</t>
  </si>
  <si>
    <t>Trasaghis</t>
  </si>
  <si>
    <t>Treppo Grande</t>
  </si>
  <si>
    <t>Tricesimo</t>
  </si>
  <si>
    <t>Trivignano Udinese</t>
  </si>
  <si>
    <t>Varmo</t>
  </si>
  <si>
    <t>Venzone</t>
  </si>
  <si>
    <t>Verzegnis</t>
  </si>
  <si>
    <t>Villa Santina</t>
  </si>
  <si>
    <t>Visco</t>
  </si>
  <si>
    <t>Zuglio</t>
  </si>
  <si>
    <t>Forgaria nel Friuli</t>
  </si>
  <si>
    <t>Campolongo Tapogliano</t>
  </si>
  <si>
    <t>Rivignano Teor</t>
  </si>
  <si>
    <t>Sappada</t>
  </si>
  <si>
    <t>Fiumicello Villa Vicentina</t>
  </si>
  <si>
    <t>Treppo Ligosullo</t>
  </si>
  <si>
    <t>Capriva del Friuli</t>
  </si>
  <si>
    <t>Cormons</t>
  </si>
  <si>
    <t>Doberdò del Lago-Doberdob</t>
  </si>
  <si>
    <t>Dolegna del Collio</t>
  </si>
  <si>
    <t>Farra d'Isonzo</t>
  </si>
  <si>
    <t>Fogliano Redipuglia</t>
  </si>
  <si>
    <t>Gradisca d'Isonzo</t>
  </si>
  <si>
    <t>Grado</t>
  </si>
  <si>
    <t>Mariano del Friuli</t>
  </si>
  <si>
    <t>Medea</t>
  </si>
  <si>
    <t>Monfalcone</t>
  </si>
  <si>
    <t>Moraro</t>
  </si>
  <si>
    <t>Mossa</t>
  </si>
  <si>
    <t>Romans d'Isonzo</t>
  </si>
  <si>
    <t>Ronchi dei Legionari</t>
  </si>
  <si>
    <t>Sagrado</t>
  </si>
  <si>
    <t>San Canzian d'Isonzo</t>
  </si>
  <si>
    <t>San Floriano del Collio-Števerjan</t>
  </si>
  <si>
    <t>San Lorenzo Isontino</t>
  </si>
  <si>
    <t>San Pier d'Isonzo</t>
  </si>
  <si>
    <t>Savogna d'Isonzo-Sovodnje ob Soči</t>
  </si>
  <si>
    <t>Staranzano</t>
  </si>
  <si>
    <t>Turriaco</t>
  </si>
  <si>
    <t>Villesse</t>
  </si>
  <si>
    <t>Duino Aurisina-Devin Nabrežina</t>
  </si>
  <si>
    <t>Monrupino-Repentabor</t>
  </si>
  <si>
    <t>Muggia</t>
  </si>
  <si>
    <t>San Dorligo della Valle-Dolina</t>
  </si>
  <si>
    <t>Sgonico-Zgonik</t>
  </si>
  <si>
    <t>Agazzano</t>
  </si>
  <si>
    <t>Alseno</t>
  </si>
  <si>
    <t>Besenzone</t>
  </si>
  <si>
    <t>Bettola</t>
  </si>
  <si>
    <t>Bobbio</t>
  </si>
  <si>
    <t>Borgonovo Val Tidone</t>
  </si>
  <si>
    <t>Cadeo</t>
  </si>
  <si>
    <t>Calendasco</t>
  </si>
  <si>
    <t>Caorso</t>
  </si>
  <si>
    <t>Carpaneto Piacentino</t>
  </si>
  <si>
    <t>Castell'Arquato</t>
  </si>
  <si>
    <t>Castel San Giovanni</t>
  </si>
  <si>
    <t>Castelvetro Piacentino</t>
  </si>
  <si>
    <t>Cerignale</t>
  </si>
  <si>
    <t>Coli</t>
  </si>
  <si>
    <t>Corte Brugnatella</t>
  </si>
  <si>
    <t>Cortemaggiore</t>
  </si>
  <si>
    <t>Farini</t>
  </si>
  <si>
    <t>Ferriere</t>
  </si>
  <si>
    <t>Fiorenzuola d'Arda</t>
  </si>
  <si>
    <t>Gazzola</t>
  </si>
  <si>
    <t>Gossolengo</t>
  </si>
  <si>
    <t>Gragnano Trebbiense</t>
  </si>
  <si>
    <t>Gropparello</t>
  </si>
  <si>
    <t>Lugagnano Val d'Arda</t>
  </si>
  <si>
    <t>Monticelli d'Ongina</t>
  </si>
  <si>
    <t>Morfasso</t>
  </si>
  <si>
    <t>Ottone</t>
  </si>
  <si>
    <t>Pianello Val Tidone</t>
  </si>
  <si>
    <t>Piozzano</t>
  </si>
  <si>
    <t>Podenzano</t>
  </si>
  <si>
    <t>Ponte dell'Olio</t>
  </si>
  <si>
    <t>Pontenure</t>
  </si>
  <si>
    <t>Rivergaro</t>
  </si>
  <si>
    <t>Rottofreno</t>
  </si>
  <si>
    <t>San Giorgio Piacentino</t>
  </si>
  <si>
    <t>San Pietro in Cerro</t>
  </si>
  <si>
    <t>Sarmato</t>
  </si>
  <si>
    <t>Travo</t>
  </si>
  <si>
    <t>Vernasca</t>
  </si>
  <si>
    <t>Vigolzone</t>
  </si>
  <si>
    <t>Villanova sull'Arda</t>
  </si>
  <si>
    <t>Zerba</t>
  </si>
  <si>
    <t>Ziano Piacentino</t>
  </si>
  <si>
    <t>Alta Val Tidone</t>
  </si>
  <si>
    <t>Albareto</t>
  </si>
  <si>
    <t>Bardi</t>
  </si>
  <si>
    <t>Bedonia</t>
  </si>
  <si>
    <t>Berceto</t>
  </si>
  <si>
    <t>Bore</t>
  </si>
  <si>
    <t>Borgo Val di Taro</t>
  </si>
  <si>
    <t>Busseto</t>
  </si>
  <si>
    <t>Calestano</t>
  </si>
  <si>
    <t>Collecchio</t>
  </si>
  <si>
    <t>Colorno</t>
  </si>
  <si>
    <t>Compiano</t>
  </si>
  <si>
    <t>Corniglio</t>
  </si>
  <si>
    <t>Felino</t>
  </si>
  <si>
    <t>Fidenza</t>
  </si>
  <si>
    <t>Fontanellato</t>
  </si>
  <si>
    <t>Fontevivo</t>
  </si>
  <si>
    <t>Fornovo di Taro</t>
  </si>
  <si>
    <t>Langhirano</t>
  </si>
  <si>
    <t>Lesignano de' Bagni</t>
  </si>
  <si>
    <t>Medesano</t>
  </si>
  <si>
    <t>Monchio delle Corti</t>
  </si>
  <si>
    <t>Montechiarugolo</t>
  </si>
  <si>
    <t>Neviano degli Arduini</t>
  </si>
  <si>
    <t>Noceto</t>
  </si>
  <si>
    <t>Palanzano</t>
  </si>
  <si>
    <t>Pellegrino Parmense</t>
  </si>
  <si>
    <t>Roccabianca</t>
  </si>
  <si>
    <t>Sala Baganza</t>
  </si>
  <si>
    <t>Salsomaggiore Terme</t>
  </si>
  <si>
    <t>San Secondo Parmense</t>
  </si>
  <si>
    <t>Solignano</t>
  </si>
  <si>
    <t>Soragna</t>
  </si>
  <si>
    <t>Terenzo</t>
  </si>
  <si>
    <t>Tizzano Val Parma</t>
  </si>
  <si>
    <t>Tornolo</t>
  </si>
  <si>
    <t>Torrile</t>
  </si>
  <si>
    <t>Traversetolo</t>
  </si>
  <si>
    <t>Valmozzola</t>
  </si>
  <si>
    <t>Varano de' Melegari</t>
  </si>
  <si>
    <t>Varsi</t>
  </si>
  <si>
    <t>Sissa Trecasali</t>
  </si>
  <si>
    <t>Polesine Zibello</t>
  </si>
  <si>
    <t>Sorbolo Mezzani</t>
  </si>
  <si>
    <t>Albinea</t>
  </si>
  <si>
    <t>Bagnolo in Piano</t>
  </si>
  <si>
    <t>Baiso</t>
  </si>
  <si>
    <t>Bibbiano</t>
  </si>
  <si>
    <t>Boretto</t>
  </si>
  <si>
    <t>Brescello</t>
  </si>
  <si>
    <t>Cadelbosco di Sopra</t>
  </si>
  <si>
    <t>Campagnola Emilia</t>
  </si>
  <si>
    <t>Campegine</t>
  </si>
  <si>
    <t>Carpineti</t>
  </si>
  <si>
    <t>Casalgrande</t>
  </si>
  <si>
    <t>Casina</t>
  </si>
  <si>
    <t>Castellarano</t>
  </si>
  <si>
    <t>Castelnovo di Sotto</t>
  </si>
  <si>
    <t>Castelnovo ne' Monti</t>
  </si>
  <si>
    <t>Cavriago</t>
  </si>
  <si>
    <t>Canossa</t>
  </si>
  <si>
    <t>Correggio</t>
  </si>
  <si>
    <t>Fabbrico</t>
  </si>
  <si>
    <t>Gattatico</t>
  </si>
  <si>
    <t>Gualtieri</t>
  </si>
  <si>
    <t>Guastalla</t>
  </si>
  <si>
    <t>Luzzara</t>
  </si>
  <si>
    <t>Montecchio Emilia</t>
  </si>
  <si>
    <t>Novellara</t>
  </si>
  <si>
    <t>Poviglio</t>
  </si>
  <si>
    <t>Quattro Castella</t>
  </si>
  <si>
    <t>Reggiolo</t>
  </si>
  <si>
    <t>Rio Saliceto</t>
  </si>
  <si>
    <t>Rolo</t>
  </si>
  <si>
    <t>Rubiera</t>
  </si>
  <si>
    <t>San Martino in Rio</t>
  </si>
  <si>
    <t>San Polo d'Enza</t>
  </si>
  <si>
    <t>Sant'Ilario d'Enza</t>
  </si>
  <si>
    <t>Scandiano</t>
  </si>
  <si>
    <t>Toano</t>
  </si>
  <si>
    <t>Vetto</t>
  </si>
  <si>
    <t>Vezzano sul Crostolo</t>
  </si>
  <si>
    <t>Viano</t>
  </si>
  <si>
    <t>Villa Minozzo</t>
  </si>
  <si>
    <t>Ventasso</t>
  </si>
  <si>
    <t>Bastiglia</t>
  </si>
  <si>
    <t>Bomporto</t>
  </si>
  <si>
    <t>Campogalliano</t>
  </si>
  <si>
    <t>Camposanto</t>
  </si>
  <si>
    <t>Carpi</t>
  </si>
  <si>
    <t>Castelfranco Emilia</t>
  </si>
  <si>
    <t>Castelnuovo Rangone</t>
  </si>
  <si>
    <t>Castelvetro di Modena</t>
  </si>
  <si>
    <t>Cavezzo</t>
  </si>
  <si>
    <t>Concordia sulla Secchia</t>
  </si>
  <si>
    <t>Fanano</t>
  </si>
  <si>
    <t>Finale Emilia</t>
  </si>
  <si>
    <t>Fiorano Modenese</t>
  </si>
  <si>
    <t>Fiumalbo</t>
  </si>
  <si>
    <t>Formigine</t>
  </si>
  <si>
    <t>Frassinoro</t>
  </si>
  <si>
    <t>Guiglia</t>
  </si>
  <si>
    <t>Lama Mocogno</t>
  </si>
  <si>
    <t>Maranello</t>
  </si>
  <si>
    <t>Marano sul Panaro</t>
  </si>
  <si>
    <t>Medolla</t>
  </si>
  <si>
    <t>Mirandola</t>
  </si>
  <si>
    <t>Montecreto</t>
  </si>
  <si>
    <t>Montefiorino</t>
  </si>
  <si>
    <t>Montese</t>
  </si>
  <si>
    <t>Nonantola</t>
  </si>
  <si>
    <t>Novi di Modena</t>
  </si>
  <si>
    <t>Palagano</t>
  </si>
  <si>
    <t>Pavullo nel Frignano</t>
  </si>
  <si>
    <t>Pievepelago</t>
  </si>
  <si>
    <t>Polinago</t>
  </si>
  <si>
    <t>Prignano sulla Secchia</t>
  </si>
  <si>
    <t>Ravarino</t>
  </si>
  <si>
    <t>Riolunato</t>
  </si>
  <si>
    <t>San Cesario sul Panaro</t>
  </si>
  <si>
    <t>San Felice sul Panaro</t>
  </si>
  <si>
    <t>San Possidonio</t>
  </si>
  <si>
    <t>San Prospero</t>
  </si>
  <si>
    <t>Sassuolo</t>
  </si>
  <si>
    <t>Savignano sul Panaro</t>
  </si>
  <si>
    <t>Serramazzoni</t>
  </si>
  <si>
    <t>Sestola</t>
  </si>
  <si>
    <t>Soliera</t>
  </si>
  <si>
    <t>Spilamberto</t>
  </si>
  <si>
    <t>Vignola</t>
  </si>
  <si>
    <t>Zocca</t>
  </si>
  <si>
    <t>Anzola dell'Emilia</t>
  </si>
  <si>
    <t>Argelato</t>
  </si>
  <si>
    <t>Baricella</t>
  </si>
  <si>
    <t>Bentivoglio</t>
  </si>
  <si>
    <t>Borgo Tossignano</t>
  </si>
  <si>
    <t>Budrio</t>
  </si>
  <si>
    <t>Calderara di Reno</t>
  </si>
  <si>
    <t>Camugnano</t>
  </si>
  <si>
    <t>Casalecchio di Reno</t>
  </si>
  <si>
    <t>Casalfiumanese</t>
  </si>
  <si>
    <t>Castel d'Aiano</t>
  </si>
  <si>
    <t>Castel del Rio</t>
  </si>
  <si>
    <t>Castel di Casio</t>
  </si>
  <si>
    <t>Castel Guelfo di Bologna</t>
  </si>
  <si>
    <t>Castello d'Argile</t>
  </si>
  <si>
    <t>Castel Maggiore</t>
  </si>
  <si>
    <t>Castel San Pietro Terme</t>
  </si>
  <si>
    <t>Castenaso</t>
  </si>
  <si>
    <t>Castiglione dei Pepoli</t>
  </si>
  <si>
    <t>Crevalcore</t>
  </si>
  <si>
    <t>Dozza</t>
  </si>
  <si>
    <t>Fontanelice</t>
  </si>
  <si>
    <t>Gaggio Montano</t>
  </si>
  <si>
    <t>Galliera</t>
  </si>
  <si>
    <t>Granarolo dell'Emilia</t>
  </si>
  <si>
    <t>Grizzana Morandi</t>
  </si>
  <si>
    <t>Imola</t>
  </si>
  <si>
    <t>Lizzano in Belvedere</t>
  </si>
  <si>
    <t>Loiano</t>
  </si>
  <si>
    <t>Malalbergo</t>
  </si>
  <si>
    <t>Marzabotto</t>
  </si>
  <si>
    <t>Medicina</t>
  </si>
  <si>
    <t>Minerbio</t>
  </si>
  <si>
    <t>Molinella</t>
  </si>
  <si>
    <t>Monghidoro</t>
  </si>
  <si>
    <t>Monterenzio</t>
  </si>
  <si>
    <t>Monte San Pietro</t>
  </si>
  <si>
    <t>Monzuno</t>
  </si>
  <si>
    <t>Mordano</t>
  </si>
  <si>
    <t>Ozzano dell'Emilia</t>
  </si>
  <si>
    <t>Pianoro</t>
  </si>
  <si>
    <t>Pieve di Cento</t>
  </si>
  <si>
    <t>Sala Bolognese</t>
  </si>
  <si>
    <t>San Benedetto Val di Sambro</t>
  </si>
  <si>
    <t>San Giorgio di Piano</t>
  </si>
  <si>
    <t>San Giovanni in Persiceto</t>
  </si>
  <si>
    <t>San Lazzaro di Savena</t>
  </si>
  <si>
    <t>San Pietro in Casale</t>
  </si>
  <si>
    <t>Sant'Agata Bolognese</t>
  </si>
  <si>
    <t>Sasso Marconi</t>
  </si>
  <si>
    <t>Vergato</t>
  </si>
  <si>
    <t>Zola Predosa</t>
  </si>
  <si>
    <t>Valsamoggia</t>
  </si>
  <si>
    <t>Alto Reno Terme</t>
  </si>
  <si>
    <t>Argenta</t>
  </si>
  <si>
    <t>Bondeno</t>
  </si>
  <si>
    <t>Cento</t>
  </si>
  <si>
    <t>Codigoro</t>
  </si>
  <si>
    <t>Comacchio</t>
  </si>
  <si>
    <t>Copparo</t>
  </si>
  <si>
    <t>Jolanda di Savoia</t>
  </si>
  <si>
    <t>Lagosanto</t>
  </si>
  <si>
    <t>Masi Torello</t>
  </si>
  <si>
    <t>Mesola</t>
  </si>
  <si>
    <t>Ostellato</t>
  </si>
  <si>
    <t>Poggio Renatico</t>
  </si>
  <si>
    <t>Portomaggiore</t>
  </si>
  <si>
    <t>Vigarano Mainarda</t>
  </si>
  <si>
    <t>Voghiera</t>
  </si>
  <si>
    <t>Goro</t>
  </si>
  <si>
    <t>Fiscaglia</t>
  </si>
  <si>
    <t>Terre del Reno</t>
  </si>
  <si>
    <t>Riva del Po</t>
  </si>
  <si>
    <t>Tresignana</t>
  </si>
  <si>
    <t>Alfonsine</t>
  </si>
  <si>
    <t>Bagnacavallo</t>
  </si>
  <si>
    <t>Bagnara di Romagna</t>
  </si>
  <si>
    <t>Brisighella</t>
  </si>
  <si>
    <t>Casola Valsenio</t>
  </si>
  <si>
    <t>Castel Bolognese</t>
  </si>
  <si>
    <t>Cervia</t>
  </si>
  <si>
    <t>Conselice</t>
  </si>
  <si>
    <t>Cotignola</t>
  </si>
  <si>
    <t>Faenza</t>
  </si>
  <si>
    <t>Fusignano</t>
  </si>
  <si>
    <t>Lugo</t>
  </si>
  <si>
    <t>Massa Lombarda</t>
  </si>
  <si>
    <t>Riolo Terme</t>
  </si>
  <si>
    <t>Russi</t>
  </si>
  <si>
    <t>Sant'Agata sul Santerno</t>
  </si>
  <si>
    <t>Solarolo</t>
  </si>
  <si>
    <t>Bagno di Romagna</t>
  </si>
  <si>
    <t>Bertinoro</t>
  </si>
  <si>
    <t>Borghi</t>
  </si>
  <si>
    <t>Castrocaro Terme e Terra del Sole</t>
  </si>
  <si>
    <t>Cesena</t>
  </si>
  <si>
    <t>Cesenatico</t>
  </si>
  <si>
    <t>Civitella di Romagna</t>
  </si>
  <si>
    <t>Dovadola</t>
  </si>
  <si>
    <t>Forlì</t>
  </si>
  <si>
    <t>Forlimpopoli</t>
  </si>
  <si>
    <t>Galeata</t>
  </si>
  <si>
    <t>Gambettola</t>
  </si>
  <si>
    <t>Gatteo</t>
  </si>
  <si>
    <t>Longiano</t>
  </si>
  <si>
    <t>Meldola</t>
  </si>
  <si>
    <t>Mercato Saraceno</t>
  </si>
  <si>
    <t>Modigliana</t>
  </si>
  <si>
    <t>Montiano</t>
  </si>
  <si>
    <t>Portico e San Benedetto</t>
  </si>
  <si>
    <t>Predappio</t>
  </si>
  <si>
    <t>Premilcuore</t>
  </si>
  <si>
    <t>Rocca San Casciano</t>
  </si>
  <si>
    <t>Roncofreddo</t>
  </si>
  <si>
    <t>San Mauro Pascoli</t>
  </si>
  <si>
    <t>Santa Sofia</t>
  </si>
  <si>
    <t>Sarsina</t>
  </si>
  <si>
    <t>Savignano sul Rubicone</t>
  </si>
  <si>
    <t>Sogliano al Rubicone</t>
  </si>
  <si>
    <t>Tredozio</t>
  </si>
  <si>
    <t>Verghereto</t>
  </si>
  <si>
    <t>Acqualagna</t>
  </si>
  <si>
    <t>Apecchio</t>
  </si>
  <si>
    <t>Belforte all'Isauro</t>
  </si>
  <si>
    <t>Borgo Pace</t>
  </si>
  <si>
    <t>Cagli</t>
  </si>
  <si>
    <t>Cantiano</t>
  </si>
  <si>
    <t>Carpegna</t>
  </si>
  <si>
    <t>Cartoceto</t>
  </si>
  <si>
    <t>Fano</t>
  </si>
  <si>
    <t>Fermignano</t>
  </si>
  <si>
    <t>Fossombrone</t>
  </si>
  <si>
    <t>Fratte Rosa</t>
  </si>
  <si>
    <t>Frontino</t>
  </si>
  <si>
    <t>Frontone</t>
  </si>
  <si>
    <t>Gabicce Mare</t>
  </si>
  <si>
    <t>Gradara</t>
  </si>
  <si>
    <t>Isola del Piano</t>
  </si>
  <si>
    <t>Lunano</t>
  </si>
  <si>
    <t>Macerata Feltria</t>
  </si>
  <si>
    <t>Mercatello sul Metauro</t>
  </si>
  <si>
    <t>Mercatino Conca</t>
  </si>
  <si>
    <t>Mombaroccio</t>
  </si>
  <si>
    <t>Mondavio</t>
  </si>
  <si>
    <t>Mondolfo</t>
  </si>
  <si>
    <t>Montecalvo in Foglia</t>
  </si>
  <si>
    <t>Monte Cerignone</t>
  </si>
  <si>
    <t>Montefelcino</t>
  </si>
  <si>
    <t>Monte Grimano Terme</t>
  </si>
  <si>
    <t>Montelabbate</t>
  </si>
  <si>
    <t>Monte Porzio</t>
  </si>
  <si>
    <t>Pergola</t>
  </si>
  <si>
    <t>Pesaro</t>
  </si>
  <si>
    <t>Petriano</t>
  </si>
  <si>
    <t>Piandimeleto</t>
  </si>
  <si>
    <t>Pietrarubbia</t>
  </si>
  <si>
    <t>Piobbico</t>
  </si>
  <si>
    <t>San Costanzo</t>
  </si>
  <si>
    <t>San Lorenzo in Campo</t>
  </si>
  <si>
    <t>Sant'Angelo in Vado</t>
  </si>
  <si>
    <t>Sant'Ippolito</t>
  </si>
  <si>
    <t>Serra Sant'Abbondio</t>
  </si>
  <si>
    <t>Tavoleto</t>
  </si>
  <si>
    <t>Tavullia</t>
  </si>
  <si>
    <t>Urbania</t>
  </si>
  <si>
    <t>Urbino</t>
  </si>
  <si>
    <t>Vallefoglia</t>
  </si>
  <si>
    <t>Colli al Metauro</t>
  </si>
  <si>
    <t>Terre Roveresche</t>
  </si>
  <si>
    <t>Sassocorvaro Auditore</t>
  </si>
  <si>
    <t>Agugliano</t>
  </si>
  <si>
    <t>Arcevia</t>
  </si>
  <si>
    <t>Barbara</t>
  </si>
  <si>
    <t>Belvedere Ostrense</t>
  </si>
  <si>
    <t>Camerano</t>
  </si>
  <si>
    <t>Camerata Picena</t>
  </si>
  <si>
    <t>Castelbellino</t>
  </si>
  <si>
    <t>Castelfidardo</t>
  </si>
  <si>
    <t>Castelleone di Suasa</t>
  </si>
  <si>
    <t>Castelplanio</t>
  </si>
  <si>
    <t>Cerreto d'Esi</t>
  </si>
  <si>
    <t>Chiaravalle</t>
  </si>
  <si>
    <t>Corinaldo</t>
  </si>
  <si>
    <t>Cupramontana</t>
  </si>
  <si>
    <t>Fabriano</t>
  </si>
  <si>
    <t>Falconara Marittima</t>
  </si>
  <si>
    <t>Filottrano</t>
  </si>
  <si>
    <t>Genga</t>
  </si>
  <si>
    <t>Jesi</t>
  </si>
  <si>
    <t>Loreto</t>
  </si>
  <si>
    <t>Maiolati Spontini</t>
  </si>
  <si>
    <t>Mergo</t>
  </si>
  <si>
    <t>Monsano</t>
  </si>
  <si>
    <t>Montecarotto</t>
  </si>
  <si>
    <t>Montemarciano</t>
  </si>
  <si>
    <t>Monte Roberto</t>
  </si>
  <si>
    <t>Monte San Vito</t>
  </si>
  <si>
    <t>Morro d'Alba</t>
  </si>
  <si>
    <t>Numana</t>
  </si>
  <si>
    <t>Offagna</t>
  </si>
  <si>
    <t>Osimo</t>
  </si>
  <si>
    <t>Ostra</t>
  </si>
  <si>
    <t>Ostra Vetere</t>
  </si>
  <si>
    <t>Poggio San Marcello</t>
  </si>
  <si>
    <t>Polverigi</t>
  </si>
  <si>
    <t>Rosora</t>
  </si>
  <si>
    <t>San Marcello</t>
  </si>
  <si>
    <t>San Paolo di Jesi</t>
  </si>
  <si>
    <t>Santa Maria Nuova</t>
  </si>
  <si>
    <t>Sassoferrato</t>
  </si>
  <si>
    <t>Senigallia</t>
  </si>
  <si>
    <t>Serra de' Conti</t>
  </si>
  <si>
    <t>Serra San Quirico</t>
  </si>
  <si>
    <t>Sirolo</t>
  </si>
  <si>
    <t>Staffolo</t>
  </si>
  <si>
    <t>Trecastelli</t>
  </si>
  <si>
    <t>Apiro</t>
  </si>
  <si>
    <t>Appignano</t>
  </si>
  <si>
    <t>Belforte del Chienti</t>
  </si>
  <si>
    <t>Bolognola</t>
  </si>
  <si>
    <t>Caldarola</t>
  </si>
  <si>
    <t>Camerino</t>
  </si>
  <si>
    <t>Camporotondo di Fiastrone</t>
  </si>
  <si>
    <t>Castelraimondo</t>
  </si>
  <si>
    <t>Castelsantangelo sul Nera</t>
  </si>
  <si>
    <t>Cessapalombo</t>
  </si>
  <si>
    <t>Cingoli</t>
  </si>
  <si>
    <t>Civitanova Marche</t>
  </si>
  <si>
    <t>Colmurano</t>
  </si>
  <si>
    <t>Corridonia</t>
  </si>
  <si>
    <t>Esanatoglia</t>
  </si>
  <si>
    <t>Fiastra</t>
  </si>
  <si>
    <t>Fiuminata</t>
  </si>
  <si>
    <t>Gagliole</t>
  </si>
  <si>
    <t>Gualdo</t>
  </si>
  <si>
    <t>Loro Piceno</t>
  </si>
  <si>
    <t>Matelica</t>
  </si>
  <si>
    <t>Mogliano</t>
  </si>
  <si>
    <t>Montecassiano</t>
  </si>
  <si>
    <t>Monte Cavallo</t>
  </si>
  <si>
    <t>Montecosaro</t>
  </si>
  <si>
    <t>Montefano</t>
  </si>
  <si>
    <t>Montelupone</t>
  </si>
  <si>
    <t>Monte San Giusto</t>
  </si>
  <si>
    <t>Monte San Martino</t>
  </si>
  <si>
    <t>Morrovalle</t>
  </si>
  <si>
    <t>Muccia</t>
  </si>
  <si>
    <t>Penna San Giovanni</t>
  </si>
  <si>
    <t>Petriolo</t>
  </si>
  <si>
    <t>Pieve Torina</t>
  </si>
  <si>
    <t>Pioraco</t>
  </si>
  <si>
    <t>Poggio San Vicino</t>
  </si>
  <si>
    <t>Pollenza</t>
  </si>
  <si>
    <t>Porto Recanati</t>
  </si>
  <si>
    <t>Potenza Picena</t>
  </si>
  <si>
    <t>Recanati</t>
  </si>
  <si>
    <t>Ripe San Ginesio</t>
  </si>
  <si>
    <t>San Ginesio</t>
  </si>
  <si>
    <t>San Severino Marche</t>
  </si>
  <si>
    <t>Sant'Angelo in Pontano</t>
  </si>
  <si>
    <t>Sarnano</t>
  </si>
  <si>
    <t>Sefro</t>
  </si>
  <si>
    <t>Serrapetrona</t>
  </si>
  <si>
    <t>Serravalle di Chienti</t>
  </si>
  <si>
    <t>Tolentino</t>
  </si>
  <si>
    <t>Treia</t>
  </si>
  <si>
    <t>Urbisaglia</t>
  </si>
  <si>
    <t>Ussita</t>
  </si>
  <si>
    <t>Visso</t>
  </si>
  <si>
    <t>Valfornace</t>
  </si>
  <si>
    <t>Acquasanta Terme</t>
  </si>
  <si>
    <t>Acquaviva Picena</t>
  </si>
  <si>
    <t>Appignano del Tronto</t>
  </si>
  <si>
    <t>Arquata del Tronto</t>
  </si>
  <si>
    <t>Carassai</t>
  </si>
  <si>
    <t>Castel di Lama</t>
  </si>
  <si>
    <t>Castignano</t>
  </si>
  <si>
    <t>Castorano</t>
  </si>
  <si>
    <t>Colli del Tronto</t>
  </si>
  <si>
    <t>Comunanza</t>
  </si>
  <si>
    <t>Cossignano</t>
  </si>
  <si>
    <t>Cupra Marittima</t>
  </si>
  <si>
    <t>Folignano</t>
  </si>
  <si>
    <t>Force</t>
  </si>
  <si>
    <t>Grottammare</t>
  </si>
  <si>
    <t>Maltignano</t>
  </si>
  <si>
    <t>Massignano</t>
  </si>
  <si>
    <t>Monsampolo del Tronto</t>
  </si>
  <si>
    <t>Montalto delle Marche</t>
  </si>
  <si>
    <t>Montedinove</t>
  </si>
  <si>
    <t>Montefiore dell'Aso</t>
  </si>
  <si>
    <t>Montegallo</t>
  </si>
  <si>
    <t>Montemonaco</t>
  </si>
  <si>
    <t>Monteprandone</t>
  </si>
  <si>
    <t>Offida</t>
  </si>
  <si>
    <t>Palmiano</t>
  </si>
  <si>
    <t>Ripatransone</t>
  </si>
  <si>
    <t>Roccafluvione</t>
  </si>
  <si>
    <t>Rotella</t>
  </si>
  <si>
    <t>San Benedetto del Tronto</t>
  </si>
  <si>
    <t>Spinetoli</t>
  </si>
  <si>
    <t>Venarotta</t>
  </si>
  <si>
    <t>Aulla</t>
  </si>
  <si>
    <t>Bagnone</t>
  </si>
  <si>
    <t>Carrara</t>
  </si>
  <si>
    <t>Casola in Lunigiana</t>
  </si>
  <si>
    <t>Comano</t>
  </si>
  <si>
    <t>Filattiera</t>
  </si>
  <si>
    <t>Fivizzano</t>
  </si>
  <si>
    <t>Fosdinovo</t>
  </si>
  <si>
    <t>Licciana Nardi</t>
  </si>
  <si>
    <t>Massa</t>
  </si>
  <si>
    <t>Montignoso</t>
  </si>
  <si>
    <t>Mulazzo</t>
  </si>
  <si>
    <t>Podenzana</t>
  </si>
  <si>
    <t>Pontremoli</t>
  </si>
  <si>
    <t>Tresana</t>
  </si>
  <si>
    <t>Villafranca in Lunigiana</t>
  </si>
  <si>
    <t>Zeri</t>
  </si>
  <si>
    <t>Altopascio</t>
  </si>
  <si>
    <t>Bagni di Lucca</t>
  </si>
  <si>
    <t>Barga</t>
  </si>
  <si>
    <t>Borgo a Mozzano</t>
  </si>
  <si>
    <t>Camaiore</t>
  </si>
  <si>
    <t>Camporgiano</t>
  </si>
  <si>
    <t>Capannori</t>
  </si>
  <si>
    <t>Careggine</t>
  </si>
  <si>
    <t>Castelnuovo di Garfagnana</t>
  </si>
  <si>
    <t>Castiglione di Garfagnana</t>
  </si>
  <si>
    <t>Coreglia Antelminelli</t>
  </si>
  <si>
    <t>Forte dei Marmi</t>
  </si>
  <si>
    <t>Fosciandora</t>
  </si>
  <si>
    <t>Gallicano</t>
  </si>
  <si>
    <t>Massarosa</t>
  </si>
  <si>
    <t>Minucciano</t>
  </si>
  <si>
    <t>Molazzana</t>
  </si>
  <si>
    <t>Montecarlo</t>
  </si>
  <si>
    <t>Pescaglia</t>
  </si>
  <si>
    <t>Piazza al Serchio</t>
  </si>
  <si>
    <t>Pietrasanta</t>
  </si>
  <si>
    <t>Pieve Fosciana</t>
  </si>
  <si>
    <t>Porcari</t>
  </si>
  <si>
    <t>San Romano in Garfagnana</t>
  </si>
  <si>
    <t>Seravezza</t>
  </si>
  <si>
    <t>Stazzema</t>
  </si>
  <si>
    <t>Vagli Sotto</t>
  </si>
  <si>
    <t>Viareggio</t>
  </si>
  <si>
    <t>Villa Basilica</t>
  </si>
  <si>
    <t>Villa Collemandina</t>
  </si>
  <si>
    <t>Fabbriche di Vergemoli</t>
  </si>
  <si>
    <t>Sillano Giuncugnano</t>
  </si>
  <si>
    <t>Agliana</t>
  </si>
  <si>
    <t>Buggiano</t>
  </si>
  <si>
    <t>Lamporecchio</t>
  </si>
  <si>
    <t>Larciano</t>
  </si>
  <si>
    <t>Marliana</t>
  </si>
  <si>
    <t>Massa e Cozzile</t>
  </si>
  <si>
    <t>Monsummano Terme</t>
  </si>
  <si>
    <t>Montale</t>
  </si>
  <si>
    <t>Montecatini-Terme</t>
  </si>
  <si>
    <t>Pescia</t>
  </si>
  <si>
    <t>Pieve a Nievole</t>
  </si>
  <si>
    <t>Ponte Buggianese</t>
  </si>
  <si>
    <t>Quarrata</t>
  </si>
  <si>
    <t>Sambuca Pistoiese</t>
  </si>
  <si>
    <t>Serravalle Pistoiese</t>
  </si>
  <si>
    <t>Uzzano</t>
  </si>
  <si>
    <t>Chiesina Uzzanese</t>
  </si>
  <si>
    <t>Abetone Cutigliano</t>
  </si>
  <si>
    <t>San Marcello Piteglio</t>
  </si>
  <si>
    <t>Bagno a Ripoli</t>
  </si>
  <si>
    <t>Barberino di Mugello</t>
  </si>
  <si>
    <t>Borgo San Lorenzo</t>
  </si>
  <si>
    <t>Calenzano</t>
  </si>
  <si>
    <t>Campi Bisenzio</t>
  </si>
  <si>
    <t>Capraia e Limite</t>
  </si>
  <si>
    <t>Castelfiorentino</t>
  </si>
  <si>
    <t>Cerreto Guidi</t>
  </si>
  <si>
    <t>Certaldo</t>
  </si>
  <si>
    <t>Dicomano</t>
  </si>
  <si>
    <t>Empoli</t>
  </si>
  <si>
    <t>Fiesole</t>
  </si>
  <si>
    <t>Firenzuola</t>
  </si>
  <si>
    <t>Fucecchio</t>
  </si>
  <si>
    <t>Gambassi Terme</t>
  </si>
  <si>
    <t>Greve in Chianti</t>
  </si>
  <si>
    <t>Impruneta</t>
  </si>
  <si>
    <t>Lastra a Signa</t>
  </si>
  <si>
    <t>Londa</t>
  </si>
  <si>
    <t>Marradi</t>
  </si>
  <si>
    <t>Montaione</t>
  </si>
  <si>
    <t>Montelupo Fiorentino</t>
  </si>
  <si>
    <t>Montespertoli</t>
  </si>
  <si>
    <t>Palazzuolo sul Senio</t>
  </si>
  <si>
    <t>Pelago</t>
  </si>
  <si>
    <t>Pontassieve</t>
  </si>
  <si>
    <t>Reggello</t>
  </si>
  <si>
    <t>Rignano sull'Arno</t>
  </si>
  <si>
    <t>Rufina</t>
  </si>
  <si>
    <t>San Casciano in Val di Pesa</t>
  </si>
  <si>
    <t>San Godenzo</t>
  </si>
  <si>
    <t>Scandicci</t>
  </si>
  <si>
    <t>Sesto Fiorentino</t>
  </si>
  <si>
    <t>Signa</t>
  </si>
  <si>
    <t>Vaglia</t>
  </si>
  <si>
    <t>Vicchio</t>
  </si>
  <si>
    <t>Vinci</t>
  </si>
  <si>
    <t>Figline e Incisa Valdarno</t>
  </si>
  <si>
    <t>Scarperia e San Piero</t>
  </si>
  <si>
    <t>Barberino Tavarnelle</t>
  </si>
  <si>
    <t>Bibbona</t>
  </si>
  <si>
    <t>Campiglia Marittima</t>
  </si>
  <si>
    <t>Campo nell'Elba</t>
  </si>
  <si>
    <t>Capoliveri</t>
  </si>
  <si>
    <t>Capraia Isola</t>
  </si>
  <si>
    <t>Castagneto Carducci</t>
  </si>
  <si>
    <t>Cecina</t>
  </si>
  <si>
    <t>Collesalvetti</t>
  </si>
  <si>
    <t>Marciana</t>
  </si>
  <si>
    <t>Marciana Marina</t>
  </si>
  <si>
    <t>Piombino</t>
  </si>
  <si>
    <t>Porto Azzurro</t>
  </si>
  <si>
    <t>Portoferraio</t>
  </si>
  <si>
    <t>Rosignano Marittimo</t>
  </si>
  <si>
    <t>San Vincenzo</t>
  </si>
  <si>
    <t>Sassetta</t>
  </si>
  <si>
    <t>Suvereto</t>
  </si>
  <si>
    <t>Rio</t>
  </si>
  <si>
    <t>Bientina</t>
  </si>
  <si>
    <t>Buti</t>
  </si>
  <si>
    <t>Calci</t>
  </si>
  <si>
    <t>Calcinaia</t>
  </si>
  <si>
    <t>Capannoli</t>
  </si>
  <si>
    <t>Casale Marittimo</t>
  </si>
  <si>
    <t>Cascina</t>
  </si>
  <si>
    <t>Castelfranco di Sotto</t>
  </si>
  <si>
    <t>Castellina Marittima</t>
  </si>
  <si>
    <t>Castelnuovo di Val di Cecina</t>
  </si>
  <si>
    <t>Chianni</t>
  </si>
  <si>
    <t>Fauglia</t>
  </si>
  <si>
    <t>Guardistallo</t>
  </si>
  <si>
    <t>Lajatico</t>
  </si>
  <si>
    <t>Montecatini Val di Cecina</t>
  </si>
  <si>
    <t>Montescudaio</t>
  </si>
  <si>
    <t>Monteverdi Marittimo</t>
  </si>
  <si>
    <t>Montopoli in Val d'Arno</t>
  </si>
  <si>
    <t>Orciano Pisano</t>
  </si>
  <si>
    <t>Palaia</t>
  </si>
  <si>
    <t>Peccioli</t>
  </si>
  <si>
    <t>Pomarance</t>
  </si>
  <si>
    <t>Ponsacco</t>
  </si>
  <si>
    <t>Pontedera</t>
  </si>
  <si>
    <t>Riparbella</t>
  </si>
  <si>
    <t>San Giuliano Terme</t>
  </si>
  <si>
    <t>San Miniato</t>
  </si>
  <si>
    <t>Santa Croce sull'Arno</t>
  </si>
  <si>
    <t>Santa Luce</t>
  </si>
  <si>
    <t>Santa Maria a Monte</t>
  </si>
  <si>
    <t>Terricciola</t>
  </si>
  <si>
    <t>Vecchiano</t>
  </si>
  <si>
    <t>Vicopisano</t>
  </si>
  <si>
    <t>Volterra</t>
  </si>
  <si>
    <t>Casciana Terme Lari</t>
  </si>
  <si>
    <t>Crespina Lorenzana</t>
  </si>
  <si>
    <t>Anghiari</t>
  </si>
  <si>
    <t>Badia Tedalda</t>
  </si>
  <si>
    <t>Bibbiena</t>
  </si>
  <si>
    <t>Bucine</t>
  </si>
  <si>
    <t>Capolona</t>
  </si>
  <si>
    <t>Caprese Michelangelo</t>
  </si>
  <si>
    <t>Castel Focognano</t>
  </si>
  <si>
    <t>Castel San Niccolò</t>
  </si>
  <si>
    <t>Castiglion Fibocchi</t>
  </si>
  <si>
    <t>Castiglion Fiorentino</t>
  </si>
  <si>
    <t>Cavriglia</t>
  </si>
  <si>
    <t>Chitignano</t>
  </si>
  <si>
    <t>Chiusi della Verna</t>
  </si>
  <si>
    <t>Civitella in Val di Chiana</t>
  </si>
  <si>
    <t>Cortona</t>
  </si>
  <si>
    <t>Foiano della Chiana</t>
  </si>
  <si>
    <t>Loro Ciuffenna</t>
  </si>
  <si>
    <t>Lucignano</t>
  </si>
  <si>
    <t>Marciano della Chiana</t>
  </si>
  <si>
    <t>Montemignaio</t>
  </si>
  <si>
    <t>Monterchi</t>
  </si>
  <si>
    <t>Monte San Savino</t>
  </si>
  <si>
    <t>Montevarchi</t>
  </si>
  <si>
    <t>Ortignano Raggiolo</t>
  </si>
  <si>
    <t>Pieve Santo Stefano</t>
  </si>
  <si>
    <t>Poppi</t>
  </si>
  <si>
    <t>San Giovanni Valdarno</t>
  </si>
  <si>
    <t>Sansepolcro</t>
  </si>
  <si>
    <t>Sestino</t>
  </si>
  <si>
    <t>Subbiano</t>
  </si>
  <si>
    <t>Talla</t>
  </si>
  <si>
    <t>Terranuova Bracciolini</t>
  </si>
  <si>
    <t>Castelfranco Piandiscò</t>
  </si>
  <si>
    <t>Pratovecchio Stia</t>
  </si>
  <si>
    <t>Laterina Pergine Valdarno</t>
  </si>
  <si>
    <t>Abbadia San Salvatore</t>
  </si>
  <si>
    <t>Asciano</t>
  </si>
  <si>
    <t>Buonconvento</t>
  </si>
  <si>
    <t>Casole d'Elsa</t>
  </si>
  <si>
    <t>Castellina in Chianti</t>
  </si>
  <si>
    <t>Castelnuovo Berardenga</t>
  </si>
  <si>
    <t>Castiglione d'Orcia</t>
  </si>
  <si>
    <t>Cetona</t>
  </si>
  <si>
    <t>Chianciano Terme</t>
  </si>
  <si>
    <t>Chiusdino</t>
  </si>
  <si>
    <t>Chiusi</t>
  </si>
  <si>
    <t>Colle di Val d'Elsa</t>
  </si>
  <si>
    <t>Gaiole in Chianti</t>
  </si>
  <si>
    <t>Montepulciano</t>
  </si>
  <si>
    <t>Monteriggioni</t>
  </si>
  <si>
    <t>Monteroni d'Arbia</t>
  </si>
  <si>
    <t>Monticiano</t>
  </si>
  <si>
    <t>Murlo</t>
  </si>
  <si>
    <t>Piancastagnaio</t>
  </si>
  <si>
    <t>Pienza</t>
  </si>
  <si>
    <t>Poggibonsi</t>
  </si>
  <si>
    <t>Radda in Chianti</t>
  </si>
  <si>
    <t>Radicofani</t>
  </si>
  <si>
    <t>Radicondoli</t>
  </si>
  <si>
    <t>Rapolano Terme</t>
  </si>
  <si>
    <t>San Casciano dei Bagni</t>
  </si>
  <si>
    <t>San Gimignano</t>
  </si>
  <si>
    <t>San Quirico d'Orcia</t>
  </si>
  <si>
    <t>Sarteano</t>
  </si>
  <si>
    <t>Sinalunga</t>
  </si>
  <si>
    <t>Sovicille</t>
  </si>
  <si>
    <t>Torrita di Siena</t>
  </si>
  <si>
    <t>Trequanda</t>
  </si>
  <si>
    <t>Montalcino</t>
  </si>
  <si>
    <t>Arcidosso</t>
  </si>
  <si>
    <t>Campagnatico</t>
  </si>
  <si>
    <t>Capalbio</t>
  </si>
  <si>
    <t>Castel del Piano</t>
  </si>
  <si>
    <t>Castell'Azzara</t>
  </si>
  <si>
    <t>Castiglione della Pescaia</t>
  </si>
  <si>
    <t>Cinigiano</t>
  </si>
  <si>
    <t>Civitella Paganico</t>
  </si>
  <si>
    <t>Follonica</t>
  </si>
  <si>
    <t>Gavorrano</t>
  </si>
  <si>
    <t>Isola del Giglio</t>
  </si>
  <si>
    <t>Magliano in Toscana</t>
  </si>
  <si>
    <t>Manciano</t>
  </si>
  <si>
    <t>Massa Marittima</t>
  </si>
  <si>
    <t>Monte Argentario</t>
  </si>
  <si>
    <t>Montieri</t>
  </si>
  <si>
    <t>Orbetello</t>
  </si>
  <si>
    <t>Pitigliano</t>
  </si>
  <si>
    <t>Roccalbegna</t>
  </si>
  <si>
    <t>Roccastrada</t>
  </si>
  <si>
    <t>Santa Fiora</t>
  </si>
  <si>
    <t>Scansano</t>
  </si>
  <si>
    <t>Scarlino</t>
  </si>
  <si>
    <t>Seggiano</t>
  </si>
  <si>
    <t>Sorano</t>
  </si>
  <si>
    <t>Monterotondo Marittimo</t>
  </si>
  <si>
    <t>Semproniano</t>
  </si>
  <si>
    <t>Assisi</t>
  </si>
  <si>
    <t>Bastia Umbra</t>
  </si>
  <si>
    <t>Bettona</t>
  </si>
  <si>
    <t>Bevagna</t>
  </si>
  <si>
    <t>Campello sul Clitunno</t>
  </si>
  <si>
    <t>Cannara</t>
  </si>
  <si>
    <t>Cascia</t>
  </si>
  <si>
    <t>Castel Ritaldi</t>
  </si>
  <si>
    <t>Castiglione del Lago</t>
  </si>
  <si>
    <t>Cerreto di Spoleto</t>
  </si>
  <si>
    <t>Citerna</t>
  </si>
  <si>
    <t>Città della Pieve</t>
  </si>
  <si>
    <t>Città di Castello</t>
  </si>
  <si>
    <t>Collazzone</t>
  </si>
  <si>
    <t>Corciano</t>
  </si>
  <si>
    <t>Costacciaro</t>
  </si>
  <si>
    <t>Deruta</t>
  </si>
  <si>
    <t>Foligno</t>
  </si>
  <si>
    <t>Fossato di Vico</t>
  </si>
  <si>
    <t>Fratta Todina</t>
  </si>
  <si>
    <t>Giano dell'Umbria</t>
  </si>
  <si>
    <t>Gualdo Cattaneo</t>
  </si>
  <si>
    <t>Gualdo Tadino</t>
  </si>
  <si>
    <t>Gubbio</t>
  </si>
  <si>
    <t>Lisciano Niccone</t>
  </si>
  <si>
    <t>Magione</t>
  </si>
  <si>
    <t>Marsciano</t>
  </si>
  <si>
    <t>Massa Martana</t>
  </si>
  <si>
    <t>Monte Castello di Vibio</t>
  </si>
  <si>
    <t>Montefalco</t>
  </si>
  <si>
    <t>Monteleone di Spoleto</t>
  </si>
  <si>
    <t>Monte Santa Maria Tiberina</t>
  </si>
  <si>
    <t>Montone</t>
  </si>
  <si>
    <t>Nocera Umbra</t>
  </si>
  <si>
    <t>Norcia</t>
  </si>
  <si>
    <t>Paciano</t>
  </si>
  <si>
    <t>Panicale</t>
  </si>
  <si>
    <t>Passignano sul Trasimeno</t>
  </si>
  <si>
    <t>Piegaro</t>
  </si>
  <si>
    <t>Pietralunga</t>
  </si>
  <si>
    <t>Poggiodomo</t>
  </si>
  <si>
    <t>Preci</t>
  </si>
  <si>
    <t>San Giustino</t>
  </si>
  <si>
    <t>Sant'Anatolia di Narco</t>
  </si>
  <si>
    <t>Scheggia e Pascelupo</t>
  </si>
  <si>
    <t>Scheggino</t>
  </si>
  <si>
    <t>Sellano</t>
  </si>
  <si>
    <t>Sigillo</t>
  </si>
  <si>
    <t>Spello</t>
  </si>
  <si>
    <t>Spoleto</t>
  </si>
  <si>
    <t>Todi</t>
  </si>
  <si>
    <t>Torgiano</t>
  </si>
  <si>
    <t>Trevi</t>
  </si>
  <si>
    <t>Tuoro sul Trasimeno</t>
  </si>
  <si>
    <t>Umbertide</t>
  </si>
  <si>
    <t>Valfabbrica</t>
  </si>
  <si>
    <t>Vallo di Nera</t>
  </si>
  <si>
    <t>Valtopina</t>
  </si>
  <si>
    <t>Acquasparta</t>
  </si>
  <si>
    <t>Allerona</t>
  </si>
  <si>
    <t>Alviano</t>
  </si>
  <si>
    <t>Amelia</t>
  </si>
  <si>
    <t>Arrone</t>
  </si>
  <si>
    <t>Attigliano</t>
  </si>
  <si>
    <t>Baschi</t>
  </si>
  <si>
    <t>Calvi dell'Umbria</t>
  </si>
  <si>
    <t>Castel Giorgio</t>
  </si>
  <si>
    <t>Castel Viscardo</t>
  </si>
  <si>
    <t>Fabro</t>
  </si>
  <si>
    <t>Ferentillo</t>
  </si>
  <si>
    <t>Ficulle</t>
  </si>
  <si>
    <t>Giove</t>
  </si>
  <si>
    <t>Guardea</t>
  </si>
  <si>
    <t>Lugnano in Teverina</t>
  </si>
  <si>
    <t>Montecastrilli</t>
  </si>
  <si>
    <t>Montecchio</t>
  </si>
  <si>
    <t>Montefranco</t>
  </si>
  <si>
    <t>Montegabbione</t>
  </si>
  <si>
    <t>Monteleone d'Orvieto</t>
  </si>
  <si>
    <t>Narni</t>
  </si>
  <si>
    <t>Orvieto</t>
  </si>
  <si>
    <t>Otricoli</t>
  </si>
  <si>
    <t>Parrano</t>
  </si>
  <si>
    <t>Penna in Teverina</t>
  </si>
  <si>
    <t>Polino</t>
  </si>
  <si>
    <t>Porano</t>
  </si>
  <si>
    <t>San Gemini</t>
  </si>
  <si>
    <t>San Venanzo</t>
  </si>
  <si>
    <t>Stroncone</t>
  </si>
  <si>
    <t>Avigliano Umbro</t>
  </si>
  <si>
    <t>Acquapendente</t>
  </si>
  <si>
    <t>Arlena di Castro</t>
  </si>
  <si>
    <t>Bagnoregio</t>
  </si>
  <si>
    <t>Barbarano Romano</t>
  </si>
  <si>
    <t>Bassano Romano</t>
  </si>
  <si>
    <t>Bassano in Teverina</t>
  </si>
  <si>
    <t>Blera</t>
  </si>
  <si>
    <t>Bolsena</t>
  </si>
  <si>
    <t>Bomarzo</t>
  </si>
  <si>
    <t>Calcata</t>
  </si>
  <si>
    <t>Canepina</t>
  </si>
  <si>
    <t>Canino</t>
  </si>
  <si>
    <t>Capodimonte</t>
  </si>
  <si>
    <t>Capranica</t>
  </si>
  <si>
    <t>Caprarola</t>
  </si>
  <si>
    <t>Carbognano</t>
  </si>
  <si>
    <t>Castel Sant'Elia</t>
  </si>
  <si>
    <t>Castiglione in Teverina</t>
  </si>
  <si>
    <t>Celleno</t>
  </si>
  <si>
    <t>Cellere</t>
  </si>
  <si>
    <t>Civita Castellana</t>
  </si>
  <si>
    <t>Civitella d'Agliano</t>
  </si>
  <si>
    <t>Corchiano</t>
  </si>
  <si>
    <t>Fabrica di Roma</t>
  </si>
  <si>
    <t>Faleria</t>
  </si>
  <si>
    <t>Farnese</t>
  </si>
  <si>
    <t>Gallese</t>
  </si>
  <si>
    <t>Gradoli</t>
  </si>
  <si>
    <t>Graffignano</t>
  </si>
  <si>
    <t>Grotte di Castro</t>
  </si>
  <si>
    <t>Ischia di Castro</t>
  </si>
  <si>
    <t>Latera</t>
  </si>
  <si>
    <t>Lubriano</t>
  </si>
  <si>
    <t>Marta</t>
  </si>
  <si>
    <t>Montalto di Castro</t>
  </si>
  <si>
    <t>Montefiascone</t>
  </si>
  <si>
    <t>Monte Romano</t>
  </si>
  <si>
    <t>Monterosi</t>
  </si>
  <si>
    <t>Nepi</t>
  </si>
  <si>
    <t>Onano</t>
  </si>
  <si>
    <t>Oriolo Romano</t>
  </si>
  <si>
    <t>Orte</t>
  </si>
  <si>
    <t>Piansano</t>
  </si>
  <si>
    <t>Proceno</t>
  </si>
  <si>
    <t>Ronciglione</t>
  </si>
  <si>
    <t>Villa San Giovanni in Tuscia</t>
  </si>
  <si>
    <t>San Lorenzo Nuovo</t>
  </si>
  <si>
    <t>Soriano nel Cimino</t>
  </si>
  <si>
    <t>Sutri</t>
  </si>
  <si>
    <t>Tarquinia</t>
  </si>
  <si>
    <t>Tessennano</t>
  </si>
  <si>
    <t>Tuscania</t>
  </si>
  <si>
    <t>Valentano</t>
  </si>
  <si>
    <t>Vallerano</t>
  </si>
  <si>
    <t>Vasanello</t>
  </si>
  <si>
    <t>Vejano</t>
  </si>
  <si>
    <t>Vetralla</t>
  </si>
  <si>
    <t>Vignanello</t>
  </si>
  <si>
    <t>Vitorchiano</t>
  </si>
  <si>
    <t>Accumoli</t>
  </si>
  <si>
    <t>Amatrice</t>
  </si>
  <si>
    <t>Antrodoco</t>
  </si>
  <si>
    <t>Ascrea</t>
  </si>
  <si>
    <t>Belmonte in Sabina</t>
  </si>
  <si>
    <t>Borbona</t>
  </si>
  <si>
    <t>Borgorose</t>
  </si>
  <si>
    <t>Borgo Velino</t>
  </si>
  <si>
    <t>Cantalice</t>
  </si>
  <si>
    <t>Cantalupo in Sabina</t>
  </si>
  <si>
    <t>Casaprota</t>
  </si>
  <si>
    <t>Casperia</t>
  </si>
  <si>
    <t>Castel di Tora</t>
  </si>
  <si>
    <t>Castelnuovo di Farfa</t>
  </si>
  <si>
    <t>Castel Sant'Angelo</t>
  </si>
  <si>
    <t>Cittaducale</t>
  </si>
  <si>
    <t>Cittareale</t>
  </si>
  <si>
    <t>Collalto Sabino</t>
  </si>
  <si>
    <t>Colle di Tora</t>
  </si>
  <si>
    <t>Collegiove</t>
  </si>
  <si>
    <t>Collevecchio</t>
  </si>
  <si>
    <t>Colli sul Velino</t>
  </si>
  <si>
    <t>Concerviano</t>
  </si>
  <si>
    <t>Configni</t>
  </si>
  <si>
    <t>Contigliano</t>
  </si>
  <si>
    <t>Cottanello</t>
  </si>
  <si>
    <t>Fara in Sabina</t>
  </si>
  <si>
    <t>Fiamignano</t>
  </si>
  <si>
    <t>Forano</t>
  </si>
  <si>
    <t>Frasso Sabino</t>
  </si>
  <si>
    <t>Greccio</t>
  </si>
  <si>
    <t>Labro</t>
  </si>
  <si>
    <t>Leonessa</t>
  </si>
  <si>
    <t>Longone Sabino</t>
  </si>
  <si>
    <t>Magliano Sabina</t>
  </si>
  <si>
    <t>Marcetelli</t>
  </si>
  <si>
    <t>Micigliano</t>
  </si>
  <si>
    <t>Mompeo</t>
  </si>
  <si>
    <t>Montasola</t>
  </si>
  <si>
    <t>Montebuono</t>
  </si>
  <si>
    <t>Monteleone Sabino</t>
  </si>
  <si>
    <t>Montenero Sabino</t>
  </si>
  <si>
    <t>Monte San Giovanni in Sabina</t>
  </si>
  <si>
    <t>Montopoli di Sabina</t>
  </si>
  <si>
    <t>Morro Reatino</t>
  </si>
  <si>
    <t>Nespolo</t>
  </si>
  <si>
    <t>Orvinio</t>
  </si>
  <si>
    <t>Paganico Sabino</t>
  </si>
  <si>
    <t>Pescorocchiano</t>
  </si>
  <si>
    <t>Petrella Salto</t>
  </si>
  <si>
    <t>Poggio Bustone</t>
  </si>
  <si>
    <t>Poggio Catino</t>
  </si>
  <si>
    <t>Poggio Mirteto</t>
  </si>
  <si>
    <t>Poggio Moiano</t>
  </si>
  <si>
    <t>Poggio Nativo</t>
  </si>
  <si>
    <t>Poggio San Lorenzo</t>
  </si>
  <si>
    <t>Posta</t>
  </si>
  <si>
    <t>Pozzaglia Sabina</t>
  </si>
  <si>
    <t>Rivodutri</t>
  </si>
  <si>
    <t>Roccantica</t>
  </si>
  <si>
    <t>Rocca Sinibalda</t>
  </si>
  <si>
    <t>Salisano</t>
  </si>
  <si>
    <t>Scandriglia</t>
  </si>
  <si>
    <t>Selci</t>
  </si>
  <si>
    <t>Stimigliano</t>
  </si>
  <si>
    <t>Tarano</t>
  </si>
  <si>
    <t>Toffia</t>
  </si>
  <si>
    <t>Torricella in Sabina</t>
  </si>
  <si>
    <t>Torri in Sabina</t>
  </si>
  <si>
    <t>Turania</t>
  </si>
  <si>
    <t>Vacone</t>
  </si>
  <si>
    <t>Varco Sabino</t>
  </si>
  <si>
    <t>Affile</t>
  </si>
  <si>
    <t>Agosta</t>
  </si>
  <si>
    <t>Albano Laziale</t>
  </si>
  <si>
    <t>Allumiere</t>
  </si>
  <si>
    <t>Anguillara Sabazia</t>
  </si>
  <si>
    <t>Anticoli Corrado</t>
  </si>
  <si>
    <t>Anzio</t>
  </si>
  <si>
    <t>Arcinazzo Romano</t>
  </si>
  <si>
    <t>Ariccia</t>
  </si>
  <si>
    <t>Arsoli</t>
  </si>
  <si>
    <t>Artena</t>
  </si>
  <si>
    <t>Bellegra</t>
  </si>
  <si>
    <t>Bracciano</t>
  </si>
  <si>
    <t>Camerata Nuova</t>
  </si>
  <si>
    <t>Campagnano di Roma</t>
  </si>
  <si>
    <t>Canale Monterano</t>
  </si>
  <si>
    <t>Canterano</t>
  </si>
  <si>
    <t>Capena</t>
  </si>
  <si>
    <t>Capranica Prenestina</t>
  </si>
  <si>
    <t>Carpineto Romano</t>
  </si>
  <si>
    <t>Casape</t>
  </si>
  <si>
    <t>Castel Gandolfo</t>
  </si>
  <si>
    <t>Castel Madama</t>
  </si>
  <si>
    <t>Castelnuovo di Porto</t>
  </si>
  <si>
    <t>Castel San Pietro Romano</t>
  </si>
  <si>
    <t>Cave</t>
  </si>
  <si>
    <t>Cerreto Laziale</t>
  </si>
  <si>
    <t>Cervara di Roma</t>
  </si>
  <si>
    <t>Cerveteri</t>
  </si>
  <si>
    <t>Ciciliano</t>
  </si>
  <si>
    <t>Cineto Romano</t>
  </si>
  <si>
    <t>Civitavecchia</t>
  </si>
  <si>
    <t>Civitella San Paolo</t>
  </si>
  <si>
    <t>Colleferro</t>
  </si>
  <si>
    <t>Colonna</t>
  </si>
  <si>
    <t>Fiano Romano</t>
  </si>
  <si>
    <t>Filacciano</t>
  </si>
  <si>
    <t>Formello</t>
  </si>
  <si>
    <t>Frascati</t>
  </si>
  <si>
    <t>Gallicano nel Lazio</t>
  </si>
  <si>
    <t>Gavignano</t>
  </si>
  <si>
    <t>Genazzano</t>
  </si>
  <si>
    <t>Genzano di Roma</t>
  </si>
  <si>
    <t>Gerano</t>
  </si>
  <si>
    <t>Gorga</t>
  </si>
  <si>
    <t>Grottaferrata</t>
  </si>
  <si>
    <t>Guidonia Montecelio</t>
  </si>
  <si>
    <t>Jenne</t>
  </si>
  <si>
    <t>Labico</t>
  </si>
  <si>
    <t>Lanuvio</t>
  </si>
  <si>
    <t>Licenza</t>
  </si>
  <si>
    <t>Magliano Romano</t>
  </si>
  <si>
    <t>Mandela</t>
  </si>
  <si>
    <t>Manziana</t>
  </si>
  <si>
    <t>Marano Equo</t>
  </si>
  <si>
    <t>Marcellina</t>
  </si>
  <si>
    <t>Marino</t>
  </si>
  <si>
    <t>Mazzano Romano</t>
  </si>
  <si>
    <t>Mentana</t>
  </si>
  <si>
    <t>Monte Compatri</t>
  </si>
  <si>
    <t>Monteflavio</t>
  </si>
  <si>
    <t>Montelanico</t>
  </si>
  <si>
    <t>Montelibretti</t>
  </si>
  <si>
    <t>Monte Porzio Catone</t>
  </si>
  <si>
    <t>Monterotondo</t>
  </si>
  <si>
    <t>Montorio Romano</t>
  </si>
  <si>
    <t>Moricone</t>
  </si>
  <si>
    <t>Morlupo</t>
  </si>
  <si>
    <t>Nazzano</t>
  </si>
  <si>
    <t>Nemi</t>
  </si>
  <si>
    <t>Nerola</t>
  </si>
  <si>
    <t>Nettuno</t>
  </si>
  <si>
    <t>Olevano Romano</t>
  </si>
  <si>
    <t>Palestrina</t>
  </si>
  <si>
    <t>Palombara Sabina</t>
  </si>
  <si>
    <t>Percile</t>
  </si>
  <si>
    <t>Pisoniano</t>
  </si>
  <si>
    <t>Poli</t>
  </si>
  <si>
    <t>Pomezia</t>
  </si>
  <si>
    <t>Ponzano Romano</t>
  </si>
  <si>
    <t>Riano</t>
  </si>
  <si>
    <t>Rignano Flaminio</t>
  </si>
  <si>
    <t>Riofreddo</t>
  </si>
  <si>
    <t>Rocca Canterano</t>
  </si>
  <si>
    <t>Rocca di Cave</t>
  </si>
  <si>
    <t>Rocca di Papa</t>
  </si>
  <si>
    <t>Roccagiovine</t>
  </si>
  <si>
    <t>Rocca Priora</t>
  </si>
  <si>
    <t>Rocca Santo Stefano</t>
  </si>
  <si>
    <t>Roiate</t>
  </si>
  <si>
    <t>Roviano</t>
  </si>
  <si>
    <t>Sacrofano</t>
  </si>
  <si>
    <t>Sambuci</t>
  </si>
  <si>
    <t>San Gregorio da Sassola</t>
  </si>
  <si>
    <t>San Polo dei Cavalieri</t>
  </si>
  <si>
    <t>Santa Marinella</t>
  </si>
  <si>
    <t>Sant'Angelo Romano</t>
  </si>
  <si>
    <t>Sant'Oreste</t>
  </si>
  <si>
    <t>San Vito Romano</t>
  </si>
  <si>
    <t>Saracinesco</t>
  </si>
  <si>
    <t>Segni</t>
  </si>
  <si>
    <t>Subiaco</t>
  </si>
  <si>
    <t>Tivoli</t>
  </si>
  <si>
    <t>Tolfa</t>
  </si>
  <si>
    <t>Torrita Tiberina</t>
  </si>
  <si>
    <t>Trevignano Romano</t>
  </si>
  <si>
    <t>Vallepietra</t>
  </si>
  <si>
    <t>Vallinfreda</t>
  </si>
  <si>
    <t>Valmontone</t>
  </si>
  <si>
    <t>Velletri</t>
  </si>
  <si>
    <t>Vicovaro</t>
  </si>
  <si>
    <t>Vivaro Romano</t>
  </si>
  <si>
    <t>Zagarolo</t>
  </si>
  <si>
    <t>Lariano</t>
  </si>
  <si>
    <t>Ladispoli</t>
  </si>
  <si>
    <t>Ardea</t>
  </si>
  <si>
    <t>Ciampino</t>
  </si>
  <si>
    <t>San Cesareo</t>
  </si>
  <si>
    <t>Fiumicino</t>
  </si>
  <si>
    <t>Fonte Nuova</t>
  </si>
  <si>
    <t>Aprilia</t>
  </si>
  <si>
    <t>Bassiano</t>
  </si>
  <si>
    <t>Campodimele</t>
  </si>
  <si>
    <t>Castelforte</t>
  </si>
  <si>
    <t>Cisterna di Latina</t>
  </si>
  <si>
    <t>Cori</t>
  </si>
  <si>
    <t>Fondi</t>
  </si>
  <si>
    <t>Formia</t>
  </si>
  <si>
    <t>Gaeta</t>
  </si>
  <si>
    <t>Itri</t>
  </si>
  <si>
    <t>Lenola</t>
  </si>
  <si>
    <t>Maenza</t>
  </si>
  <si>
    <t>Minturno</t>
  </si>
  <si>
    <t>Monte San Biagio</t>
  </si>
  <si>
    <t>Norma</t>
  </si>
  <si>
    <t>Pontinia</t>
  </si>
  <si>
    <t>Ponza</t>
  </si>
  <si>
    <t>Priverno</t>
  </si>
  <si>
    <t>Prossedi</t>
  </si>
  <si>
    <t>Roccagorga</t>
  </si>
  <si>
    <t>Rocca Massima</t>
  </si>
  <si>
    <t>Roccasecca dei Volsci</t>
  </si>
  <si>
    <t>Sabaudia</t>
  </si>
  <si>
    <t>San Felice Circeo</t>
  </si>
  <si>
    <t>Santi Cosma e Damiano</t>
  </si>
  <si>
    <t>Sermoneta</t>
  </si>
  <si>
    <t>Sezze</t>
  </si>
  <si>
    <t>Sonnino</t>
  </si>
  <si>
    <t>Sperlonga</t>
  </si>
  <si>
    <t>Spigno Saturnia</t>
  </si>
  <si>
    <t>Terracina</t>
  </si>
  <si>
    <t>Ventotene</t>
  </si>
  <si>
    <t>Acquafondata</t>
  </si>
  <si>
    <t>Acuto</t>
  </si>
  <si>
    <t>Alatri</t>
  </si>
  <si>
    <t>Alvito</t>
  </si>
  <si>
    <t>Amaseno</t>
  </si>
  <si>
    <t>Anagni</t>
  </si>
  <si>
    <t>Aquino</t>
  </si>
  <si>
    <t>Arce</t>
  </si>
  <si>
    <t>Arnara</t>
  </si>
  <si>
    <t>Arpino</t>
  </si>
  <si>
    <t>Atina</t>
  </si>
  <si>
    <t>Ausonia</t>
  </si>
  <si>
    <t>Belmonte Castello</t>
  </si>
  <si>
    <t>Boville Ernica</t>
  </si>
  <si>
    <t>Broccostella</t>
  </si>
  <si>
    <t>Campoli Appennino</t>
  </si>
  <si>
    <t>Casalattico</t>
  </si>
  <si>
    <t>Casalvieri</t>
  </si>
  <si>
    <t>Cassino</t>
  </si>
  <si>
    <t>Castelliri</t>
  </si>
  <si>
    <t>Castelnuovo Parano</t>
  </si>
  <si>
    <t>Castrocielo</t>
  </si>
  <si>
    <t>Castro dei Volsci</t>
  </si>
  <si>
    <t>Ceccano</t>
  </si>
  <si>
    <t>Ceprano</t>
  </si>
  <si>
    <t>Cervaro</t>
  </si>
  <si>
    <t>Colfelice</t>
  </si>
  <si>
    <t>Collepardo</t>
  </si>
  <si>
    <t>Colle San Magno</t>
  </si>
  <si>
    <t>Coreno Ausonio</t>
  </si>
  <si>
    <t>Esperia</t>
  </si>
  <si>
    <t>Falvaterra</t>
  </si>
  <si>
    <t>Ferentino</t>
  </si>
  <si>
    <t>Filettino</t>
  </si>
  <si>
    <t>Fiuggi</t>
  </si>
  <si>
    <t>Fontana Liri</t>
  </si>
  <si>
    <t>Fontechiari</t>
  </si>
  <si>
    <t>Fumone</t>
  </si>
  <si>
    <t>Gallinaro</t>
  </si>
  <si>
    <t>Giuliano di Roma</t>
  </si>
  <si>
    <t>Guarcino</t>
  </si>
  <si>
    <t>Isola del Liri</t>
  </si>
  <si>
    <t>Monte San Giovanni Campano</t>
  </si>
  <si>
    <t>Morolo</t>
  </si>
  <si>
    <t>Paliano</t>
  </si>
  <si>
    <t>Pastena</t>
  </si>
  <si>
    <t>Patrica</t>
  </si>
  <si>
    <t>Pescosolido</t>
  </si>
  <si>
    <t>Picinisco</t>
  </si>
  <si>
    <t>Pico</t>
  </si>
  <si>
    <t>Piedimonte San Germano</t>
  </si>
  <si>
    <t>Piglio</t>
  </si>
  <si>
    <t>Pignataro Interamna</t>
  </si>
  <si>
    <t>Pofi</t>
  </si>
  <si>
    <t>Pontecorvo</t>
  </si>
  <si>
    <t>Posta Fibreno</t>
  </si>
  <si>
    <t>Ripi</t>
  </si>
  <si>
    <t>Rocca d'Arce</t>
  </si>
  <si>
    <t>Roccasecca</t>
  </si>
  <si>
    <t>San Biagio Saracinisco</t>
  </si>
  <si>
    <t>San Donato Val di Comino</t>
  </si>
  <si>
    <t>San Giorgio a Liri</t>
  </si>
  <si>
    <t>San Giovanni Incarico</t>
  </si>
  <si>
    <t>Sant'Ambrogio sul Garigliano</t>
  </si>
  <si>
    <t>Sant'Andrea del Garigliano</t>
  </si>
  <si>
    <t>Sant'Apollinare</t>
  </si>
  <si>
    <t>Sant'Elia Fiumerapido</t>
  </si>
  <si>
    <t>Santopadre</t>
  </si>
  <si>
    <t>San Vittore del Lazio</t>
  </si>
  <si>
    <t>Serrone</t>
  </si>
  <si>
    <t>Settefrati</t>
  </si>
  <si>
    <t>Sgurgola</t>
  </si>
  <si>
    <t>Sora</t>
  </si>
  <si>
    <t>Strangolagalli</t>
  </si>
  <si>
    <t>Supino</t>
  </si>
  <si>
    <t>Terelle</t>
  </si>
  <si>
    <t>Torre Cajetani</t>
  </si>
  <si>
    <t>Torrice</t>
  </si>
  <si>
    <t>Trevi nel Lazio</t>
  </si>
  <si>
    <t>Trivigliano</t>
  </si>
  <si>
    <t>Vallecorsa</t>
  </si>
  <si>
    <t>Vallemaio</t>
  </si>
  <si>
    <t>Vallerotonda</t>
  </si>
  <si>
    <t>Veroli</t>
  </si>
  <si>
    <t>Vicalvi</t>
  </si>
  <si>
    <t>Vico nel Lazio</t>
  </si>
  <si>
    <t>Villa Latina</t>
  </si>
  <si>
    <t>Villa Santa Lucia</t>
  </si>
  <si>
    <t>Villa Santo Stefano</t>
  </si>
  <si>
    <t>Viticuso</t>
  </si>
  <si>
    <t>Ailano</t>
  </si>
  <si>
    <t>Alife</t>
  </si>
  <si>
    <t>Alvignano</t>
  </si>
  <si>
    <t>Arienzo</t>
  </si>
  <si>
    <t>Aversa</t>
  </si>
  <si>
    <t>Baia e Latina</t>
  </si>
  <si>
    <t>Bellona</t>
  </si>
  <si>
    <t>Caianello</t>
  </si>
  <si>
    <t>Caiazzo</t>
  </si>
  <si>
    <t>Calvi Risorta</t>
  </si>
  <si>
    <t>Camigliano</t>
  </si>
  <si>
    <t>Cancello ed Arnone</t>
  </si>
  <si>
    <t>Capodrise</t>
  </si>
  <si>
    <t>Capriati a Volturno</t>
  </si>
  <si>
    <t>Capua</t>
  </si>
  <si>
    <t>Carinaro</t>
  </si>
  <si>
    <t>Carinola</t>
  </si>
  <si>
    <t>Casagiove</t>
  </si>
  <si>
    <t>Casal di Principe</t>
  </si>
  <si>
    <t>Casaluce</t>
  </si>
  <si>
    <t>Casapulla</t>
  </si>
  <si>
    <t>Castel Campagnano</t>
  </si>
  <si>
    <t>Castel di Sasso</t>
  </si>
  <si>
    <t>Castello del Matese</t>
  </si>
  <si>
    <t>Castel Morrone</t>
  </si>
  <si>
    <t>Castel Volturno</t>
  </si>
  <si>
    <t>Cervino</t>
  </si>
  <si>
    <t>Cesa</t>
  </si>
  <si>
    <t>Ciorlano</t>
  </si>
  <si>
    <t>Conca della Campania</t>
  </si>
  <si>
    <t>Curti</t>
  </si>
  <si>
    <t>Dragoni</t>
  </si>
  <si>
    <t>Fontegreca</t>
  </si>
  <si>
    <t>Formicola</t>
  </si>
  <si>
    <t>Francolise</t>
  </si>
  <si>
    <t>Frignano</t>
  </si>
  <si>
    <t>Gallo Matese</t>
  </si>
  <si>
    <t>Galluccio</t>
  </si>
  <si>
    <t>Giano Vetusto</t>
  </si>
  <si>
    <t>Gioia Sannitica</t>
  </si>
  <si>
    <t>Grazzanise</t>
  </si>
  <si>
    <t>Gricignano di Aversa</t>
  </si>
  <si>
    <t>Letino</t>
  </si>
  <si>
    <t>Liberi</t>
  </si>
  <si>
    <t>Lusciano</t>
  </si>
  <si>
    <t>Macerata Campania</t>
  </si>
  <si>
    <t>Maddaloni</t>
  </si>
  <si>
    <t>Marcianise</t>
  </si>
  <si>
    <t>Marzano Appio</t>
  </si>
  <si>
    <t>Mignano Monte Lungo</t>
  </si>
  <si>
    <t>Mondragone</t>
  </si>
  <si>
    <t>Orta di Atella</t>
  </si>
  <si>
    <t>Parete</t>
  </si>
  <si>
    <t>Pastorano</t>
  </si>
  <si>
    <t>Piana di Monte Verna</t>
  </si>
  <si>
    <t>Piedimonte Matese</t>
  </si>
  <si>
    <t>Pietramelara</t>
  </si>
  <si>
    <t>Pietravairano</t>
  </si>
  <si>
    <t>Pignataro Maggiore</t>
  </si>
  <si>
    <t>Pontelatone</t>
  </si>
  <si>
    <t>Portico di Caserta</t>
  </si>
  <si>
    <t>Prata Sannita</t>
  </si>
  <si>
    <t>Pratella</t>
  </si>
  <si>
    <t>Presenzano</t>
  </si>
  <si>
    <t>Raviscanina</t>
  </si>
  <si>
    <t>Recale</t>
  </si>
  <si>
    <t>Riardo</t>
  </si>
  <si>
    <t>Rocca d'Evandro</t>
  </si>
  <si>
    <t>Roccamonfina</t>
  </si>
  <si>
    <t>Roccaromana</t>
  </si>
  <si>
    <t>Rocchetta e Croce</t>
  </si>
  <si>
    <t>Ruviano</t>
  </si>
  <si>
    <t>San Cipriano d'Aversa</t>
  </si>
  <si>
    <t>San Felice a Cancello</t>
  </si>
  <si>
    <t>San Gregorio Matese</t>
  </si>
  <si>
    <t>San Marcellino</t>
  </si>
  <si>
    <t>San Nicola la Strada</t>
  </si>
  <si>
    <t>San Pietro Infine</t>
  </si>
  <si>
    <t>San Potito Sannitico</t>
  </si>
  <si>
    <t>San Prisco</t>
  </si>
  <si>
    <t>Santa Maria a Vico</t>
  </si>
  <si>
    <t>Santa Maria Capua Vetere</t>
  </si>
  <si>
    <t>Santa Maria la Fossa</t>
  </si>
  <si>
    <t>San Tammaro</t>
  </si>
  <si>
    <t>Sant'Angelo d'Alife</t>
  </si>
  <si>
    <t>Sant'Arpino</t>
  </si>
  <si>
    <t>Sessa Aurunca</t>
  </si>
  <si>
    <t>Sparanise</t>
  </si>
  <si>
    <t>Succivo</t>
  </si>
  <si>
    <t>Teano</t>
  </si>
  <si>
    <t>Teverola</t>
  </si>
  <si>
    <t>Tora e Piccilli</t>
  </si>
  <si>
    <t>Trentola Ducenta</t>
  </si>
  <si>
    <t>Vairano Patenora</t>
  </si>
  <si>
    <t>Valle Agricola</t>
  </si>
  <si>
    <t>Valle di Maddaloni</t>
  </si>
  <si>
    <t>Villa di Briano</t>
  </si>
  <si>
    <t>Villa Literno</t>
  </si>
  <si>
    <t>Vitulazio</t>
  </si>
  <si>
    <t>Falciano del Massico</t>
  </si>
  <si>
    <t>Cellole</t>
  </si>
  <si>
    <t>Casapesenna</t>
  </si>
  <si>
    <t>San Marco Evangelista</t>
  </si>
  <si>
    <t>Airola</t>
  </si>
  <si>
    <t>Amorosi</t>
  </si>
  <si>
    <t>Apice</t>
  </si>
  <si>
    <t>Apollosa</t>
  </si>
  <si>
    <t>Arpaia</t>
  </si>
  <si>
    <t>Arpaise</t>
  </si>
  <si>
    <t>Baselice</t>
  </si>
  <si>
    <t>Bonea</t>
  </si>
  <si>
    <t>Bucciano</t>
  </si>
  <si>
    <t>Buonalbergo</t>
  </si>
  <si>
    <t>Calvi</t>
  </si>
  <si>
    <t>Campolattaro</t>
  </si>
  <si>
    <t>Campoli del Monte Taburno</t>
  </si>
  <si>
    <t>Casalduni</t>
  </si>
  <si>
    <t>Castelfranco in Miscano</t>
  </si>
  <si>
    <t>Castelpagano</t>
  </si>
  <si>
    <t>Castelpoto</t>
  </si>
  <si>
    <t>Castelvenere</t>
  </si>
  <si>
    <t>Castelvetere in Val Fortore</t>
  </si>
  <si>
    <t>Cautano</t>
  </si>
  <si>
    <t>Ceppaloni</t>
  </si>
  <si>
    <t>Cerreto Sannita</t>
  </si>
  <si>
    <t>Circello</t>
  </si>
  <si>
    <t>Colle Sannita</t>
  </si>
  <si>
    <t>Cusano Mutri</t>
  </si>
  <si>
    <t>Dugenta</t>
  </si>
  <si>
    <t>Durazzano</t>
  </si>
  <si>
    <t>Faicchio</t>
  </si>
  <si>
    <t>Foglianise</t>
  </si>
  <si>
    <t>Foiano di Val Fortore</t>
  </si>
  <si>
    <t>Forchia</t>
  </si>
  <si>
    <t>Fragneto l'Abate</t>
  </si>
  <si>
    <t>Fragneto Monforte</t>
  </si>
  <si>
    <t>Frasso Telesino</t>
  </si>
  <si>
    <t>Ginestra degli Schiavoni</t>
  </si>
  <si>
    <t>Guardia Sanframondi</t>
  </si>
  <si>
    <t>Limatola</t>
  </si>
  <si>
    <t>Melizzano</t>
  </si>
  <si>
    <t>Moiano</t>
  </si>
  <si>
    <t>Molinara</t>
  </si>
  <si>
    <t>Montefalcone di Val Fortore</t>
  </si>
  <si>
    <t>Montesarchio</t>
  </si>
  <si>
    <t>Morcone</t>
  </si>
  <si>
    <t>Paduli</t>
  </si>
  <si>
    <t>Pago Veiano</t>
  </si>
  <si>
    <t>Pannarano</t>
  </si>
  <si>
    <t>Paolisi</t>
  </si>
  <si>
    <t>Paupisi</t>
  </si>
  <si>
    <t>Pesco Sannita</t>
  </si>
  <si>
    <t>Pietraroja</t>
  </si>
  <si>
    <t>Pietrelcina</t>
  </si>
  <si>
    <t>Ponte</t>
  </si>
  <si>
    <t>Pontelandolfo</t>
  </si>
  <si>
    <t>Puglianello</t>
  </si>
  <si>
    <t>Reino</t>
  </si>
  <si>
    <t>San Bartolomeo in Galdo</t>
  </si>
  <si>
    <t>San Giorgio del Sannio</t>
  </si>
  <si>
    <t>San Giorgio La Molara</t>
  </si>
  <si>
    <t>San Leucio del Sannio</t>
  </si>
  <si>
    <t>San Lorenzello</t>
  </si>
  <si>
    <t>San Lorenzo Maggiore</t>
  </si>
  <si>
    <t>San Lupo</t>
  </si>
  <si>
    <t>San Marco dei Cavoti</t>
  </si>
  <si>
    <t>San Martino Sannita</t>
  </si>
  <si>
    <t>San Nazzaro</t>
  </si>
  <si>
    <t>San Nicola Manfredi</t>
  </si>
  <si>
    <t>San Salvatore Telesino</t>
  </si>
  <si>
    <t>Santa Croce del Sannio</t>
  </si>
  <si>
    <t>Sant'Agata de' Goti</t>
  </si>
  <si>
    <t>Sant'Angelo a Cupolo</t>
  </si>
  <si>
    <t>Sassinoro</t>
  </si>
  <si>
    <t>Solopaca</t>
  </si>
  <si>
    <t>Telese Terme</t>
  </si>
  <si>
    <t>Tocco Caudio</t>
  </si>
  <si>
    <t>Torrecuso</t>
  </si>
  <si>
    <t>Vitulano</t>
  </si>
  <si>
    <t>Sant'Arcangelo Trimonte</t>
  </si>
  <si>
    <t>Acerra</t>
  </si>
  <si>
    <t>Afragola</t>
  </si>
  <si>
    <t>Agerola</t>
  </si>
  <si>
    <t>Anacapri</t>
  </si>
  <si>
    <t>Arzano</t>
  </si>
  <si>
    <t>Bacoli</t>
  </si>
  <si>
    <t>Barano d'Ischia</t>
  </si>
  <si>
    <t>Boscoreale</t>
  </si>
  <si>
    <t>Boscotrecase</t>
  </si>
  <si>
    <t>Brusciano</t>
  </si>
  <si>
    <t>Caivano</t>
  </si>
  <si>
    <t>Calvizzano</t>
  </si>
  <si>
    <t>Camposano</t>
  </si>
  <si>
    <t>Capri</t>
  </si>
  <si>
    <t>Carbonara di Nola</t>
  </si>
  <si>
    <t>Cardito</t>
  </si>
  <si>
    <t>Casalnuovo di Napoli</t>
  </si>
  <si>
    <t>Casamarciano</t>
  </si>
  <si>
    <t>Casamicciola Terme</t>
  </si>
  <si>
    <t>Casandrino</t>
  </si>
  <si>
    <t>Casavatore</t>
  </si>
  <si>
    <t>Casola di Napoli</t>
  </si>
  <si>
    <t>Casoria</t>
  </si>
  <si>
    <t>Castellammare di Stabia</t>
  </si>
  <si>
    <t>Castello di Cisterna</t>
  </si>
  <si>
    <t>Cercola</t>
  </si>
  <si>
    <t>Cicciano</t>
  </si>
  <si>
    <t>Cimitile</t>
  </si>
  <si>
    <t>Comiziano</t>
  </si>
  <si>
    <t>Crispano</t>
  </si>
  <si>
    <t>Forio</t>
  </si>
  <si>
    <t>Frattamaggiore</t>
  </si>
  <si>
    <t>Frattaminore</t>
  </si>
  <si>
    <t>Giugliano in Campania</t>
  </si>
  <si>
    <t>Gragnano</t>
  </si>
  <si>
    <t>Grumo Nevano</t>
  </si>
  <si>
    <t>Ischia</t>
  </si>
  <si>
    <t>Lacco Ameno</t>
  </si>
  <si>
    <t>Lettere</t>
  </si>
  <si>
    <t>Liveri</t>
  </si>
  <si>
    <t>Marano di Napoli</t>
  </si>
  <si>
    <t>Mariglianella</t>
  </si>
  <si>
    <t>Marigliano</t>
  </si>
  <si>
    <t>Massa Lubrense</t>
  </si>
  <si>
    <t>Melito di Napoli</t>
  </si>
  <si>
    <t>Meta</t>
  </si>
  <si>
    <t>Monte di Procida</t>
  </si>
  <si>
    <t>Mugnano di Napoli</t>
  </si>
  <si>
    <t>Nola</t>
  </si>
  <si>
    <t>Ottaviano</t>
  </si>
  <si>
    <t>Palma Campania</t>
  </si>
  <si>
    <t>Piano di Sorrento</t>
  </si>
  <si>
    <t>Pimonte</t>
  </si>
  <si>
    <t>Poggiomarino</t>
  </si>
  <si>
    <t>Pollena Trocchia</t>
  </si>
  <si>
    <t>Pomigliano d'Arco</t>
  </si>
  <si>
    <t>Pompei</t>
  </si>
  <si>
    <t>Portici</t>
  </si>
  <si>
    <t>Pozzuoli</t>
  </si>
  <si>
    <t>Procida</t>
  </si>
  <si>
    <t>Qualiano</t>
  </si>
  <si>
    <t>Quarto</t>
  </si>
  <si>
    <t>Ercolano</t>
  </si>
  <si>
    <t>Roccarainola</t>
  </si>
  <si>
    <t>San Gennaro Vesuviano</t>
  </si>
  <si>
    <t>San Giorgio a Cremano</t>
  </si>
  <si>
    <t>San Giuseppe Vesuviano</t>
  </si>
  <si>
    <t>San Paolo Bel Sito</t>
  </si>
  <si>
    <t>San Sebastiano al Vesuvio</t>
  </si>
  <si>
    <t>Sant'Agnello</t>
  </si>
  <si>
    <t>Sant'Anastasia</t>
  </si>
  <si>
    <t>Sant'Antimo</t>
  </si>
  <si>
    <t>Sant'Antonio Abate</t>
  </si>
  <si>
    <t>San Vitaliano</t>
  </si>
  <si>
    <t>Saviano</t>
  </si>
  <si>
    <t>Scisciano</t>
  </si>
  <si>
    <t>Serrara Fontana</t>
  </si>
  <si>
    <t>Somma Vesuviana</t>
  </si>
  <si>
    <t>Sorrento</t>
  </si>
  <si>
    <t>Striano</t>
  </si>
  <si>
    <t>Terzigno</t>
  </si>
  <si>
    <t>Torre Annunziata</t>
  </si>
  <si>
    <t>Torre del Greco</t>
  </si>
  <si>
    <t>Tufino</t>
  </si>
  <si>
    <t>Vico Equense</t>
  </si>
  <si>
    <t>Villaricca</t>
  </si>
  <si>
    <t>Visciano</t>
  </si>
  <si>
    <t>Volla</t>
  </si>
  <si>
    <t>Santa Maria la Carità</t>
  </si>
  <si>
    <t>Trecase</t>
  </si>
  <si>
    <t>Massa di Somma</t>
  </si>
  <si>
    <t>Aiello del Sabato</t>
  </si>
  <si>
    <t>Altavilla Irpina</t>
  </si>
  <si>
    <t>Andretta</t>
  </si>
  <si>
    <t>Aquilonia</t>
  </si>
  <si>
    <t>Ariano Irpino</t>
  </si>
  <si>
    <t>Atripalda</t>
  </si>
  <si>
    <t>Avella</t>
  </si>
  <si>
    <t>Bagnoli Irpino</t>
  </si>
  <si>
    <t>Baiano</t>
  </si>
  <si>
    <t>Bisaccia</t>
  </si>
  <si>
    <t>Bonito</t>
  </si>
  <si>
    <t>Cairano</t>
  </si>
  <si>
    <t>Calabritto</t>
  </si>
  <si>
    <t>Calitri</t>
  </si>
  <si>
    <t>Candida</t>
  </si>
  <si>
    <t>Caposele</t>
  </si>
  <si>
    <t>Capriglia Irpina</t>
  </si>
  <si>
    <t>Carife</t>
  </si>
  <si>
    <t>Casalbore</t>
  </si>
  <si>
    <t>Cassano Irpino</t>
  </si>
  <si>
    <t>Castel Baronia</t>
  </si>
  <si>
    <t>Castelfranci</t>
  </si>
  <si>
    <t>Castelvetere sul Calore</t>
  </si>
  <si>
    <t>Cervinara</t>
  </si>
  <si>
    <t>Cesinali</t>
  </si>
  <si>
    <t>Chianche</t>
  </si>
  <si>
    <t>Chiusano di San Domenico</t>
  </si>
  <si>
    <t>Contrada</t>
  </si>
  <si>
    <t>Conza della Campania</t>
  </si>
  <si>
    <t>Domicella</t>
  </si>
  <si>
    <t>Flumeri</t>
  </si>
  <si>
    <t>Fontanarosa</t>
  </si>
  <si>
    <t>Forino</t>
  </si>
  <si>
    <t>Frigento</t>
  </si>
  <si>
    <t>Gesualdo</t>
  </si>
  <si>
    <t>Greci</t>
  </si>
  <si>
    <t>Grottaminarda</t>
  </si>
  <si>
    <t>Grottolella</t>
  </si>
  <si>
    <t>Guardia Lombardi</t>
  </si>
  <si>
    <t>Lacedonia</t>
  </si>
  <si>
    <t>Lapio</t>
  </si>
  <si>
    <t>Lauro</t>
  </si>
  <si>
    <t>Lioni</t>
  </si>
  <si>
    <t>Luogosano</t>
  </si>
  <si>
    <t>Manocalzati</t>
  </si>
  <si>
    <t>Marzano di Nola</t>
  </si>
  <si>
    <t>Melito Irpino</t>
  </si>
  <si>
    <t>Mercogliano</t>
  </si>
  <si>
    <t>Mirabella Eclano</t>
  </si>
  <si>
    <t>Montaguto</t>
  </si>
  <si>
    <t>Montecalvo Irpino</t>
  </si>
  <si>
    <t>Montefalcione</t>
  </si>
  <si>
    <t>Monteforte Irpino</t>
  </si>
  <si>
    <t>Montefredane</t>
  </si>
  <si>
    <t>Montefusco</t>
  </si>
  <si>
    <t>Montella</t>
  </si>
  <si>
    <t>Montemarano</t>
  </si>
  <si>
    <t>Montemiletto</t>
  </si>
  <si>
    <t>Monteverde</t>
  </si>
  <si>
    <t>Morra De Sanctis</t>
  </si>
  <si>
    <t>Moschiano</t>
  </si>
  <si>
    <t>Mugnano del Cardinale</t>
  </si>
  <si>
    <t>Nusco</t>
  </si>
  <si>
    <t>Ospedaletto d'Alpinolo</t>
  </si>
  <si>
    <t>Pago del Vallo di Lauro</t>
  </si>
  <si>
    <t>Parolise</t>
  </si>
  <si>
    <t>Paternopoli</t>
  </si>
  <si>
    <t>Petruro Irpino</t>
  </si>
  <si>
    <t>Pietradefusi</t>
  </si>
  <si>
    <t>Pietrastornina</t>
  </si>
  <si>
    <t>Prata di Principato Ultra</t>
  </si>
  <si>
    <t>Pratola Serra</t>
  </si>
  <si>
    <t>Quadrelle</t>
  </si>
  <si>
    <t>Quindici</t>
  </si>
  <si>
    <t>Roccabascerana</t>
  </si>
  <si>
    <t>Rocca San Felice</t>
  </si>
  <si>
    <t>Rotondi</t>
  </si>
  <si>
    <t>Salza Irpina</t>
  </si>
  <si>
    <t>San Mango sul Calore</t>
  </si>
  <si>
    <t>San Martino Valle Caudina</t>
  </si>
  <si>
    <t>San Michele di Serino</t>
  </si>
  <si>
    <t>San Nicola Baronia</t>
  </si>
  <si>
    <t>San Potito Ultra</t>
  </si>
  <si>
    <t>San Sossio Baronia</t>
  </si>
  <si>
    <t>Santa Lucia di Serino</t>
  </si>
  <si>
    <t>Sant'Andrea di Conza</t>
  </si>
  <si>
    <t>Sant'Angelo all'Esca</t>
  </si>
  <si>
    <t>Sant'Angelo a Scala</t>
  </si>
  <si>
    <t>Sant'Angelo dei Lombardi</t>
  </si>
  <si>
    <t>Santa Paolina</t>
  </si>
  <si>
    <t>Santo Stefano del Sole</t>
  </si>
  <si>
    <t>Savignano Irpino</t>
  </si>
  <si>
    <t>Scampitella</t>
  </si>
  <si>
    <t>Senerchia</t>
  </si>
  <si>
    <t>Serino</t>
  </si>
  <si>
    <t>Sirignano</t>
  </si>
  <si>
    <t>Solofra</t>
  </si>
  <si>
    <t>Sorbo Serpico</t>
  </si>
  <si>
    <t>Sperone</t>
  </si>
  <si>
    <t>Sturno</t>
  </si>
  <si>
    <t>Summonte</t>
  </si>
  <si>
    <t>Taurano</t>
  </si>
  <si>
    <t>Taurasi</t>
  </si>
  <si>
    <t>Teora</t>
  </si>
  <si>
    <t>Torella dei Lombardi</t>
  </si>
  <si>
    <t>Torre Le Nocelle</t>
  </si>
  <si>
    <t>Torrioni</t>
  </si>
  <si>
    <t>Trevico</t>
  </si>
  <si>
    <t>Tufo</t>
  </si>
  <si>
    <t>Vallata</t>
  </si>
  <si>
    <t>Vallesaccarda</t>
  </si>
  <si>
    <t>Venticano</t>
  </si>
  <si>
    <t>Villamaina</t>
  </si>
  <si>
    <t>Villanova del Battista</t>
  </si>
  <si>
    <t>Volturara Irpina</t>
  </si>
  <si>
    <t>Zungoli</t>
  </si>
  <si>
    <t>Montoro</t>
  </si>
  <si>
    <t>Acerno</t>
  </si>
  <si>
    <t>Agropoli</t>
  </si>
  <si>
    <t>Albanella</t>
  </si>
  <si>
    <t>Alfano</t>
  </si>
  <si>
    <t>Altavilla Silentina</t>
  </si>
  <si>
    <t>Amalfi</t>
  </si>
  <si>
    <t>Angri</t>
  </si>
  <si>
    <t>Aquara</t>
  </si>
  <si>
    <t>Ascea</t>
  </si>
  <si>
    <t>Atena Lucana</t>
  </si>
  <si>
    <t>Atrani</t>
  </si>
  <si>
    <t>Auletta</t>
  </si>
  <si>
    <t>Baronissi</t>
  </si>
  <si>
    <t>Battipaglia</t>
  </si>
  <si>
    <t>Bellosguardo</t>
  </si>
  <si>
    <t>Bracigliano</t>
  </si>
  <si>
    <t>Buccino</t>
  </si>
  <si>
    <t>Buonabitacolo</t>
  </si>
  <si>
    <t>Caggiano</t>
  </si>
  <si>
    <t>Calvanico</t>
  </si>
  <si>
    <t>Camerota</t>
  </si>
  <si>
    <t>Campagna</t>
  </si>
  <si>
    <t>Campora</t>
  </si>
  <si>
    <t>Cannalonga</t>
  </si>
  <si>
    <t>Capaccio Paestum</t>
  </si>
  <si>
    <t>Casalbuono</t>
  </si>
  <si>
    <t>Casaletto Spartano</t>
  </si>
  <si>
    <t>Casal Velino</t>
  </si>
  <si>
    <t>Caselle in Pittari</t>
  </si>
  <si>
    <t>Castelcivita</t>
  </si>
  <si>
    <t>Castellabate</t>
  </si>
  <si>
    <t>Castelnuovo Cilento</t>
  </si>
  <si>
    <t>Castelnuovo di Conza</t>
  </si>
  <si>
    <t>Castel San Giorgio</t>
  </si>
  <si>
    <t>Castel San Lorenzo</t>
  </si>
  <si>
    <t>Castiglione del Genovesi</t>
  </si>
  <si>
    <t>Cava de' Tirreni</t>
  </si>
  <si>
    <t>Celle di Bulgheria</t>
  </si>
  <si>
    <t>Centola</t>
  </si>
  <si>
    <t>Ceraso</t>
  </si>
  <si>
    <t>Cetara</t>
  </si>
  <si>
    <t>Cicerale</t>
  </si>
  <si>
    <t>Colliano</t>
  </si>
  <si>
    <t>Conca dei Marini</t>
  </si>
  <si>
    <t>Controne</t>
  </si>
  <si>
    <t>Contursi Terme</t>
  </si>
  <si>
    <t>Corbara</t>
  </si>
  <si>
    <t>Corleto Monforte</t>
  </si>
  <si>
    <t>Cuccaro Vetere</t>
  </si>
  <si>
    <t>Eboli</t>
  </si>
  <si>
    <t>Felitto</t>
  </si>
  <si>
    <t>Fisciano</t>
  </si>
  <si>
    <t>Furore</t>
  </si>
  <si>
    <t>Futani</t>
  </si>
  <si>
    <t>Giffoni Sei Casali</t>
  </si>
  <si>
    <t>Giffoni Valle Piana</t>
  </si>
  <si>
    <t>Gioi</t>
  </si>
  <si>
    <t>Giungano</t>
  </si>
  <si>
    <t>Ispani</t>
  </si>
  <si>
    <t>Laureana Cilento</t>
  </si>
  <si>
    <t>Laurino</t>
  </si>
  <si>
    <t>Laurito</t>
  </si>
  <si>
    <t>Laviano</t>
  </si>
  <si>
    <t>Lustra</t>
  </si>
  <si>
    <t>Magliano Vetere</t>
  </si>
  <si>
    <t>Maiori</t>
  </si>
  <si>
    <t>Mercato San Severino</t>
  </si>
  <si>
    <t>Minori</t>
  </si>
  <si>
    <t>Moio della Civitella</t>
  </si>
  <si>
    <t>Montano Antilia</t>
  </si>
  <si>
    <t>Montecorice</t>
  </si>
  <si>
    <t>Montecorvino Pugliano</t>
  </si>
  <si>
    <t>Montecorvino Rovella</t>
  </si>
  <si>
    <t>Monteforte Cilento</t>
  </si>
  <si>
    <t>Monte San Giacomo</t>
  </si>
  <si>
    <t>Montesano sulla Marcellana</t>
  </si>
  <si>
    <t>Morigerati</t>
  </si>
  <si>
    <t>Nocera Inferiore</t>
  </si>
  <si>
    <t>Nocera Superiore</t>
  </si>
  <si>
    <t>Novi Velia</t>
  </si>
  <si>
    <t>Ogliastro Cilento</t>
  </si>
  <si>
    <t>Olevano sul Tusciano</t>
  </si>
  <si>
    <t>Oliveto Citra</t>
  </si>
  <si>
    <t>Omignano</t>
  </si>
  <si>
    <t>Orria</t>
  </si>
  <si>
    <t>Ottati</t>
  </si>
  <si>
    <t>Padula</t>
  </si>
  <si>
    <t>Pagani</t>
  </si>
  <si>
    <t>Palomonte</t>
  </si>
  <si>
    <t>Pellezzano</t>
  </si>
  <si>
    <t>Perdifumo</t>
  </si>
  <si>
    <t>Perito</t>
  </si>
  <si>
    <t>Pertosa</t>
  </si>
  <si>
    <t>Petina</t>
  </si>
  <si>
    <t>Piaggine</t>
  </si>
  <si>
    <t>Pisciotta</t>
  </si>
  <si>
    <t>Polla</t>
  </si>
  <si>
    <t>Pollica</t>
  </si>
  <si>
    <t>Pontecagnano Faiano</t>
  </si>
  <si>
    <t>Positano</t>
  </si>
  <si>
    <t>Postiglione</t>
  </si>
  <si>
    <t>Praiano</t>
  </si>
  <si>
    <t>Prignano Cilento</t>
  </si>
  <si>
    <t>Ravello</t>
  </si>
  <si>
    <t>Ricigliano</t>
  </si>
  <si>
    <t>Roccadaspide</t>
  </si>
  <si>
    <t>Roccagloriosa</t>
  </si>
  <si>
    <t>Roccapiemonte</t>
  </si>
  <si>
    <t>Rofrano</t>
  </si>
  <si>
    <t>Romagnano al Monte</t>
  </si>
  <si>
    <t>Roscigno</t>
  </si>
  <si>
    <t>Rutino</t>
  </si>
  <si>
    <t>Sacco</t>
  </si>
  <si>
    <t>Sala Consilina</t>
  </si>
  <si>
    <t>Salento</t>
  </si>
  <si>
    <t>Salvitelle</t>
  </si>
  <si>
    <t>San Cipriano Picentino</t>
  </si>
  <si>
    <t>San Giovanni a Piro</t>
  </si>
  <si>
    <t>San Gregorio Magno</t>
  </si>
  <si>
    <t>San Mango Piemonte</t>
  </si>
  <si>
    <t>San Marzano sul Sarno</t>
  </si>
  <si>
    <t>San Mauro Cilento</t>
  </si>
  <si>
    <t>San Mauro la Bruca</t>
  </si>
  <si>
    <t>San Pietro al Tanagro</t>
  </si>
  <si>
    <t>San Rufo</t>
  </si>
  <si>
    <t>Santa Marina</t>
  </si>
  <si>
    <t>Sant'Angelo a Fasanella</t>
  </si>
  <si>
    <t>Sant'Arsenio</t>
  </si>
  <si>
    <t>Sant'Egidio del Monte Albino</t>
  </si>
  <si>
    <t>Santomenna</t>
  </si>
  <si>
    <t>San Valentino Torio</t>
  </si>
  <si>
    <t>Sanza</t>
  </si>
  <si>
    <t>Sapri</t>
  </si>
  <si>
    <t>Sarno</t>
  </si>
  <si>
    <t>Sassano</t>
  </si>
  <si>
    <t>Scafati</t>
  </si>
  <si>
    <t>Scala</t>
  </si>
  <si>
    <t>Serramezzana</t>
  </si>
  <si>
    <t>Serre</t>
  </si>
  <si>
    <t>Sessa Cilento</t>
  </si>
  <si>
    <t>Siano</t>
  </si>
  <si>
    <t>Sicignano degli Alburni</t>
  </si>
  <si>
    <t>Stella Cilento</t>
  </si>
  <si>
    <t>Stio</t>
  </si>
  <si>
    <t>Teggiano</t>
  </si>
  <si>
    <t>Torchiara</t>
  </si>
  <si>
    <t>Torraca</t>
  </si>
  <si>
    <t>Torre Orsaia</t>
  </si>
  <si>
    <t>Tortorella</t>
  </si>
  <si>
    <t>Tramonti</t>
  </si>
  <si>
    <t>Trentinara</t>
  </si>
  <si>
    <t>Valle dell'Angelo</t>
  </si>
  <si>
    <t>Vallo della Lucania</t>
  </si>
  <si>
    <t>Valva</t>
  </si>
  <si>
    <t>Vibonati</t>
  </si>
  <si>
    <t>Vietri sul Mare</t>
  </si>
  <si>
    <t>Bellizzi</t>
  </si>
  <si>
    <t>Acciano</t>
  </si>
  <si>
    <t>Aielli</t>
  </si>
  <si>
    <t>Alfedena</t>
  </si>
  <si>
    <t>Anversa degli Abruzzi</t>
  </si>
  <si>
    <t>Ateleta</t>
  </si>
  <si>
    <t>Avezzano</t>
  </si>
  <si>
    <t>Balsorano</t>
  </si>
  <si>
    <t>Barete</t>
  </si>
  <si>
    <t>Barisciano</t>
  </si>
  <si>
    <t>Barrea</t>
  </si>
  <si>
    <t>Bisegna</t>
  </si>
  <si>
    <t>Bugnara</t>
  </si>
  <si>
    <t>Cagnano Amiterno</t>
  </si>
  <si>
    <t>Calascio</t>
  </si>
  <si>
    <t>Campo di Giove</t>
  </si>
  <si>
    <t>Campotosto</t>
  </si>
  <si>
    <t>Canistro</t>
  </si>
  <si>
    <t>Cansano</t>
  </si>
  <si>
    <t>Capestrano</t>
  </si>
  <si>
    <t>Capistrello</t>
  </si>
  <si>
    <t>Capitignano</t>
  </si>
  <si>
    <t>Caporciano</t>
  </si>
  <si>
    <t>Cappadocia</t>
  </si>
  <si>
    <t>Carapelle Calvisio</t>
  </si>
  <si>
    <t>Carsoli</t>
  </si>
  <si>
    <t>Castel del Monte</t>
  </si>
  <si>
    <t>Castel di Ieri</t>
  </si>
  <si>
    <t>Castel di Sangro</t>
  </si>
  <si>
    <t>Castellafiume</t>
  </si>
  <si>
    <t>Castelvecchio Calvisio</t>
  </si>
  <si>
    <t>Castelvecchio Subequo</t>
  </si>
  <si>
    <t>Celano</t>
  </si>
  <si>
    <t>Cerchio</t>
  </si>
  <si>
    <t>Civita d'Antino</t>
  </si>
  <si>
    <t>Civitella Alfedena</t>
  </si>
  <si>
    <t>Civitella Roveto</t>
  </si>
  <si>
    <t>Cocullo</t>
  </si>
  <si>
    <t>Collarmele</t>
  </si>
  <si>
    <t>Collelongo</t>
  </si>
  <si>
    <t>Collepietro</t>
  </si>
  <si>
    <t>Corfinio</t>
  </si>
  <si>
    <t>Fagnano Alto</t>
  </si>
  <si>
    <t>Fontecchio</t>
  </si>
  <si>
    <t>Fossa</t>
  </si>
  <si>
    <t>Gagliano Aterno</t>
  </si>
  <si>
    <t>Gioia dei Marsi</t>
  </si>
  <si>
    <t>Goriano Sicoli</t>
  </si>
  <si>
    <t>Introdacqua</t>
  </si>
  <si>
    <t>Lecce nei Marsi</t>
  </si>
  <si>
    <t>Luco dei Marsi</t>
  </si>
  <si>
    <t>Lucoli</t>
  </si>
  <si>
    <t>Magliano de' Marsi</t>
  </si>
  <si>
    <t>Massa d'Albe</t>
  </si>
  <si>
    <t>Molina Aterno</t>
  </si>
  <si>
    <t>Montereale</t>
  </si>
  <si>
    <t>Morino</t>
  </si>
  <si>
    <t>Navelli</t>
  </si>
  <si>
    <t>Ocre</t>
  </si>
  <si>
    <t>Ofena</t>
  </si>
  <si>
    <t>Opi</t>
  </si>
  <si>
    <t>Oricola</t>
  </si>
  <si>
    <t>Ortona dei Marsi</t>
  </si>
  <si>
    <t>Ortucchio</t>
  </si>
  <si>
    <t>Ovindoli</t>
  </si>
  <si>
    <t>Pacentro</t>
  </si>
  <si>
    <t>Pereto</t>
  </si>
  <si>
    <t>Pescasseroli</t>
  </si>
  <si>
    <t>Pescina</t>
  </si>
  <si>
    <t>Pescocostanzo</t>
  </si>
  <si>
    <t>Pettorano sul Gizio</t>
  </si>
  <si>
    <t>Pizzoli</t>
  </si>
  <si>
    <t>Poggio Picenze</t>
  </si>
  <si>
    <t>Prata d'Ansidonia</t>
  </si>
  <si>
    <t>Pratola Peligna</t>
  </si>
  <si>
    <t>Prezza</t>
  </si>
  <si>
    <t>Raiano</t>
  </si>
  <si>
    <t>Rivisondoli</t>
  </si>
  <si>
    <t>Roccacasale</t>
  </si>
  <si>
    <t>Rocca di Botte</t>
  </si>
  <si>
    <t>Rocca di Cambio</t>
  </si>
  <si>
    <t>Rocca di Mezzo</t>
  </si>
  <si>
    <t>Rocca Pia</t>
  </si>
  <si>
    <t>Roccaraso</t>
  </si>
  <si>
    <t>San Benedetto dei Marsi</t>
  </si>
  <si>
    <t>San Benedetto in Perillis</t>
  </si>
  <si>
    <t>San Demetrio ne' Vestini</t>
  </si>
  <si>
    <t>San Pio delle Camere</t>
  </si>
  <si>
    <t>Sante Marie</t>
  </si>
  <si>
    <t>Sant'Eusanio Forconese</t>
  </si>
  <si>
    <t>Santo Stefano di Sessanio</t>
  </si>
  <si>
    <t>San Vincenzo Valle Roveto</t>
  </si>
  <si>
    <t>Scanno</t>
  </si>
  <si>
    <t>Scontrone</t>
  </si>
  <si>
    <t>Scoppito</t>
  </si>
  <si>
    <t>Scurcola Marsicana</t>
  </si>
  <si>
    <t>Secinaro</t>
  </si>
  <si>
    <t>Sulmona</t>
  </si>
  <si>
    <t>Tagliacozzo</t>
  </si>
  <si>
    <t>Tione degli Abruzzi</t>
  </si>
  <si>
    <t>Tornimparte</t>
  </si>
  <si>
    <t>Trasacco</t>
  </si>
  <si>
    <t>Villalago</t>
  </si>
  <si>
    <t>Villa Santa Lucia degli Abruzzi</t>
  </si>
  <si>
    <t>Villa Sant'Angelo</t>
  </si>
  <si>
    <t>Villavallelonga</t>
  </si>
  <si>
    <t>Villetta Barrea</t>
  </si>
  <si>
    <t>Vittorito</t>
  </si>
  <si>
    <t>Alba Adriatica</t>
  </si>
  <si>
    <t>Ancarano</t>
  </si>
  <si>
    <t>Arsita</t>
  </si>
  <si>
    <t>Atri</t>
  </si>
  <si>
    <t>Basciano</t>
  </si>
  <si>
    <t>Bellante</t>
  </si>
  <si>
    <t>Bisenti</t>
  </si>
  <si>
    <t>Campli</t>
  </si>
  <si>
    <t>Canzano</t>
  </si>
  <si>
    <t>Castel Castagna</t>
  </si>
  <si>
    <t>Castellalto</t>
  </si>
  <si>
    <t>Castelli</t>
  </si>
  <si>
    <t>Castiglione Messer Raimondo</t>
  </si>
  <si>
    <t>Castilenti</t>
  </si>
  <si>
    <t>Cellino Attanasio</t>
  </si>
  <si>
    <t>Cermignano</t>
  </si>
  <si>
    <t>Civitella del Tronto</t>
  </si>
  <si>
    <t>Colledara</t>
  </si>
  <si>
    <t>Colonnella</t>
  </si>
  <si>
    <t>Controguerra</t>
  </si>
  <si>
    <t>Corropoli</t>
  </si>
  <si>
    <t>Cortino</t>
  </si>
  <si>
    <t>Crognaleto</t>
  </si>
  <si>
    <t>Fano Adriano</t>
  </si>
  <si>
    <t>Giulianova</t>
  </si>
  <si>
    <t>Isola del Gran Sasso d'Italia</t>
  </si>
  <si>
    <t>Montefino</t>
  </si>
  <si>
    <t>Montorio al Vomano</t>
  </si>
  <si>
    <t>Morro d'Oro</t>
  </si>
  <si>
    <t>Mosciano Sant'Angelo</t>
  </si>
  <si>
    <t>Nereto</t>
  </si>
  <si>
    <t>Notaresco</t>
  </si>
  <si>
    <t>Penna Sant'Andrea</t>
  </si>
  <si>
    <t>Pietracamela</t>
  </si>
  <si>
    <t>Pineto</t>
  </si>
  <si>
    <t>Rocca Santa Maria</t>
  </si>
  <si>
    <t>Roseto degli Abruzzi</t>
  </si>
  <si>
    <t>Sant'Egidio alla Vibrata</t>
  </si>
  <si>
    <t>Sant'Omero</t>
  </si>
  <si>
    <t>Silvi</t>
  </si>
  <si>
    <t>Torano Nuovo</t>
  </si>
  <si>
    <t>Torricella Sicura</t>
  </si>
  <si>
    <t>Tortoreto</t>
  </si>
  <si>
    <t>Tossicia</t>
  </si>
  <si>
    <t>Valle Castellana</t>
  </si>
  <si>
    <t>Martinsicuro</t>
  </si>
  <si>
    <t>Abbateggio</t>
  </si>
  <si>
    <t>Alanno</t>
  </si>
  <si>
    <t>Bolognano</t>
  </si>
  <si>
    <t>Brittoli</t>
  </si>
  <si>
    <t>Bussi sul Tirino</t>
  </si>
  <si>
    <t>Cappelle sul Tavo</t>
  </si>
  <si>
    <t>Caramanico Terme</t>
  </si>
  <si>
    <t>Carpineto della Nora</t>
  </si>
  <si>
    <t>Castiglione a Casauria</t>
  </si>
  <si>
    <t>Catignano</t>
  </si>
  <si>
    <t>Cepagatti</t>
  </si>
  <si>
    <t>Città Sant'Angelo</t>
  </si>
  <si>
    <t>Civitaquana</t>
  </si>
  <si>
    <t>Civitella Casanova</t>
  </si>
  <si>
    <t>Collecorvino</t>
  </si>
  <si>
    <t>Corvara</t>
  </si>
  <si>
    <t>Cugnoli</t>
  </si>
  <si>
    <t>Elice</t>
  </si>
  <si>
    <t>Farindola</t>
  </si>
  <si>
    <t>Lettomanoppello</t>
  </si>
  <si>
    <t>Loreto Aprutino</t>
  </si>
  <si>
    <t>Manoppello</t>
  </si>
  <si>
    <t>Montebello di Bertona</t>
  </si>
  <si>
    <t>Montesilvano</t>
  </si>
  <si>
    <t>Moscufo</t>
  </si>
  <si>
    <t>Nocciano</t>
  </si>
  <si>
    <t>Penne</t>
  </si>
  <si>
    <t>Pescosansonesco</t>
  </si>
  <si>
    <t>Pianella</t>
  </si>
  <si>
    <t>Picciano</t>
  </si>
  <si>
    <t>Pietranico</t>
  </si>
  <si>
    <t>Popoli Terme</t>
  </si>
  <si>
    <t>Roccamorice</t>
  </si>
  <si>
    <t>Rosciano</t>
  </si>
  <si>
    <t>Salle</t>
  </si>
  <si>
    <t>Sant'Eufemia a Maiella</t>
  </si>
  <si>
    <t>San Valentino in Abruzzo Citeriore</t>
  </si>
  <si>
    <t>Scafa</t>
  </si>
  <si>
    <t>Serramonacesca</t>
  </si>
  <si>
    <t>Spoltore</t>
  </si>
  <si>
    <t>Tocco da Casauria</t>
  </si>
  <si>
    <t>Torre de' Passeri</t>
  </si>
  <si>
    <t>Turrivalignani</t>
  </si>
  <si>
    <t>Vicoli</t>
  </si>
  <si>
    <t>Villa Celiera</t>
  </si>
  <si>
    <t>Altino</t>
  </si>
  <si>
    <t>Archi</t>
  </si>
  <si>
    <t>Ari</t>
  </si>
  <si>
    <t>Arielli</t>
  </si>
  <si>
    <t>Atessa</t>
  </si>
  <si>
    <t>Bomba</t>
  </si>
  <si>
    <t>Borrello</t>
  </si>
  <si>
    <t>Bucchianico</t>
  </si>
  <si>
    <t>Montebello sul Sangro</t>
  </si>
  <si>
    <t>Canosa Sannita</t>
  </si>
  <si>
    <t>Carpineto Sinello</t>
  </si>
  <si>
    <t>Carunchio</t>
  </si>
  <si>
    <t>Casacanditella</t>
  </si>
  <si>
    <t>Casalanguida</t>
  </si>
  <si>
    <t>Casalbordino</t>
  </si>
  <si>
    <t>Casalincontrada</t>
  </si>
  <si>
    <t>Casoli</t>
  </si>
  <si>
    <t>Castel Frentano</t>
  </si>
  <si>
    <t>Castelguidone</t>
  </si>
  <si>
    <t>Castiglione Messer Marino</t>
  </si>
  <si>
    <t>Celenza sul Trigno</t>
  </si>
  <si>
    <t>Civitaluparella</t>
  </si>
  <si>
    <t>Civitella Messer Raimondo</t>
  </si>
  <si>
    <t>Colledimacine</t>
  </si>
  <si>
    <t>Colledimezzo</t>
  </si>
  <si>
    <t>Crecchio</t>
  </si>
  <si>
    <t>Cupello</t>
  </si>
  <si>
    <t>Dogliola</t>
  </si>
  <si>
    <t>Fara Filiorum Petri</t>
  </si>
  <si>
    <t>Fara San Martino</t>
  </si>
  <si>
    <t>Filetto</t>
  </si>
  <si>
    <t>Fossacesia</t>
  </si>
  <si>
    <t>Fraine</t>
  </si>
  <si>
    <t>Francavilla al Mare</t>
  </si>
  <si>
    <t>Fresagrandinaria</t>
  </si>
  <si>
    <t>Frisa</t>
  </si>
  <si>
    <t>Furci</t>
  </si>
  <si>
    <t>Gamberale</t>
  </si>
  <si>
    <t>Gessopalena</t>
  </si>
  <si>
    <t>Gissi</t>
  </si>
  <si>
    <t>Giuliano Teatino</t>
  </si>
  <si>
    <t>Guardiagrele</t>
  </si>
  <si>
    <t>Guilmi</t>
  </si>
  <si>
    <t>Lama dei Peligni</t>
  </si>
  <si>
    <t>Lanciano</t>
  </si>
  <si>
    <t>Lentella</t>
  </si>
  <si>
    <t>Lettopalena</t>
  </si>
  <si>
    <t>Liscia</t>
  </si>
  <si>
    <t>Miglianico</t>
  </si>
  <si>
    <t>Montazzoli</t>
  </si>
  <si>
    <t>Monteferrante</t>
  </si>
  <si>
    <t>Montelapiano</t>
  </si>
  <si>
    <t>Montenerodomo</t>
  </si>
  <si>
    <t>Monteodorisio</t>
  </si>
  <si>
    <t>Mozzagrogna</t>
  </si>
  <si>
    <t>Orsogna</t>
  </si>
  <si>
    <t>Ortona</t>
  </si>
  <si>
    <t>Paglieta</t>
  </si>
  <si>
    <t>Palena</t>
  </si>
  <si>
    <t>Palmoli</t>
  </si>
  <si>
    <t>Palombaro</t>
  </si>
  <si>
    <t>Pennadomo</t>
  </si>
  <si>
    <t>Pennapiedimonte</t>
  </si>
  <si>
    <t>Perano</t>
  </si>
  <si>
    <t>Pizzoferrato</t>
  </si>
  <si>
    <t>Poggiofiorito</t>
  </si>
  <si>
    <t>Pollutri</t>
  </si>
  <si>
    <t>Pretoro</t>
  </si>
  <si>
    <t>Quadri</t>
  </si>
  <si>
    <t>Rapino</t>
  </si>
  <si>
    <t>Ripa Teatina</t>
  </si>
  <si>
    <t>Roccamontepiano</t>
  </si>
  <si>
    <t>Rocca San Giovanni</t>
  </si>
  <si>
    <t>Roccascalegna</t>
  </si>
  <si>
    <t>Roccaspinalveti</t>
  </si>
  <si>
    <t>Roio del Sangro</t>
  </si>
  <si>
    <t>Rosello</t>
  </si>
  <si>
    <t>San Buono</t>
  </si>
  <si>
    <t>San Giovanni Lipioni</t>
  </si>
  <si>
    <t>San Giovanni Teatino</t>
  </si>
  <si>
    <t>San Martino sulla Marrucina</t>
  </si>
  <si>
    <t>San Salvo</t>
  </si>
  <si>
    <t>Santa Maria Imbaro</t>
  </si>
  <si>
    <t>Sant'Eusanio del Sangro</t>
  </si>
  <si>
    <t>San Vito Chietino</t>
  </si>
  <si>
    <t>Scerni</t>
  </si>
  <si>
    <t>Schiavi di Abruzzo</t>
  </si>
  <si>
    <t>Taranta Peligna</t>
  </si>
  <si>
    <t>Tollo</t>
  </si>
  <si>
    <t>Torino di Sangro</t>
  </si>
  <si>
    <t>Tornareccio</t>
  </si>
  <si>
    <t>Torrebruna</t>
  </si>
  <si>
    <t>Torrevecchia Teatina</t>
  </si>
  <si>
    <t>Torricella Peligna</t>
  </si>
  <si>
    <t>Treglio</t>
  </si>
  <si>
    <t>Tufillo</t>
  </si>
  <si>
    <t>Vacri</t>
  </si>
  <si>
    <t>Vasto</t>
  </si>
  <si>
    <t>Villalfonsina</t>
  </si>
  <si>
    <t>Villamagna</t>
  </si>
  <si>
    <t>Villa Santa Maria</t>
  </si>
  <si>
    <t>Pietraferrazzana</t>
  </si>
  <si>
    <t>Fallo</t>
  </si>
  <si>
    <t>Acquaviva Collecroce</t>
  </si>
  <si>
    <t>Baranello</t>
  </si>
  <si>
    <t>Bojano</t>
  </si>
  <si>
    <t>Bonefro</t>
  </si>
  <si>
    <t>Busso</t>
  </si>
  <si>
    <t>Campochiaro</t>
  </si>
  <si>
    <t>Campodipietra</t>
  </si>
  <si>
    <t>Campolieto</t>
  </si>
  <si>
    <t>Campomarino</t>
  </si>
  <si>
    <t>Casacalenda</t>
  </si>
  <si>
    <t>Casalciprano</t>
  </si>
  <si>
    <t>Castelbottaccio</t>
  </si>
  <si>
    <t>Castellino del Biferno</t>
  </si>
  <si>
    <t>Castelmauro</t>
  </si>
  <si>
    <t>Castropignano</t>
  </si>
  <si>
    <t>Cercemaggiore</t>
  </si>
  <si>
    <t>Cercepiccola</t>
  </si>
  <si>
    <t>Civitacampomarano</t>
  </si>
  <si>
    <t>Colle d'Anchise</t>
  </si>
  <si>
    <t>Colletorto</t>
  </si>
  <si>
    <t>Duronia</t>
  </si>
  <si>
    <t>Ferrazzano</t>
  </si>
  <si>
    <t>Fossalto</t>
  </si>
  <si>
    <t>Gambatesa</t>
  </si>
  <si>
    <t>Gildone</t>
  </si>
  <si>
    <t>Guardialfiera</t>
  </si>
  <si>
    <t>Guardiaregia</t>
  </si>
  <si>
    <t>Guglionesi</t>
  </si>
  <si>
    <t>Jelsi</t>
  </si>
  <si>
    <t>Larino</t>
  </si>
  <si>
    <t>Limosano</t>
  </si>
  <si>
    <t>Lucito</t>
  </si>
  <si>
    <t>Lupara</t>
  </si>
  <si>
    <t>Macchia Valfortore</t>
  </si>
  <si>
    <t>Mafalda</t>
  </si>
  <si>
    <t>Matrice</t>
  </si>
  <si>
    <t>Mirabello Sannitico</t>
  </si>
  <si>
    <t>Monacilioni</t>
  </si>
  <si>
    <t>Montagano</t>
  </si>
  <si>
    <t>Montecilfone</t>
  </si>
  <si>
    <t>Montefalcone nel Sannio</t>
  </si>
  <si>
    <t>Montelongo</t>
  </si>
  <si>
    <t>Montemitro</t>
  </si>
  <si>
    <t>Montenero di Bisaccia</t>
  </si>
  <si>
    <t>Montorio nei Frentani</t>
  </si>
  <si>
    <t>Morrone del Sannio</t>
  </si>
  <si>
    <t>Oratino</t>
  </si>
  <si>
    <t>Palata</t>
  </si>
  <si>
    <t>Petacciato</t>
  </si>
  <si>
    <t>Petrella Tifernina</t>
  </si>
  <si>
    <t>Pietracatella</t>
  </si>
  <si>
    <t>Pietracupa</t>
  </si>
  <si>
    <t>Portocannone</t>
  </si>
  <si>
    <t>Provvidenti</t>
  </si>
  <si>
    <t>Riccia</t>
  </si>
  <si>
    <t>Ripabottoni</t>
  </si>
  <si>
    <t>Ripalimosani</t>
  </si>
  <si>
    <t>Roccavivara</t>
  </si>
  <si>
    <t>Rotello</t>
  </si>
  <si>
    <t>Salcito</t>
  </si>
  <si>
    <t>San Biase</t>
  </si>
  <si>
    <t>San Felice del Molise</t>
  </si>
  <si>
    <t>San Giacomo degli Schiavoni</t>
  </si>
  <si>
    <t>San Giovanni in Galdo</t>
  </si>
  <si>
    <t>San Giuliano del Sannio</t>
  </si>
  <si>
    <t>San Giuliano di Puglia</t>
  </si>
  <si>
    <t>San Martino in Pensilis</t>
  </si>
  <si>
    <t>San Massimo</t>
  </si>
  <si>
    <t>San Polo Matese</t>
  </si>
  <si>
    <t>Santa Croce di Magliano</t>
  </si>
  <si>
    <t>Sant'Angelo Limosano</t>
  </si>
  <si>
    <t>Sant'Elia a Pianisi</t>
  </si>
  <si>
    <t>Sepino</t>
  </si>
  <si>
    <t>Spinete</t>
  </si>
  <si>
    <t>Tavenna</t>
  </si>
  <si>
    <t>Termoli</t>
  </si>
  <si>
    <t>Torella del Sannio</t>
  </si>
  <si>
    <t>Toro</t>
  </si>
  <si>
    <t>Trivento</t>
  </si>
  <si>
    <t>Tufara</t>
  </si>
  <si>
    <t>Ururi</t>
  </si>
  <si>
    <t>Vinchiaturo</t>
  </si>
  <si>
    <t>Accadia</t>
  </si>
  <si>
    <t>Alberona</t>
  </si>
  <si>
    <t>Anzano di Puglia</t>
  </si>
  <si>
    <t>Apricena</t>
  </si>
  <si>
    <t>Ascoli Satriano</t>
  </si>
  <si>
    <t>Biccari</t>
  </si>
  <si>
    <t>Bovino</t>
  </si>
  <si>
    <t>Cagnano Varano</t>
  </si>
  <si>
    <t>Candela</t>
  </si>
  <si>
    <t>Carapelle</t>
  </si>
  <si>
    <t>Carlantino</t>
  </si>
  <si>
    <t>Carpino</t>
  </si>
  <si>
    <t>Casalnuovo Monterotaro</t>
  </si>
  <si>
    <t>Casalvecchio di Puglia</t>
  </si>
  <si>
    <t>Castelluccio dei Sauri</t>
  </si>
  <si>
    <t>Castelluccio Valmaggiore</t>
  </si>
  <si>
    <t>Castelnuovo della Daunia</t>
  </si>
  <si>
    <t>Celenza Valfortore</t>
  </si>
  <si>
    <t>Celle di San Vito</t>
  </si>
  <si>
    <t>Cerignola</t>
  </si>
  <si>
    <t>Chieuti</t>
  </si>
  <si>
    <t>Deliceto</t>
  </si>
  <si>
    <t>Faeto</t>
  </si>
  <si>
    <t>Ischitella</t>
  </si>
  <si>
    <t>Isole Tremiti</t>
  </si>
  <si>
    <t>Lesina</t>
  </si>
  <si>
    <t>Lucera</t>
  </si>
  <si>
    <t>Manfredonia</t>
  </si>
  <si>
    <t>Mattinata</t>
  </si>
  <si>
    <t>Monteleone di Puglia</t>
  </si>
  <si>
    <t>Monte Sant'Angelo</t>
  </si>
  <si>
    <t>Motta Montecorvino</t>
  </si>
  <si>
    <t>Orsara di Puglia</t>
  </si>
  <si>
    <t>Orta Nova</t>
  </si>
  <si>
    <t>Panni</t>
  </si>
  <si>
    <t>Peschici</t>
  </si>
  <si>
    <t>Pietramontecorvino</t>
  </si>
  <si>
    <t>Poggio Imperiale</t>
  </si>
  <si>
    <t>Rignano Garganico</t>
  </si>
  <si>
    <t>Rocchetta Sant'Antonio</t>
  </si>
  <si>
    <t>Rodi Garganico</t>
  </si>
  <si>
    <t>Roseto Valfortore</t>
  </si>
  <si>
    <t>San Giovanni Rotondo</t>
  </si>
  <si>
    <t>San Marco in Lamis</t>
  </si>
  <si>
    <t>San Marco la Catola</t>
  </si>
  <si>
    <t>San Nicandro Garganico</t>
  </si>
  <si>
    <t>San Paolo di Civitate</t>
  </si>
  <si>
    <t>San Severo</t>
  </si>
  <si>
    <t>Sant'Agata di Puglia</t>
  </si>
  <si>
    <t>Serracapriola</t>
  </si>
  <si>
    <t>Stornara</t>
  </si>
  <si>
    <t>Stornarella</t>
  </si>
  <si>
    <t>Torremaggiore</t>
  </si>
  <si>
    <t>Troia</t>
  </si>
  <si>
    <t>Vico del Gargano</t>
  </si>
  <si>
    <t>Vieste</t>
  </si>
  <si>
    <t>Volturara Appula</t>
  </si>
  <si>
    <t>Volturino</t>
  </si>
  <si>
    <t>Ordona</t>
  </si>
  <si>
    <t>Zapponeta</t>
  </si>
  <si>
    <t>Acquaviva delle Fonti</t>
  </si>
  <si>
    <t>Adelfia</t>
  </si>
  <si>
    <t>Alberobello</t>
  </si>
  <si>
    <t>Altamura</t>
  </si>
  <si>
    <t>Binetto</t>
  </si>
  <si>
    <t>Bitetto</t>
  </si>
  <si>
    <t>Bitonto</t>
  </si>
  <si>
    <t>Bitritto</t>
  </si>
  <si>
    <t>Capurso</t>
  </si>
  <si>
    <t>Casamassima</t>
  </si>
  <si>
    <t>Cassano delle Murge</t>
  </si>
  <si>
    <t>Castellana Grotte</t>
  </si>
  <si>
    <t>Cellamare</t>
  </si>
  <si>
    <t>Conversano</t>
  </si>
  <si>
    <t>Corato</t>
  </si>
  <si>
    <t>Gioia del Colle</t>
  </si>
  <si>
    <t>Giovinazzo</t>
  </si>
  <si>
    <t>Gravina in Puglia</t>
  </si>
  <si>
    <t>Grumo Appula</t>
  </si>
  <si>
    <t>Locorotondo</t>
  </si>
  <si>
    <t>Modugno</t>
  </si>
  <si>
    <t>Mola di Bari</t>
  </si>
  <si>
    <t>Molfetta</t>
  </si>
  <si>
    <t>Monopoli</t>
  </si>
  <si>
    <t>Noci</t>
  </si>
  <si>
    <t>Noicattaro</t>
  </si>
  <si>
    <t>Palo del Colle</t>
  </si>
  <si>
    <t>Poggiorsini</t>
  </si>
  <si>
    <t>Polignano a Mare</t>
  </si>
  <si>
    <t>Putignano</t>
  </si>
  <si>
    <t>Rutigliano</t>
  </si>
  <si>
    <t>Ruvo di Puglia</t>
  </si>
  <si>
    <t>Sammichele di Bari</t>
  </si>
  <si>
    <t>Sannicandro di Bari</t>
  </si>
  <si>
    <t>Santeramo in Colle</t>
  </si>
  <si>
    <t>Terlizzi</t>
  </si>
  <si>
    <t>Toritto</t>
  </si>
  <si>
    <t>Triggiano</t>
  </si>
  <si>
    <t>Turi</t>
  </si>
  <si>
    <t>Valenzano</t>
  </si>
  <si>
    <t>Avetrana</t>
  </si>
  <si>
    <t>Carosino</t>
  </si>
  <si>
    <t>Castellaneta</t>
  </si>
  <si>
    <t>Crispiano</t>
  </si>
  <si>
    <t>Faggiano</t>
  </si>
  <si>
    <t>Fragagnano</t>
  </si>
  <si>
    <t>Ginosa</t>
  </si>
  <si>
    <t>Grottaglie</t>
  </si>
  <si>
    <t>Laterza</t>
  </si>
  <si>
    <t>Leporano</t>
  </si>
  <si>
    <t>Lizzano</t>
  </si>
  <si>
    <t>Manduria</t>
  </si>
  <si>
    <t>Martina Franca</t>
  </si>
  <si>
    <t>Maruggio</t>
  </si>
  <si>
    <t>Massafra</t>
  </si>
  <si>
    <t>Monteiasi</t>
  </si>
  <si>
    <t>Montemesola</t>
  </si>
  <si>
    <t>Monteparano</t>
  </si>
  <si>
    <t>Mottola</t>
  </si>
  <si>
    <t>Palagianello</t>
  </si>
  <si>
    <t>Palagiano</t>
  </si>
  <si>
    <t>Pulsano</t>
  </si>
  <si>
    <t>Roccaforzata</t>
  </si>
  <si>
    <t>San Giorgio Ionico</t>
  </si>
  <si>
    <t>San Marzano di San Giuseppe</t>
  </si>
  <si>
    <t>Sava</t>
  </si>
  <si>
    <t>Torricella</t>
  </si>
  <si>
    <t>Statte</t>
  </si>
  <si>
    <t>Carovigno</t>
  </si>
  <si>
    <t>Ceglie Messapica</t>
  </si>
  <si>
    <t>Cellino San Marco</t>
  </si>
  <si>
    <t>Cisternino</t>
  </si>
  <si>
    <t>Erchie</t>
  </si>
  <si>
    <t>Fasano</t>
  </si>
  <si>
    <t>Francavilla Fontana</t>
  </si>
  <si>
    <t>Latiano</t>
  </si>
  <si>
    <t>Mesagne</t>
  </si>
  <si>
    <t>Oria</t>
  </si>
  <si>
    <t>Ostuni</t>
  </si>
  <si>
    <t>San Donaci</t>
  </si>
  <si>
    <t>San Michele Salentino</t>
  </si>
  <si>
    <t>San Pancrazio Salentino</t>
  </si>
  <si>
    <t>San Pietro Vernotico</t>
  </si>
  <si>
    <t>San Vito dei Normanni</t>
  </si>
  <si>
    <t>Torchiarolo</t>
  </si>
  <si>
    <t>Torre Santa Susanna</t>
  </si>
  <si>
    <t>Villa Castelli</t>
  </si>
  <si>
    <t>Alessano</t>
  </si>
  <si>
    <t>Alezio</t>
  </si>
  <si>
    <t>Alliste</t>
  </si>
  <si>
    <t>Andrano</t>
  </si>
  <si>
    <t>Aradeo</t>
  </si>
  <si>
    <t>Arnesano</t>
  </si>
  <si>
    <t>Bagnolo del Salento</t>
  </si>
  <si>
    <t>Botrugno</t>
  </si>
  <si>
    <t>Calimera</t>
  </si>
  <si>
    <t>Campi Salentina</t>
  </si>
  <si>
    <t>Cannole</t>
  </si>
  <si>
    <t>Caprarica di Lecce</t>
  </si>
  <si>
    <t>Carmiano</t>
  </si>
  <si>
    <t>Carpignano Salentino</t>
  </si>
  <si>
    <t>Casarano</t>
  </si>
  <si>
    <t>Castri di Lecce</t>
  </si>
  <si>
    <t>Castrignano de' Greci</t>
  </si>
  <si>
    <t>Castrignano del Capo</t>
  </si>
  <si>
    <t>Cavallino</t>
  </si>
  <si>
    <t>Collepasso</t>
  </si>
  <si>
    <t>Copertino</t>
  </si>
  <si>
    <t>Corigliano d'Otranto</t>
  </si>
  <si>
    <t>Corsano</t>
  </si>
  <si>
    <t>Cursi</t>
  </si>
  <si>
    <t>Cutrofiano</t>
  </si>
  <si>
    <t>Diso</t>
  </si>
  <si>
    <t>Gagliano del Capo</t>
  </si>
  <si>
    <t>Galatina</t>
  </si>
  <si>
    <t>Galatone</t>
  </si>
  <si>
    <t>Gallipoli</t>
  </si>
  <si>
    <t>Giuggianello</t>
  </si>
  <si>
    <t>Giurdignano</t>
  </si>
  <si>
    <t>Guagnano</t>
  </si>
  <si>
    <t>Lequile</t>
  </si>
  <si>
    <t>Leverano</t>
  </si>
  <si>
    <t>Lizzanello</t>
  </si>
  <si>
    <t>Maglie</t>
  </si>
  <si>
    <t>Martano</t>
  </si>
  <si>
    <t>Martignano</t>
  </si>
  <si>
    <t>Matino</t>
  </si>
  <si>
    <t>Melendugno</t>
  </si>
  <si>
    <t>Melissano</t>
  </si>
  <si>
    <t>Melpignano</t>
  </si>
  <si>
    <t>Miggiano</t>
  </si>
  <si>
    <t>Minervino di Lecce</t>
  </si>
  <si>
    <t>Monteroni di Lecce</t>
  </si>
  <si>
    <t>Montesano Salentino</t>
  </si>
  <si>
    <t>Morciano di Leuca</t>
  </si>
  <si>
    <t>Muro Leccese</t>
  </si>
  <si>
    <t>Nardò</t>
  </si>
  <si>
    <t>Neviano</t>
  </si>
  <si>
    <t>Nociglia</t>
  </si>
  <si>
    <t>Novoli</t>
  </si>
  <si>
    <t>Ortelle</t>
  </si>
  <si>
    <t>Otranto</t>
  </si>
  <si>
    <t>Palmariggi</t>
  </si>
  <si>
    <t>Parabita</t>
  </si>
  <si>
    <t>Patù</t>
  </si>
  <si>
    <t>Poggiardo</t>
  </si>
  <si>
    <t>Racale</t>
  </si>
  <si>
    <t>Ruffano</t>
  </si>
  <si>
    <t>Salice Salentino</t>
  </si>
  <si>
    <t>Salve</t>
  </si>
  <si>
    <t>Sanarica</t>
  </si>
  <si>
    <t>San Cesario di Lecce</t>
  </si>
  <si>
    <t>San Donato di Lecce</t>
  </si>
  <si>
    <t>Sannicola</t>
  </si>
  <si>
    <t>San Pietro in Lama</t>
  </si>
  <si>
    <t>Santa Cesarea Terme</t>
  </si>
  <si>
    <t>Scorrano</t>
  </si>
  <si>
    <t>Seclì</t>
  </si>
  <si>
    <t>Sogliano Cavour</t>
  </si>
  <si>
    <t>Soleto</t>
  </si>
  <si>
    <t>Specchia</t>
  </si>
  <si>
    <t>Spongano</t>
  </si>
  <si>
    <t>Squinzano</t>
  </si>
  <si>
    <t>Sternatia</t>
  </si>
  <si>
    <t>Supersano</t>
  </si>
  <si>
    <t>Surano</t>
  </si>
  <si>
    <t>Surbo</t>
  </si>
  <si>
    <t>Taurisano</t>
  </si>
  <si>
    <t>Taviano</t>
  </si>
  <si>
    <t>Tiggiano</t>
  </si>
  <si>
    <t>Trepuzzi</t>
  </si>
  <si>
    <t>Tricase</t>
  </si>
  <si>
    <t>Tuglie</t>
  </si>
  <si>
    <t>Ugento</t>
  </si>
  <si>
    <t>Uggiano la Chiesa</t>
  </si>
  <si>
    <t>Veglie</t>
  </si>
  <si>
    <t>Vernole</t>
  </si>
  <si>
    <t>Zollino</t>
  </si>
  <si>
    <t>San Cassiano</t>
  </si>
  <si>
    <t>Porto Cesareo</t>
  </si>
  <si>
    <t>Presicce-Acquarica</t>
  </si>
  <si>
    <t>Abriola</t>
  </si>
  <si>
    <t>Acerenza</t>
  </si>
  <si>
    <t>Albano di Lucania</t>
  </si>
  <si>
    <t>Anzi</t>
  </si>
  <si>
    <t>Armento</t>
  </si>
  <si>
    <t>Atella</t>
  </si>
  <si>
    <t>Avigliano</t>
  </si>
  <si>
    <t>Balvano</t>
  </si>
  <si>
    <t>Banzi</t>
  </si>
  <si>
    <t>Baragiano</t>
  </si>
  <si>
    <t>Barile</t>
  </si>
  <si>
    <t>Bella</t>
  </si>
  <si>
    <t>Brienza</t>
  </si>
  <si>
    <t>Brindisi Montagna</t>
  </si>
  <si>
    <t>Calvello</t>
  </si>
  <si>
    <t>Calvera</t>
  </si>
  <si>
    <t>Campomaggiore</t>
  </si>
  <si>
    <t>Cancellara</t>
  </si>
  <si>
    <t>Carbone</t>
  </si>
  <si>
    <t>San Paolo Albanese</t>
  </si>
  <si>
    <t>Castelgrande</t>
  </si>
  <si>
    <t>Castelluccio Inferiore</t>
  </si>
  <si>
    <t>Castelluccio Superiore</t>
  </si>
  <si>
    <t>Castelmezzano</t>
  </si>
  <si>
    <t>Castelsaraceno</t>
  </si>
  <si>
    <t>Castronuovo di Sant'Andrea</t>
  </si>
  <si>
    <t>Cersosimo</t>
  </si>
  <si>
    <t>Chiaromonte</t>
  </si>
  <si>
    <t>Corleto Perticara</t>
  </si>
  <si>
    <t>Episcopia</t>
  </si>
  <si>
    <t>Fardella</t>
  </si>
  <si>
    <t>Filiano</t>
  </si>
  <si>
    <t>Forenza</t>
  </si>
  <si>
    <t>Francavilla in Sinni</t>
  </si>
  <si>
    <t>Gallicchio</t>
  </si>
  <si>
    <t>Genzano di Lucania</t>
  </si>
  <si>
    <t>Grumento Nova</t>
  </si>
  <si>
    <t>Guardia Perticara</t>
  </si>
  <si>
    <t>Lagonegro</t>
  </si>
  <si>
    <t>Latronico</t>
  </si>
  <si>
    <t>Laurenzana</t>
  </si>
  <si>
    <t>Lauria</t>
  </si>
  <si>
    <t>Lavello</t>
  </si>
  <si>
    <t>Maratea</t>
  </si>
  <si>
    <t>Marsico Nuovo</t>
  </si>
  <si>
    <t>Marsicovetere</t>
  </si>
  <si>
    <t>Maschito</t>
  </si>
  <si>
    <t>Melfi</t>
  </si>
  <si>
    <t>Missanello</t>
  </si>
  <si>
    <t>Moliterno</t>
  </si>
  <si>
    <t>Montemilone</t>
  </si>
  <si>
    <t>Montemurro</t>
  </si>
  <si>
    <t>Muro Lucano</t>
  </si>
  <si>
    <t>Nemoli</t>
  </si>
  <si>
    <t>Noepoli</t>
  </si>
  <si>
    <t>Oppido Lucano</t>
  </si>
  <si>
    <t>Palazzo San Gervasio</t>
  </si>
  <si>
    <t>Pescopagano</t>
  </si>
  <si>
    <t>Picerno</t>
  </si>
  <si>
    <t>Pietragalla</t>
  </si>
  <si>
    <t>Pietrapertosa</t>
  </si>
  <si>
    <t>Pignola</t>
  </si>
  <si>
    <t>Rapolla</t>
  </si>
  <si>
    <t>Rapone</t>
  </si>
  <si>
    <t>Rionero in Vulture</t>
  </si>
  <si>
    <t>Ripacandida</t>
  </si>
  <si>
    <t>Rivello</t>
  </si>
  <si>
    <t>Roccanova</t>
  </si>
  <si>
    <t>Rotonda</t>
  </si>
  <si>
    <t>Ruoti</t>
  </si>
  <si>
    <t>Ruvo del Monte</t>
  </si>
  <si>
    <t>San Chirico Nuovo</t>
  </si>
  <si>
    <t>San Chirico Raparo</t>
  </si>
  <si>
    <t>San Costantino Albanese</t>
  </si>
  <si>
    <t>San Fele</t>
  </si>
  <si>
    <t>San Martino d'Agri</t>
  </si>
  <si>
    <t>San Severino Lucano</t>
  </si>
  <si>
    <t>Sant'Angelo Le Fratte</t>
  </si>
  <si>
    <t>Sant'Arcangelo</t>
  </si>
  <si>
    <t>Sarconi</t>
  </si>
  <si>
    <t>Sasso di Castalda</t>
  </si>
  <si>
    <t>Satriano di Lucania</t>
  </si>
  <si>
    <t>Savoia di Lucania</t>
  </si>
  <si>
    <t>Senise</t>
  </si>
  <si>
    <t>Spinoso</t>
  </si>
  <si>
    <t>Teana</t>
  </si>
  <si>
    <t>Terranova di Pollino</t>
  </si>
  <si>
    <t>Tito</t>
  </si>
  <si>
    <t>Tolve</t>
  </si>
  <si>
    <t>Tramutola</t>
  </si>
  <si>
    <t>Trecchina</t>
  </si>
  <si>
    <t>Trivigno</t>
  </si>
  <si>
    <t>Vaglio Basilicata</t>
  </si>
  <si>
    <t>Venosa</t>
  </si>
  <si>
    <t>Vietri di Potenza</t>
  </si>
  <si>
    <t>Viggianello</t>
  </si>
  <si>
    <t>Viggiano</t>
  </si>
  <si>
    <t>Ginestra</t>
  </si>
  <si>
    <t>Paterno</t>
  </si>
  <si>
    <t>Accettura</t>
  </si>
  <si>
    <t>Aliano</t>
  </si>
  <si>
    <t>Bernalda</t>
  </si>
  <si>
    <t>Calciano</t>
  </si>
  <si>
    <t>Cirigliano</t>
  </si>
  <si>
    <t>Colobraro</t>
  </si>
  <si>
    <t>Craco</t>
  </si>
  <si>
    <t>Ferrandina</t>
  </si>
  <si>
    <t>Garaguso</t>
  </si>
  <si>
    <t>Gorgoglione</t>
  </si>
  <si>
    <t>Grassano</t>
  </si>
  <si>
    <t>Grottole</t>
  </si>
  <si>
    <t>Irsina</t>
  </si>
  <si>
    <t>Miglionico</t>
  </si>
  <si>
    <t>Montalbano Jonico</t>
  </si>
  <si>
    <t>Montescaglioso</t>
  </si>
  <si>
    <t>Nova Siri</t>
  </si>
  <si>
    <t>Oliveto Lucano</t>
  </si>
  <si>
    <t>Pisticci</t>
  </si>
  <si>
    <t>Policoro</t>
  </si>
  <si>
    <t>Pomarico</t>
  </si>
  <si>
    <t>Rotondella</t>
  </si>
  <si>
    <t>Salandra</t>
  </si>
  <si>
    <t>San Giorgio Lucano</t>
  </si>
  <si>
    <t>San Mauro Forte</t>
  </si>
  <si>
    <t>Stigliano</t>
  </si>
  <si>
    <t>Tricarico</t>
  </si>
  <si>
    <t>Tursi</t>
  </si>
  <si>
    <t>Valsinni</t>
  </si>
  <si>
    <t>Scanzano Jonico</t>
  </si>
  <si>
    <t>Acquaformosa</t>
  </si>
  <si>
    <t>Acquappesa</t>
  </si>
  <si>
    <t>Acri</t>
  </si>
  <si>
    <t>Aiello Calabro</t>
  </si>
  <si>
    <t>Aieta</t>
  </si>
  <si>
    <t>Albidona</t>
  </si>
  <si>
    <t>Alessandria del Carretto</t>
  </si>
  <si>
    <t>Altilia</t>
  </si>
  <si>
    <t>Altomonte</t>
  </si>
  <si>
    <t>Amantea</t>
  </si>
  <si>
    <t>Amendolara</t>
  </si>
  <si>
    <t>Aprigliano</t>
  </si>
  <si>
    <t>Belmonte Calabro</t>
  </si>
  <si>
    <t>Belsito</t>
  </si>
  <si>
    <t>Belvedere Marittimo</t>
  </si>
  <si>
    <t>Bianchi</t>
  </si>
  <si>
    <t>Bisignano</t>
  </si>
  <si>
    <t>Bocchigliero</t>
  </si>
  <si>
    <t>Bonifati</t>
  </si>
  <si>
    <t>Buonvicino</t>
  </si>
  <si>
    <t>Calopezzati</t>
  </si>
  <si>
    <t>Caloveto</t>
  </si>
  <si>
    <t>Campana</t>
  </si>
  <si>
    <t>Canna</t>
  </si>
  <si>
    <t>Cariati</t>
  </si>
  <si>
    <t>Carolei</t>
  </si>
  <si>
    <t>Carpanzano</t>
  </si>
  <si>
    <t>Cassano all'Ionio</t>
  </si>
  <si>
    <t>Castiglione Cosentino</t>
  </si>
  <si>
    <t>Castrolibero</t>
  </si>
  <si>
    <t>Castroregio</t>
  </si>
  <si>
    <t>Castrovillari</t>
  </si>
  <si>
    <t>Celico</t>
  </si>
  <si>
    <t>Cellara</t>
  </si>
  <si>
    <t>Cerchiara di Calabria</t>
  </si>
  <si>
    <t>Cerisano</t>
  </si>
  <si>
    <t>Cervicati</t>
  </si>
  <si>
    <t>Cerzeto</t>
  </si>
  <si>
    <t>Cetraro</t>
  </si>
  <si>
    <t>Civita</t>
  </si>
  <si>
    <t>Cleto</t>
  </si>
  <si>
    <t>Colosimi</t>
  </si>
  <si>
    <t>Cropalati</t>
  </si>
  <si>
    <t>Crosia</t>
  </si>
  <si>
    <t>Diamante</t>
  </si>
  <si>
    <t>Dipignano</t>
  </si>
  <si>
    <t>Domanico</t>
  </si>
  <si>
    <t>Fagnano Castello</t>
  </si>
  <si>
    <t>Falconara Albanese</t>
  </si>
  <si>
    <t>Figline Vegliaturo</t>
  </si>
  <si>
    <t>Firmo</t>
  </si>
  <si>
    <t>Fiumefreddo Bruzio</t>
  </si>
  <si>
    <t>Francavilla Marittima</t>
  </si>
  <si>
    <t>Frascineto</t>
  </si>
  <si>
    <t>Fuscaldo</t>
  </si>
  <si>
    <t>Grimaldi</t>
  </si>
  <si>
    <t>Grisolia</t>
  </si>
  <si>
    <t>Guardia Piemontese</t>
  </si>
  <si>
    <t>Lago</t>
  </si>
  <si>
    <t>Laino Borgo</t>
  </si>
  <si>
    <t>Laino Castello</t>
  </si>
  <si>
    <t>Lappano</t>
  </si>
  <si>
    <t>Lattarico</t>
  </si>
  <si>
    <t>Longobardi</t>
  </si>
  <si>
    <t>Longobucco</t>
  </si>
  <si>
    <t>Lungro</t>
  </si>
  <si>
    <t>Luzzi</t>
  </si>
  <si>
    <t>Maierà</t>
  </si>
  <si>
    <t>Malito</t>
  </si>
  <si>
    <t>Malvito</t>
  </si>
  <si>
    <t>Mandatoriccio</t>
  </si>
  <si>
    <t>Mangone</t>
  </si>
  <si>
    <t>Marano Marchesato</t>
  </si>
  <si>
    <t>Marano Principato</t>
  </si>
  <si>
    <t>Marzi</t>
  </si>
  <si>
    <t>Mendicino</t>
  </si>
  <si>
    <t>Mongrassano</t>
  </si>
  <si>
    <t>Montalto Uffugo</t>
  </si>
  <si>
    <t>Montegiordano</t>
  </si>
  <si>
    <t>Morano Calabro</t>
  </si>
  <si>
    <t>Mormanno</t>
  </si>
  <si>
    <t>Mottafollone</t>
  </si>
  <si>
    <t>Nocara</t>
  </si>
  <si>
    <t>Oriolo</t>
  </si>
  <si>
    <t>Orsomarso</t>
  </si>
  <si>
    <t>Paludi</t>
  </si>
  <si>
    <t>Panettieri</t>
  </si>
  <si>
    <t>Paola</t>
  </si>
  <si>
    <t>Papasidero</t>
  </si>
  <si>
    <t>Parenti</t>
  </si>
  <si>
    <t>Paterno Calabro</t>
  </si>
  <si>
    <t>Pedivigliano</t>
  </si>
  <si>
    <t>Piane Crati</t>
  </si>
  <si>
    <t>Pietrafitta</t>
  </si>
  <si>
    <t>Pietrapaola</t>
  </si>
  <si>
    <t>Plataci</t>
  </si>
  <si>
    <t>Praia a Mare</t>
  </si>
  <si>
    <t>Rende</t>
  </si>
  <si>
    <t>Rocca Imperiale</t>
  </si>
  <si>
    <t>Roggiano Gravina</t>
  </si>
  <si>
    <t>Rogliano</t>
  </si>
  <si>
    <t>Rose</t>
  </si>
  <si>
    <t>Roseto Capo Spulico</t>
  </si>
  <si>
    <t>Rota Greca</t>
  </si>
  <si>
    <t>Rovito</t>
  </si>
  <si>
    <t>San Basile</t>
  </si>
  <si>
    <t>San Benedetto Ullano</t>
  </si>
  <si>
    <t>San Cosmo Albanese</t>
  </si>
  <si>
    <t>San Demetrio Corone</t>
  </si>
  <si>
    <t>San Donato di Ninea</t>
  </si>
  <si>
    <t>San Fili</t>
  </si>
  <si>
    <t>Sangineto</t>
  </si>
  <si>
    <t>San Giorgio Albanese</t>
  </si>
  <si>
    <t>San Giovanni in Fiore</t>
  </si>
  <si>
    <t>San Lorenzo Bellizzi</t>
  </si>
  <si>
    <t>San Lorenzo del Vallo</t>
  </si>
  <si>
    <t>San Lucido</t>
  </si>
  <si>
    <t>San Marco Argentano</t>
  </si>
  <si>
    <t>San Martino di Finita</t>
  </si>
  <si>
    <t>San Nicola Arcella</t>
  </si>
  <si>
    <t>San Pietro in Amantea</t>
  </si>
  <si>
    <t>San Pietro in Guarano</t>
  </si>
  <si>
    <t>San Sosti</t>
  </si>
  <si>
    <t>Santa Caterina Albanese</t>
  </si>
  <si>
    <t>Santa Domenica Talao</t>
  </si>
  <si>
    <t>Sant'Agata di Esaro</t>
  </si>
  <si>
    <t>Santa Maria del Cedro</t>
  </si>
  <si>
    <t>Santa Sofia d'Epiro</t>
  </si>
  <si>
    <t>Santo Stefano di Rogliano</t>
  </si>
  <si>
    <t>San Vincenzo La Costa</t>
  </si>
  <si>
    <t>Saracena</t>
  </si>
  <si>
    <t>Scala Coeli</t>
  </si>
  <si>
    <t>Scalea</t>
  </si>
  <si>
    <t>Scigliano</t>
  </si>
  <si>
    <t>Serra d'Aiello</t>
  </si>
  <si>
    <t>Spezzano Albanese</t>
  </si>
  <si>
    <t>Spezzano della Sila</t>
  </si>
  <si>
    <t>Tarsia</t>
  </si>
  <si>
    <t>Terranova da Sibari</t>
  </si>
  <si>
    <t>Terravecchia</t>
  </si>
  <si>
    <t>Torano Castello</t>
  </si>
  <si>
    <t>Tortora</t>
  </si>
  <si>
    <t>Trebisacce</t>
  </si>
  <si>
    <t>Vaccarizzo Albanese</t>
  </si>
  <si>
    <t>Verbicaro</t>
  </si>
  <si>
    <t>Villapiana</t>
  </si>
  <si>
    <t>Zumpano</t>
  </si>
  <si>
    <t>Casali del Manco</t>
  </si>
  <si>
    <t>Corigliano-Rossano</t>
  </si>
  <si>
    <t>Albi</t>
  </si>
  <si>
    <t>Amaroni</t>
  </si>
  <si>
    <t>Amato</t>
  </si>
  <si>
    <t>Andali</t>
  </si>
  <si>
    <t>Argusto</t>
  </si>
  <si>
    <t>Badolato</t>
  </si>
  <si>
    <t>Belcastro</t>
  </si>
  <si>
    <t>Borgia</t>
  </si>
  <si>
    <t>Botricello</t>
  </si>
  <si>
    <t>Caraffa di Catanzaro</t>
  </si>
  <si>
    <t>Cardinale</t>
  </si>
  <si>
    <t>Carlopoli</t>
  </si>
  <si>
    <t>Cenadi</t>
  </si>
  <si>
    <t>Centrache</t>
  </si>
  <si>
    <t>Cerva</t>
  </si>
  <si>
    <t>Chiaravalle Centrale</t>
  </si>
  <si>
    <t>Cicala</t>
  </si>
  <si>
    <t>Conflenti</t>
  </si>
  <si>
    <t>Cortale</t>
  </si>
  <si>
    <t>Cropani</t>
  </si>
  <si>
    <t>Curinga</t>
  </si>
  <si>
    <t>Davoli</t>
  </si>
  <si>
    <t>Decollatura</t>
  </si>
  <si>
    <t>Falerna</t>
  </si>
  <si>
    <t>Feroleto Antico</t>
  </si>
  <si>
    <t>Fossato Serralta</t>
  </si>
  <si>
    <t>Gagliato</t>
  </si>
  <si>
    <t>Gasperina</t>
  </si>
  <si>
    <t>Gimigliano</t>
  </si>
  <si>
    <t>Girifalco</t>
  </si>
  <si>
    <t>Gizzeria</t>
  </si>
  <si>
    <t>Guardavalle</t>
  </si>
  <si>
    <t>Isca sullo Ionio</t>
  </si>
  <si>
    <t>Jacurso</t>
  </si>
  <si>
    <t>Magisano</t>
  </si>
  <si>
    <t>Maida</t>
  </si>
  <si>
    <t>Marcedusa</t>
  </si>
  <si>
    <t>Marcellinara</t>
  </si>
  <si>
    <t>Martirano</t>
  </si>
  <si>
    <t>Martirano Lombardo</t>
  </si>
  <si>
    <t>Miglierina</t>
  </si>
  <si>
    <t>Montauro</t>
  </si>
  <si>
    <t>Montepaone</t>
  </si>
  <si>
    <t>Motta Santa Lucia</t>
  </si>
  <si>
    <t>Nocera Terinese</t>
  </si>
  <si>
    <t>Olivadi</t>
  </si>
  <si>
    <t>Palermiti</t>
  </si>
  <si>
    <t>Pentone</t>
  </si>
  <si>
    <t>Petrizzi</t>
  </si>
  <si>
    <t>Petronà</t>
  </si>
  <si>
    <t>Pianopoli</t>
  </si>
  <si>
    <t>Platania</t>
  </si>
  <si>
    <t>San Floro</t>
  </si>
  <si>
    <t>San Mango d'Aquino</t>
  </si>
  <si>
    <t>San Pietro a Maida</t>
  </si>
  <si>
    <t>San Pietro Apostolo</t>
  </si>
  <si>
    <t>San Sostene</t>
  </si>
  <si>
    <t>Santa Caterina dello Ionio</t>
  </si>
  <si>
    <t>Sant'Andrea Apostolo dello Ionio</t>
  </si>
  <si>
    <t>San Vito sullo Ionio</t>
  </si>
  <si>
    <t>Satriano</t>
  </si>
  <si>
    <t>Sellia</t>
  </si>
  <si>
    <t>Sellia Marina</t>
  </si>
  <si>
    <t>Serrastretta</t>
  </si>
  <si>
    <t>Sersale</t>
  </si>
  <si>
    <t>Settingiano</t>
  </si>
  <si>
    <t>Simeri Crichi</t>
  </si>
  <si>
    <t>Sorbo San Basile</t>
  </si>
  <si>
    <t>Soverato</t>
  </si>
  <si>
    <t>Soveria Mannelli</t>
  </si>
  <si>
    <t>Soveria Simeri</t>
  </si>
  <si>
    <t>Squillace</t>
  </si>
  <si>
    <t>Stalettì</t>
  </si>
  <si>
    <t>Taverna</t>
  </si>
  <si>
    <t>Tiriolo</t>
  </si>
  <si>
    <t>Torre di Ruggiero</t>
  </si>
  <si>
    <t>Vallefiorita</t>
  </si>
  <si>
    <t>Zagarise</t>
  </si>
  <si>
    <t>Lamezia Terme</t>
  </si>
  <si>
    <t>Africo</t>
  </si>
  <si>
    <t>Agnana Calabra</t>
  </si>
  <si>
    <t>Anoia</t>
  </si>
  <si>
    <t>Antonimina</t>
  </si>
  <si>
    <t>Ardore</t>
  </si>
  <si>
    <t>Bagaladi</t>
  </si>
  <si>
    <t>Bagnara Calabra</t>
  </si>
  <si>
    <t>Benestare</t>
  </si>
  <si>
    <t>Bianco</t>
  </si>
  <si>
    <t>Bivongi</t>
  </si>
  <si>
    <t>Bova</t>
  </si>
  <si>
    <t>Bovalino</t>
  </si>
  <si>
    <t>Bova Marina</t>
  </si>
  <si>
    <t>Brancaleone</t>
  </si>
  <si>
    <t>Bruzzano Zeffirio</t>
  </si>
  <si>
    <t>Calanna</t>
  </si>
  <si>
    <t>Camini</t>
  </si>
  <si>
    <t>Campo Calabro</t>
  </si>
  <si>
    <t>Candidoni</t>
  </si>
  <si>
    <t>Canolo</t>
  </si>
  <si>
    <t>Caraffa del Bianco</t>
  </si>
  <si>
    <t>Cardeto</t>
  </si>
  <si>
    <t>Careri</t>
  </si>
  <si>
    <t>Casignana</t>
  </si>
  <si>
    <t>Caulonia</t>
  </si>
  <si>
    <t>Ciminà</t>
  </si>
  <si>
    <t>Cinquefrondi</t>
  </si>
  <si>
    <t>Cittanova</t>
  </si>
  <si>
    <t>Condofuri</t>
  </si>
  <si>
    <t>Cosoleto</t>
  </si>
  <si>
    <t>Delianuova</t>
  </si>
  <si>
    <t>Feroleto della Chiesa</t>
  </si>
  <si>
    <t>Ferruzzano</t>
  </si>
  <si>
    <t>Fiumara</t>
  </si>
  <si>
    <t>Galatro</t>
  </si>
  <si>
    <t>Gerace</t>
  </si>
  <si>
    <t>Giffone</t>
  </si>
  <si>
    <t>Gioia Tauro</t>
  </si>
  <si>
    <t>Gioiosa Ionica</t>
  </si>
  <si>
    <t>Grotteria</t>
  </si>
  <si>
    <t>Laganadi</t>
  </si>
  <si>
    <t>Laureana di Borrello</t>
  </si>
  <si>
    <t>Locri</t>
  </si>
  <si>
    <t>Mammola</t>
  </si>
  <si>
    <t>Marina di Gioiosa Ionica</t>
  </si>
  <si>
    <t>Maropati</t>
  </si>
  <si>
    <t>Martone</t>
  </si>
  <si>
    <t>Melicuccà</t>
  </si>
  <si>
    <t>Melicucco</t>
  </si>
  <si>
    <t>Melito di Porto Salvo</t>
  </si>
  <si>
    <t>Molochio</t>
  </si>
  <si>
    <t>Monasterace</t>
  </si>
  <si>
    <t>Montebello Jonico</t>
  </si>
  <si>
    <t>Motta San Giovanni</t>
  </si>
  <si>
    <t>Oppido Mamertina</t>
  </si>
  <si>
    <t>Palizzi</t>
  </si>
  <si>
    <t>Palmi</t>
  </si>
  <si>
    <t>Pazzano</t>
  </si>
  <si>
    <t>Placanica</t>
  </si>
  <si>
    <t>Platì</t>
  </si>
  <si>
    <t>Polistena</t>
  </si>
  <si>
    <t>Portigliola</t>
  </si>
  <si>
    <t>Reggio di Calabria</t>
  </si>
  <si>
    <t>Riace</t>
  </si>
  <si>
    <t>Rizziconi</t>
  </si>
  <si>
    <t>Roccaforte del Greco</t>
  </si>
  <si>
    <t>Roccella Ionica</t>
  </si>
  <si>
    <t>Roghudi</t>
  </si>
  <si>
    <t>Rosarno</t>
  </si>
  <si>
    <t>Samo</t>
  </si>
  <si>
    <t>San Giorgio Morgeto</t>
  </si>
  <si>
    <t>San Giovanni di Gerace</t>
  </si>
  <si>
    <t>San Lorenzo</t>
  </si>
  <si>
    <t>San Luca</t>
  </si>
  <si>
    <t>San Pietro di Caridà</t>
  </si>
  <si>
    <t>San Procopio</t>
  </si>
  <si>
    <t>San Roberto</t>
  </si>
  <si>
    <t>Santa Cristina d'Aspromonte</t>
  </si>
  <si>
    <t>Sant'Agata del Bianco</t>
  </si>
  <si>
    <t>Sant'Alessio in Aspromonte</t>
  </si>
  <si>
    <t>Sant'Eufemia d'Aspromonte</t>
  </si>
  <si>
    <t>Sant'Ilario dello Ionio</t>
  </si>
  <si>
    <t>Santo Stefano in Aspromonte</t>
  </si>
  <si>
    <t>Scido</t>
  </si>
  <si>
    <t>Scilla</t>
  </si>
  <si>
    <t>Seminara</t>
  </si>
  <si>
    <t>Serrata</t>
  </si>
  <si>
    <t>Siderno</t>
  </si>
  <si>
    <t>Sinopoli</t>
  </si>
  <si>
    <t>Staiti</t>
  </si>
  <si>
    <t>Stignano</t>
  </si>
  <si>
    <t>Stilo</t>
  </si>
  <si>
    <t>Taurianova</t>
  </si>
  <si>
    <t>Terranova Sappo Minulio</t>
  </si>
  <si>
    <t>Varapodio</t>
  </si>
  <si>
    <t>Villa San Giovanni</t>
  </si>
  <si>
    <t>San Ferdinando</t>
  </si>
  <si>
    <t>Alcamo</t>
  </si>
  <si>
    <t>Buseto Palizzolo</t>
  </si>
  <si>
    <t>Calatafimi-Segesta</t>
  </si>
  <si>
    <t>Campobello di Mazara</t>
  </si>
  <si>
    <t>Castellammare del Golfo</t>
  </si>
  <si>
    <t>Castelvetrano</t>
  </si>
  <si>
    <t>Custonaci</t>
  </si>
  <si>
    <t>Erice</t>
  </si>
  <si>
    <t>Favignana</t>
  </si>
  <si>
    <t>Gibellina</t>
  </si>
  <si>
    <t>Marsala</t>
  </si>
  <si>
    <t>Mazara del Vallo</t>
  </si>
  <si>
    <t>Paceco</t>
  </si>
  <si>
    <t>Pantelleria</t>
  </si>
  <si>
    <t>Partanna</t>
  </si>
  <si>
    <t>Poggioreale</t>
  </si>
  <si>
    <t>Salaparuta</t>
  </si>
  <si>
    <t>Salemi</t>
  </si>
  <si>
    <t>Santa Ninfa</t>
  </si>
  <si>
    <t>San Vito Lo Capo</t>
  </si>
  <si>
    <t>Valderice</t>
  </si>
  <si>
    <t>Vita</t>
  </si>
  <si>
    <t>Petrosino</t>
  </si>
  <si>
    <t>Misiliscemi</t>
  </si>
  <si>
    <t>Alia</t>
  </si>
  <si>
    <t>Alimena</t>
  </si>
  <si>
    <t>Aliminusa</t>
  </si>
  <si>
    <t>Altavilla Milicia</t>
  </si>
  <si>
    <t>Altofonte</t>
  </si>
  <si>
    <t>Bagheria</t>
  </si>
  <si>
    <t>Balestrate</t>
  </si>
  <si>
    <t>Baucina</t>
  </si>
  <si>
    <t>Belmonte Mezzagno</t>
  </si>
  <si>
    <t>Bisacquino</t>
  </si>
  <si>
    <t>Bolognetta</t>
  </si>
  <si>
    <t>Bompietro</t>
  </si>
  <si>
    <t>Borgetto</t>
  </si>
  <si>
    <t>Caccamo</t>
  </si>
  <si>
    <t>Caltavuturo</t>
  </si>
  <si>
    <t>Campofelice di Fitalia</t>
  </si>
  <si>
    <t>Campofelice di Roccella</t>
  </si>
  <si>
    <t>Campofiorito</t>
  </si>
  <si>
    <t>Camporeale</t>
  </si>
  <si>
    <t>Capaci</t>
  </si>
  <si>
    <t>Carini</t>
  </si>
  <si>
    <t>Castelbuono</t>
  </si>
  <si>
    <t>Casteldaccia</t>
  </si>
  <si>
    <t>Castellana Sicula</t>
  </si>
  <si>
    <t>Castronovo di Sicilia</t>
  </si>
  <si>
    <t>Cefalà Diana</t>
  </si>
  <si>
    <t>Cefalù</t>
  </si>
  <si>
    <t>Cerda</t>
  </si>
  <si>
    <t>Chiusa Sclafani</t>
  </si>
  <si>
    <t>Ciminna</t>
  </si>
  <si>
    <t>Cinisi</t>
  </si>
  <si>
    <t>Collesano</t>
  </si>
  <si>
    <t>Contessa Entellina</t>
  </si>
  <si>
    <t>Corleone</t>
  </si>
  <si>
    <t>Ficarazzi</t>
  </si>
  <si>
    <t>Gangi</t>
  </si>
  <si>
    <t>Geraci Siculo</t>
  </si>
  <si>
    <t>Giardinello</t>
  </si>
  <si>
    <t>Giuliana</t>
  </si>
  <si>
    <t>Godrano</t>
  </si>
  <si>
    <t>Gratteri</t>
  </si>
  <si>
    <t>Isnello</t>
  </si>
  <si>
    <t>Isola delle Femmine</t>
  </si>
  <si>
    <t>Lascari</t>
  </si>
  <si>
    <t>Lercara Friddi</t>
  </si>
  <si>
    <t>Marineo</t>
  </si>
  <si>
    <t>Mezzojuso</t>
  </si>
  <si>
    <t>Misilmeri</t>
  </si>
  <si>
    <t>Monreale</t>
  </si>
  <si>
    <t>Montelepre</t>
  </si>
  <si>
    <t>Montemaggiore Belsito</t>
  </si>
  <si>
    <t>Palazzo Adriano</t>
  </si>
  <si>
    <t>Partinico</t>
  </si>
  <si>
    <t>Petralia Soprana</t>
  </si>
  <si>
    <t>Petralia Sottana</t>
  </si>
  <si>
    <t>Piana degli Albanesi</t>
  </si>
  <si>
    <t>Polizzi Generosa</t>
  </si>
  <si>
    <t>Pollina</t>
  </si>
  <si>
    <t>Prizzi</t>
  </si>
  <si>
    <t>Roccamena</t>
  </si>
  <si>
    <t>Roccapalumba</t>
  </si>
  <si>
    <t>San Cipirello</t>
  </si>
  <si>
    <t>San Giuseppe Jato</t>
  </si>
  <si>
    <t>San Mauro Castelverde</t>
  </si>
  <si>
    <t>Santa Cristina Gela</t>
  </si>
  <si>
    <t>Santa Flavia</t>
  </si>
  <si>
    <t>Sciara</t>
  </si>
  <si>
    <t>Sclafani Bagni</t>
  </si>
  <si>
    <t>Termini Imerese</t>
  </si>
  <si>
    <t>Terrasini</t>
  </si>
  <si>
    <t>Torretta</t>
  </si>
  <si>
    <t>Trabia</t>
  </si>
  <si>
    <t>Trappeto</t>
  </si>
  <si>
    <t>Ustica</t>
  </si>
  <si>
    <t>Valledolmo</t>
  </si>
  <si>
    <t>Ventimiglia di Sicilia</t>
  </si>
  <si>
    <t>Vicari</t>
  </si>
  <si>
    <t>Villabate</t>
  </si>
  <si>
    <t>Villafrati</t>
  </si>
  <si>
    <t>Scillato</t>
  </si>
  <si>
    <t>Blufi</t>
  </si>
  <si>
    <t>Alcara li Fusi</t>
  </si>
  <si>
    <t>Alì</t>
  </si>
  <si>
    <t>Alì Terme</t>
  </si>
  <si>
    <t>Antillo</t>
  </si>
  <si>
    <t>Barcellona Pozzo di Gotto</t>
  </si>
  <si>
    <t>Basicò</t>
  </si>
  <si>
    <t>Brolo</t>
  </si>
  <si>
    <t>Capizzi</t>
  </si>
  <si>
    <t>Capo d'Orlando</t>
  </si>
  <si>
    <t>Capri Leone</t>
  </si>
  <si>
    <t>Caronia</t>
  </si>
  <si>
    <t>Casalvecchio Siculo</t>
  </si>
  <si>
    <t>Castel di Lucio</t>
  </si>
  <si>
    <t>Castell'Umberto</t>
  </si>
  <si>
    <t>Castelmola</t>
  </si>
  <si>
    <t>Castroreale</t>
  </si>
  <si>
    <t>Cesarò</t>
  </si>
  <si>
    <t>Condrò</t>
  </si>
  <si>
    <t>Falcone</t>
  </si>
  <si>
    <t>Ficarra</t>
  </si>
  <si>
    <t>Fiumedinisi</t>
  </si>
  <si>
    <t>Floresta</t>
  </si>
  <si>
    <t>Fondachelli-Fantina</t>
  </si>
  <si>
    <t>Forza d'Agrò</t>
  </si>
  <si>
    <t>Francavilla di Sicilia</t>
  </si>
  <si>
    <t>Frazzanò</t>
  </si>
  <si>
    <t>Furci Siculo</t>
  </si>
  <si>
    <t>Furnari</t>
  </si>
  <si>
    <t>Gaggi</t>
  </si>
  <si>
    <t>Galati Mamertino</t>
  </si>
  <si>
    <t>Gallodoro</t>
  </si>
  <si>
    <t>Giardini-Naxos</t>
  </si>
  <si>
    <t>Gioiosa Marea</t>
  </si>
  <si>
    <t>Graniti</t>
  </si>
  <si>
    <t>Gualtieri Sicaminò</t>
  </si>
  <si>
    <t>Itala</t>
  </si>
  <si>
    <t>Leni</t>
  </si>
  <si>
    <t>Letojanni</t>
  </si>
  <si>
    <t>Librizzi</t>
  </si>
  <si>
    <t>Limina</t>
  </si>
  <si>
    <t>Lipari</t>
  </si>
  <si>
    <t>Longi</t>
  </si>
  <si>
    <t>Malfa</t>
  </si>
  <si>
    <t>Malvagna</t>
  </si>
  <si>
    <t>Mandanici</t>
  </si>
  <si>
    <t>Mazzarrà Sant'Andrea</t>
  </si>
  <si>
    <t>Merì</t>
  </si>
  <si>
    <t>Milazzo</t>
  </si>
  <si>
    <t>Militello Rosmarino</t>
  </si>
  <si>
    <t>Mirto</t>
  </si>
  <si>
    <t>Mistretta</t>
  </si>
  <si>
    <t>Moio Alcantara</t>
  </si>
  <si>
    <t>Monforte San Giorgio</t>
  </si>
  <si>
    <t>Mongiuffi Melia</t>
  </si>
  <si>
    <t>Montagnareale</t>
  </si>
  <si>
    <t>Montalbano Elicona</t>
  </si>
  <si>
    <t>Motta Camastra</t>
  </si>
  <si>
    <t>Motta d'Affermo</t>
  </si>
  <si>
    <t>Naso</t>
  </si>
  <si>
    <t>Nizza di Sicilia</t>
  </si>
  <si>
    <t>Novara di Sicilia</t>
  </si>
  <si>
    <t>Oliveri</t>
  </si>
  <si>
    <t>Pace del Mela</t>
  </si>
  <si>
    <t>Pagliara</t>
  </si>
  <si>
    <t>Patti</t>
  </si>
  <si>
    <t>Pettineo</t>
  </si>
  <si>
    <t>Piraino</t>
  </si>
  <si>
    <t>Raccuja</t>
  </si>
  <si>
    <t>Reitano</t>
  </si>
  <si>
    <t>Roccafiorita</t>
  </si>
  <si>
    <t>Roccalumera</t>
  </si>
  <si>
    <t>Roccavaldina</t>
  </si>
  <si>
    <t>Roccella Valdemone</t>
  </si>
  <si>
    <t>Rodì Milici</t>
  </si>
  <si>
    <t>Rometta</t>
  </si>
  <si>
    <t>San Filippo del Mela</t>
  </si>
  <si>
    <t>San Fratello</t>
  </si>
  <si>
    <t>San Marco d'Alunzio</t>
  </si>
  <si>
    <t>San Pier Niceto</t>
  </si>
  <si>
    <t>San Piero Patti</t>
  </si>
  <si>
    <t>San Salvatore di Fitalia</t>
  </si>
  <si>
    <t>Santa Domenica Vittoria</t>
  </si>
  <si>
    <t>Sant'Agata di Militello</t>
  </si>
  <si>
    <t>Sant'Alessio Siculo</t>
  </si>
  <si>
    <t>Santa Lucia del Mela</t>
  </si>
  <si>
    <t>Santa Marina Salina</t>
  </si>
  <si>
    <t>Sant'Angelo di Brolo</t>
  </si>
  <si>
    <t>Santa Teresa di Riva</t>
  </si>
  <si>
    <t>San Teodoro</t>
  </si>
  <si>
    <t>Santo Stefano di Camastra</t>
  </si>
  <si>
    <t>Saponara</t>
  </si>
  <si>
    <t>Savoca</t>
  </si>
  <si>
    <t>Scaletta Zanclea</t>
  </si>
  <si>
    <t>Sinagra</t>
  </si>
  <si>
    <t>Spadafora</t>
  </si>
  <si>
    <t>Taormina</t>
  </si>
  <si>
    <t>Torregrotta</t>
  </si>
  <si>
    <t>Tortorici</t>
  </si>
  <si>
    <t>Tripi</t>
  </si>
  <si>
    <t>Tusa</t>
  </si>
  <si>
    <t>Ucria</t>
  </si>
  <si>
    <t>Valdina</t>
  </si>
  <si>
    <t>Venetico</t>
  </si>
  <si>
    <t>Villafranca Tirrena</t>
  </si>
  <si>
    <t>Terme Vigliatore</t>
  </si>
  <si>
    <t>Acquedolci</t>
  </si>
  <si>
    <t>Torrenova</t>
  </si>
  <si>
    <t>Alessandria della Rocca</t>
  </si>
  <si>
    <t>Aragona</t>
  </si>
  <si>
    <t>Bivona</t>
  </si>
  <si>
    <t>Burgio</t>
  </si>
  <si>
    <t>Calamonaci</t>
  </si>
  <si>
    <t>Caltabellotta</t>
  </si>
  <si>
    <t>Camastra</t>
  </si>
  <si>
    <t>Cammarata</t>
  </si>
  <si>
    <t>Campobello di Licata</t>
  </si>
  <si>
    <t>Canicattì</t>
  </si>
  <si>
    <t>Casteltermini</t>
  </si>
  <si>
    <t>Castrofilippo</t>
  </si>
  <si>
    <t>Cattolica Eraclea</t>
  </si>
  <si>
    <t>Cianciana</t>
  </si>
  <si>
    <t>Comitini</t>
  </si>
  <si>
    <t>Favara</t>
  </si>
  <si>
    <t>Grotte</t>
  </si>
  <si>
    <t>Joppolo Giancaxio</t>
  </si>
  <si>
    <t>Lampedusa e Linosa</t>
  </si>
  <si>
    <t>Licata</t>
  </si>
  <si>
    <t>Lucca Sicula</t>
  </si>
  <si>
    <t>Menfi</t>
  </si>
  <si>
    <t>Montallegro</t>
  </si>
  <si>
    <t>Montevago</t>
  </si>
  <si>
    <t>Naro</t>
  </si>
  <si>
    <t>Palma di Montechiaro</t>
  </si>
  <si>
    <t>Porto Empedocle</t>
  </si>
  <si>
    <t>Racalmuto</t>
  </si>
  <si>
    <t>Raffadali</t>
  </si>
  <si>
    <t>Ravanusa</t>
  </si>
  <si>
    <t>Realmonte</t>
  </si>
  <si>
    <t>Ribera</t>
  </si>
  <si>
    <t>Sambuca di Sicilia</t>
  </si>
  <si>
    <t>San Biagio Platani</t>
  </si>
  <si>
    <t>San Giovanni Gemini</t>
  </si>
  <si>
    <t>Santa Elisabetta</t>
  </si>
  <si>
    <t>Santa Margherita di Belice</t>
  </si>
  <si>
    <t>Sant'Angelo Muxaro</t>
  </si>
  <si>
    <t>Santo Stefano Quisquina</t>
  </si>
  <si>
    <t>Sciacca</t>
  </si>
  <si>
    <t>Siculiana</t>
  </si>
  <si>
    <t>Villafranca Sicula</t>
  </si>
  <si>
    <t>Acquaviva Platani</t>
  </si>
  <si>
    <t>Bompensiere</t>
  </si>
  <si>
    <t>Butera</t>
  </si>
  <si>
    <t>Campofranco</t>
  </si>
  <si>
    <t>Delia</t>
  </si>
  <si>
    <t>Gela</t>
  </si>
  <si>
    <t>Marianopoli</t>
  </si>
  <si>
    <t>Mazzarino</t>
  </si>
  <si>
    <t>Milena</t>
  </si>
  <si>
    <t>Montedoro</t>
  </si>
  <si>
    <t>Mussomeli</t>
  </si>
  <si>
    <t>Niscemi</t>
  </si>
  <si>
    <t>Resuttano</t>
  </si>
  <si>
    <t>Riesi</t>
  </si>
  <si>
    <t>San Cataldo</t>
  </si>
  <si>
    <t>Santa Caterina Villarmosa</t>
  </si>
  <si>
    <t>Serradifalco</t>
  </si>
  <si>
    <t>Sommatino</t>
  </si>
  <si>
    <t>Sutera</t>
  </si>
  <si>
    <t>Vallelunga Pratameno</t>
  </si>
  <si>
    <t>Villalba</t>
  </si>
  <si>
    <t>Agira</t>
  </si>
  <si>
    <t>Aidone</t>
  </si>
  <si>
    <t>Assoro</t>
  </si>
  <si>
    <t>Barrafranca</t>
  </si>
  <si>
    <t>Calascibetta</t>
  </si>
  <si>
    <t>Catenanuova</t>
  </si>
  <si>
    <t>Centuripe</t>
  </si>
  <si>
    <t>Cerami</t>
  </si>
  <si>
    <t>Gagliano Castelferrato</t>
  </si>
  <si>
    <t>Leonforte</t>
  </si>
  <si>
    <t>Nicosia</t>
  </si>
  <si>
    <t>Nissoria</t>
  </si>
  <si>
    <t>Piazza Armerina</t>
  </si>
  <si>
    <t>Pietraperzia</t>
  </si>
  <si>
    <t>Regalbuto</t>
  </si>
  <si>
    <t>Sperlinga</t>
  </si>
  <si>
    <t>Troina</t>
  </si>
  <si>
    <t>Valguarnera Caropepe</t>
  </si>
  <si>
    <t>Villarosa</t>
  </si>
  <si>
    <t>Aci Bonaccorsi</t>
  </si>
  <si>
    <t>Aci Castello</t>
  </si>
  <si>
    <t>Aci Catena</t>
  </si>
  <si>
    <t>Acireale</t>
  </si>
  <si>
    <t>Aci Sant'Antonio</t>
  </si>
  <si>
    <t>Adrano</t>
  </si>
  <si>
    <t>Belpasso</t>
  </si>
  <si>
    <t>Biancavilla</t>
  </si>
  <si>
    <t>Bronte</t>
  </si>
  <si>
    <t>Calatabiano</t>
  </si>
  <si>
    <t>Caltagirone</t>
  </si>
  <si>
    <t>Camporotondo Etneo</t>
  </si>
  <si>
    <t>Castel di Iudica</t>
  </si>
  <si>
    <t>Castiglione di Sicilia</t>
  </si>
  <si>
    <t>Fiumefreddo di Sicilia</t>
  </si>
  <si>
    <t>Giarre</t>
  </si>
  <si>
    <t>Grammichele</t>
  </si>
  <si>
    <t>Gravina di Catania</t>
  </si>
  <si>
    <t>Licodia Eubea</t>
  </si>
  <si>
    <t>Linguaglossa</t>
  </si>
  <si>
    <t>Maletto</t>
  </si>
  <si>
    <t>Mascali</t>
  </si>
  <si>
    <t>Mascalucia</t>
  </si>
  <si>
    <t>Militello in Val di Catania</t>
  </si>
  <si>
    <t>Milo</t>
  </si>
  <si>
    <t>Mineo</t>
  </si>
  <si>
    <t>Mirabella Imbaccari</t>
  </si>
  <si>
    <t>Misterbianco</t>
  </si>
  <si>
    <t>Motta Sant'Anastasia</t>
  </si>
  <si>
    <t>Nicolosi</t>
  </si>
  <si>
    <t>Palagonia</t>
  </si>
  <si>
    <t>Paternò</t>
  </si>
  <si>
    <t>Pedara</t>
  </si>
  <si>
    <t>Piedimonte Etneo</t>
  </si>
  <si>
    <t>Raddusa</t>
  </si>
  <si>
    <t>Ramacca</t>
  </si>
  <si>
    <t>Randazzo</t>
  </si>
  <si>
    <t>Riposto</t>
  </si>
  <si>
    <t>San Cono</t>
  </si>
  <si>
    <t>San Giovanni la Punta</t>
  </si>
  <si>
    <t>San Gregorio di Catania</t>
  </si>
  <si>
    <t>San Michele di Ganzaria</t>
  </si>
  <si>
    <t>San Pietro Clarenza</t>
  </si>
  <si>
    <t>Sant'Agata li Battiati</t>
  </si>
  <si>
    <t>Sant'Alfio</t>
  </si>
  <si>
    <t>Santa Maria di Licodia</t>
  </si>
  <si>
    <t>Santa Venerina</t>
  </si>
  <si>
    <t>Scordia</t>
  </si>
  <si>
    <t>Trecastagni</t>
  </si>
  <si>
    <t>Tremestieri Etneo</t>
  </si>
  <si>
    <t>Valverde</t>
  </si>
  <si>
    <t>Viagrande</t>
  </si>
  <si>
    <t>Vizzini</t>
  </si>
  <si>
    <t>Zafferana Etnea</t>
  </si>
  <si>
    <t>Mazzarrone</t>
  </si>
  <si>
    <t>Maniace</t>
  </si>
  <si>
    <t>Ragalna</t>
  </si>
  <si>
    <t>Acate</t>
  </si>
  <si>
    <t>Chiaramonte Gulfi</t>
  </si>
  <si>
    <t>Comiso</t>
  </si>
  <si>
    <t>Giarratana</t>
  </si>
  <si>
    <t>Ispica</t>
  </si>
  <si>
    <t>Modica</t>
  </si>
  <si>
    <t>Monterosso Almo</t>
  </si>
  <si>
    <t>Pozzallo</t>
  </si>
  <si>
    <t>Santa Croce Camerina</t>
  </si>
  <si>
    <t>Scicli</t>
  </si>
  <si>
    <t>Vittoria</t>
  </si>
  <si>
    <t>Augusta</t>
  </si>
  <si>
    <t>Avola</t>
  </si>
  <si>
    <t>Buccheri</t>
  </si>
  <si>
    <t>Buscemi</t>
  </si>
  <si>
    <t>Canicattini Bagni</t>
  </si>
  <si>
    <t>Carlentini</t>
  </si>
  <si>
    <t>Cassaro</t>
  </si>
  <si>
    <t>Ferla</t>
  </si>
  <si>
    <t>Floridia</t>
  </si>
  <si>
    <t>Francofonte</t>
  </si>
  <si>
    <t>Lentini</t>
  </si>
  <si>
    <t>Melilli</t>
  </si>
  <si>
    <t>Noto</t>
  </si>
  <si>
    <t>Pachino</t>
  </si>
  <si>
    <t>Palazzolo Acreide</t>
  </si>
  <si>
    <t>Rosolini</t>
  </si>
  <si>
    <t>Solarino</t>
  </si>
  <si>
    <t>Sortino</t>
  </si>
  <si>
    <t>Portopalo di Capo Passero</t>
  </si>
  <si>
    <t>Priolo Gargallo</t>
  </si>
  <si>
    <t>Aggius</t>
  </si>
  <si>
    <t>Alà dei Sardi</t>
  </si>
  <si>
    <t>Alghero</t>
  </si>
  <si>
    <t>Anela</t>
  </si>
  <si>
    <t>Ardara</t>
  </si>
  <si>
    <t>Arzachena</t>
  </si>
  <si>
    <t>Banari</t>
  </si>
  <si>
    <t>Benetutti</t>
  </si>
  <si>
    <t>Berchidda</t>
  </si>
  <si>
    <t>Bessude</t>
  </si>
  <si>
    <t>Bonnanaro</t>
  </si>
  <si>
    <t>Bono</t>
  </si>
  <si>
    <t>Bonorva</t>
  </si>
  <si>
    <t>Bortigiadas</t>
  </si>
  <si>
    <t>Borutta</t>
  </si>
  <si>
    <t>Bottidda</t>
  </si>
  <si>
    <t>Buddusò</t>
  </si>
  <si>
    <t>Bultei</t>
  </si>
  <si>
    <t>Bulzi</t>
  </si>
  <si>
    <t>Burgos</t>
  </si>
  <si>
    <t>Calangianus</t>
  </si>
  <si>
    <t>Cargeghe</t>
  </si>
  <si>
    <t>Castelsardo</t>
  </si>
  <si>
    <t>Cheremule</t>
  </si>
  <si>
    <t>Chiaramonti</t>
  </si>
  <si>
    <t>Codrongianos</t>
  </si>
  <si>
    <t>Cossoine</t>
  </si>
  <si>
    <t>Esporlatu</t>
  </si>
  <si>
    <t>Florinas</t>
  </si>
  <si>
    <t>Giave</t>
  </si>
  <si>
    <t>Illorai</t>
  </si>
  <si>
    <t>Ittireddu</t>
  </si>
  <si>
    <t>Ittiri</t>
  </si>
  <si>
    <t>Laerru</t>
  </si>
  <si>
    <t>La Maddalena</t>
  </si>
  <si>
    <t>Luogosanto</t>
  </si>
  <si>
    <t>Luras</t>
  </si>
  <si>
    <t>Mara</t>
  </si>
  <si>
    <t>Martis</t>
  </si>
  <si>
    <t>Monteleone Rocca Doria</t>
  </si>
  <si>
    <t>Monti</t>
  </si>
  <si>
    <t>Mores</t>
  </si>
  <si>
    <t>Muros</t>
  </si>
  <si>
    <t>Nughedu San Nicolò</t>
  </si>
  <si>
    <t>Nule</t>
  </si>
  <si>
    <t>Nulvi</t>
  </si>
  <si>
    <t>Olbia</t>
  </si>
  <si>
    <t>Olmedo</t>
  </si>
  <si>
    <t>Oschiri</t>
  </si>
  <si>
    <t>Osilo</t>
  </si>
  <si>
    <t>Ossi</t>
  </si>
  <si>
    <t>Ozieri</t>
  </si>
  <si>
    <t>Padria</t>
  </si>
  <si>
    <t>Palau</t>
  </si>
  <si>
    <t>Pattada</t>
  </si>
  <si>
    <t>Perfugas</t>
  </si>
  <si>
    <t>Ploaghe</t>
  </si>
  <si>
    <t>Porto Torres</t>
  </si>
  <si>
    <t>Pozzomaggiore</t>
  </si>
  <si>
    <t>Putifigari</t>
  </si>
  <si>
    <t>Romana</t>
  </si>
  <si>
    <t>Aglientu</t>
  </si>
  <si>
    <t>Santa Teresa Gallura</t>
  </si>
  <si>
    <t>Sedini</t>
  </si>
  <si>
    <t>Semestene</t>
  </si>
  <si>
    <t>Sennori</t>
  </si>
  <si>
    <t>Siligo</t>
  </si>
  <si>
    <t>Sorso</t>
  </si>
  <si>
    <t>Tempio Pausania</t>
  </si>
  <si>
    <t>Thiesi</t>
  </si>
  <si>
    <t>Tissi</t>
  </si>
  <si>
    <t>Torralba</t>
  </si>
  <si>
    <t>Trinità d'Agultu e Vignola</t>
  </si>
  <si>
    <t>Tula</t>
  </si>
  <si>
    <t>Uri</t>
  </si>
  <si>
    <t>Usini</t>
  </si>
  <si>
    <t>Villanova Monteleone</t>
  </si>
  <si>
    <t>Valledoria</t>
  </si>
  <si>
    <t>Telti</t>
  </si>
  <si>
    <t>Badesi</t>
  </si>
  <si>
    <t>Viddalba</t>
  </si>
  <si>
    <t>Golfo Aranci</t>
  </si>
  <si>
    <t>Loiri Porto San Paolo</t>
  </si>
  <si>
    <t>Sant'Antonio di Gallura</t>
  </si>
  <si>
    <t>Tergu</t>
  </si>
  <si>
    <t>Santa Maria Coghinas</t>
  </si>
  <si>
    <t>Erula</t>
  </si>
  <si>
    <t>Stintino</t>
  </si>
  <si>
    <t>Padru</t>
  </si>
  <si>
    <t>Budoni</t>
  </si>
  <si>
    <t>Aritzo</t>
  </si>
  <si>
    <t>Arzana</t>
  </si>
  <si>
    <t>Atzara</t>
  </si>
  <si>
    <t>Austis</t>
  </si>
  <si>
    <t>Bari Sardo</t>
  </si>
  <si>
    <t>Baunei</t>
  </si>
  <si>
    <t>Belvì</t>
  </si>
  <si>
    <t>Birori</t>
  </si>
  <si>
    <t>Bitti</t>
  </si>
  <si>
    <t>Bolotana</t>
  </si>
  <si>
    <t>Borore</t>
  </si>
  <si>
    <t>Bortigali</t>
  </si>
  <si>
    <t>Desulo</t>
  </si>
  <si>
    <t>Dorgali</t>
  </si>
  <si>
    <t>Dualchi</t>
  </si>
  <si>
    <t>Elini</t>
  </si>
  <si>
    <t>Fonni</t>
  </si>
  <si>
    <t>Gadoni</t>
  </si>
  <si>
    <t>Gairo</t>
  </si>
  <si>
    <t>Galtellì</t>
  </si>
  <si>
    <t>Gavoi</t>
  </si>
  <si>
    <t>Girasole</t>
  </si>
  <si>
    <t>Ilbono</t>
  </si>
  <si>
    <t>Irgoli</t>
  </si>
  <si>
    <t>Jerzu</t>
  </si>
  <si>
    <t>Lanusei</t>
  </si>
  <si>
    <t>Lei</t>
  </si>
  <si>
    <t>Loceri</t>
  </si>
  <si>
    <t>Loculi</t>
  </si>
  <si>
    <t>Lodè</t>
  </si>
  <si>
    <t>Lotzorai</t>
  </si>
  <si>
    <t>Lula</t>
  </si>
  <si>
    <t>Macomer</t>
  </si>
  <si>
    <t>Mamoiada</t>
  </si>
  <si>
    <t>Meana Sardo</t>
  </si>
  <si>
    <t>Noragugume</t>
  </si>
  <si>
    <t>Oliena</t>
  </si>
  <si>
    <t>Ollolai</t>
  </si>
  <si>
    <t>Olzai</t>
  </si>
  <si>
    <t>Onanì</t>
  </si>
  <si>
    <t>Onifai</t>
  </si>
  <si>
    <t>Oniferi</t>
  </si>
  <si>
    <t>Orani</t>
  </si>
  <si>
    <t>Orgosolo</t>
  </si>
  <si>
    <t>Orosei</t>
  </si>
  <si>
    <t>Orotelli</t>
  </si>
  <si>
    <t>Ortueri</t>
  </si>
  <si>
    <t>Orune</t>
  </si>
  <si>
    <t>Osidda</t>
  </si>
  <si>
    <t>Osini</t>
  </si>
  <si>
    <t>Ottana</t>
  </si>
  <si>
    <t>Ovodda</t>
  </si>
  <si>
    <t>Perdasdefogu</t>
  </si>
  <si>
    <t>Posada</t>
  </si>
  <si>
    <t>Sarule</t>
  </si>
  <si>
    <t>Silanus</t>
  </si>
  <si>
    <t>Sindia</t>
  </si>
  <si>
    <t>Siniscola</t>
  </si>
  <si>
    <t>Sorgono</t>
  </si>
  <si>
    <t>Talana</t>
  </si>
  <si>
    <t>Tertenia</t>
  </si>
  <si>
    <t>Teti</t>
  </si>
  <si>
    <t>Tiana</t>
  </si>
  <si>
    <t>Tonara</t>
  </si>
  <si>
    <t>Torpè</t>
  </si>
  <si>
    <t>Tortolì</t>
  </si>
  <si>
    <t>Triei</t>
  </si>
  <si>
    <t>Ulassai</t>
  </si>
  <si>
    <t>Urzulei</t>
  </si>
  <si>
    <t>Ussassai</t>
  </si>
  <si>
    <t>Villagrande Strisaili</t>
  </si>
  <si>
    <t>Cardedu</t>
  </si>
  <si>
    <t>Lodine</t>
  </si>
  <si>
    <t>Assemini</t>
  </si>
  <si>
    <t>Capoterra</t>
  </si>
  <si>
    <t>Decimomannu</t>
  </si>
  <si>
    <t>Maracalagonis</t>
  </si>
  <si>
    <t>Pula</t>
  </si>
  <si>
    <t>Quartu Sant'Elena</t>
  </si>
  <si>
    <t>Sarroch</t>
  </si>
  <si>
    <t>Selargius</t>
  </si>
  <si>
    <t>Sestu</t>
  </si>
  <si>
    <t>Settimo San Pietro</t>
  </si>
  <si>
    <t>Sinnai</t>
  </si>
  <si>
    <t>Uta</t>
  </si>
  <si>
    <t>Villa San Pietro</t>
  </si>
  <si>
    <t>Quartucciu</t>
  </si>
  <si>
    <t>Elmas</t>
  </si>
  <si>
    <t>Monserrato</t>
  </si>
  <si>
    <t>Andreis</t>
  </si>
  <si>
    <t>Arba</t>
  </si>
  <si>
    <t>Aviano</t>
  </si>
  <si>
    <t>Azzano Decimo</t>
  </si>
  <si>
    <t>Barcis</t>
  </si>
  <si>
    <t>Brugnera</t>
  </si>
  <si>
    <t>Budoia</t>
  </si>
  <si>
    <t>Caneva</t>
  </si>
  <si>
    <t>Casarsa della Delizia</t>
  </si>
  <si>
    <t>Castelnovo del Friuli</t>
  </si>
  <si>
    <t>Cavasso Nuovo</t>
  </si>
  <si>
    <t>Chions</t>
  </si>
  <si>
    <t>Cimolais</t>
  </si>
  <si>
    <t>Claut</t>
  </si>
  <si>
    <t>Clauzetto</t>
  </si>
  <si>
    <t>Cordenons</t>
  </si>
  <si>
    <t>Cordovado</t>
  </si>
  <si>
    <t>Erto e Casso</t>
  </si>
  <si>
    <t>Fanna</t>
  </si>
  <si>
    <t>Fiume Veneto</t>
  </si>
  <si>
    <t>Fontanafredda</t>
  </si>
  <si>
    <t>Frisanco</t>
  </si>
  <si>
    <t>Maniago</t>
  </si>
  <si>
    <t>Meduno</t>
  </si>
  <si>
    <t>Montereale Valcellina</t>
  </si>
  <si>
    <t>Morsano al Tagliamento</t>
  </si>
  <si>
    <t>Pasiano di Pordenone</t>
  </si>
  <si>
    <t>Pinzano al Tagliamento</t>
  </si>
  <si>
    <t>Polcenigo</t>
  </si>
  <si>
    <t>Porcia</t>
  </si>
  <si>
    <t>Prata di Pordenone</t>
  </si>
  <si>
    <t>Pravisdomini</t>
  </si>
  <si>
    <t>Roveredo in Piano</t>
  </si>
  <si>
    <t>Sacile</t>
  </si>
  <si>
    <t>San Giorgio della Richinvelda</t>
  </si>
  <si>
    <t>San Martino al Tagliamento</t>
  </si>
  <si>
    <t>San Quirino</t>
  </si>
  <si>
    <t>San Vito al Tagliamento</t>
  </si>
  <si>
    <t>Sequals</t>
  </si>
  <si>
    <t>Sesto al Reghena</t>
  </si>
  <si>
    <t>Spilimbergo</t>
  </si>
  <si>
    <t>Tramonti di Sopra</t>
  </si>
  <si>
    <t>Tramonti di Sotto</t>
  </si>
  <si>
    <t>Travesio</t>
  </si>
  <si>
    <t>Vito d'Asio</t>
  </si>
  <si>
    <t>Vivaro</t>
  </si>
  <si>
    <t>Zoppola</t>
  </si>
  <si>
    <t>Vajont</t>
  </si>
  <si>
    <t>Valvasone Arzene</t>
  </si>
  <si>
    <t>Acquaviva d'Isernia</t>
  </si>
  <si>
    <t>Agnone</t>
  </si>
  <si>
    <t>Bagnoli del Trigno</t>
  </si>
  <si>
    <t>Belmonte del Sannio</t>
  </si>
  <si>
    <t>Cantalupo nel Sannio</t>
  </si>
  <si>
    <t>Capracotta</t>
  </si>
  <si>
    <t>Carovilli</t>
  </si>
  <si>
    <t>Carpinone</t>
  </si>
  <si>
    <t>Castel del Giudice</t>
  </si>
  <si>
    <t>Castelpetroso</t>
  </si>
  <si>
    <t>Castelpizzuto</t>
  </si>
  <si>
    <t>Castel San Vincenzo</t>
  </si>
  <si>
    <t>Castelverrino</t>
  </si>
  <si>
    <t>Cerro al Volturno</t>
  </si>
  <si>
    <t>Chiauci</t>
  </si>
  <si>
    <t>Civitanova del Sannio</t>
  </si>
  <si>
    <t>Colli a Volturno</t>
  </si>
  <si>
    <t>Conca Casale</t>
  </si>
  <si>
    <t>Filignano</t>
  </si>
  <si>
    <t>Forlì del Sannio</t>
  </si>
  <si>
    <t>Fornelli</t>
  </si>
  <si>
    <t>Frosolone</t>
  </si>
  <si>
    <t>Longano</t>
  </si>
  <si>
    <t>Macchia d'Isernia</t>
  </si>
  <si>
    <t>Macchiagodena</t>
  </si>
  <si>
    <t>Miranda</t>
  </si>
  <si>
    <t>Montaquila</t>
  </si>
  <si>
    <t>Montenero Val Cocchiara</t>
  </si>
  <si>
    <t>Monteroduni</t>
  </si>
  <si>
    <t>Pesche</t>
  </si>
  <si>
    <t>Pescolanciano</t>
  </si>
  <si>
    <t>Pescopennataro</t>
  </si>
  <si>
    <t>Pettoranello del Molise</t>
  </si>
  <si>
    <t>Pietrabbondante</t>
  </si>
  <si>
    <t>Pizzone</t>
  </si>
  <si>
    <t>Poggio Sannita</t>
  </si>
  <si>
    <t>Pozzilli</t>
  </si>
  <si>
    <t>Rionero Sannitico</t>
  </si>
  <si>
    <t>Roccamandolfi</t>
  </si>
  <si>
    <t>Roccasicura</t>
  </si>
  <si>
    <t>Rocchetta a Volturno</t>
  </si>
  <si>
    <t>San Pietro Avellana</t>
  </si>
  <si>
    <t>Sant'Agapito</t>
  </si>
  <si>
    <t>Santa Maria del Molise</t>
  </si>
  <si>
    <t>Sant'Angelo del Pesco</t>
  </si>
  <si>
    <t>Sant'Elena Sannita</t>
  </si>
  <si>
    <t>Scapoli</t>
  </si>
  <si>
    <t>Sessano del Molise</t>
  </si>
  <si>
    <t>Sesto Campano</t>
  </si>
  <si>
    <t>Vastogirardi</t>
  </si>
  <si>
    <t>Venafro</t>
  </si>
  <si>
    <t>Abbasanta</t>
  </si>
  <si>
    <t>Aidomaggiore</t>
  </si>
  <si>
    <t>Albagiara</t>
  </si>
  <si>
    <t>Ales</t>
  </si>
  <si>
    <t>Allai</t>
  </si>
  <si>
    <t>Arborea</t>
  </si>
  <si>
    <t>Ardauli</t>
  </si>
  <si>
    <t>Assolo</t>
  </si>
  <si>
    <t>Asuni</t>
  </si>
  <si>
    <t>Baradili</t>
  </si>
  <si>
    <t>Baratili San Pietro</t>
  </si>
  <si>
    <t>Baressa</t>
  </si>
  <si>
    <t>Bauladu</t>
  </si>
  <si>
    <t>Bidonì</t>
  </si>
  <si>
    <t>Bonarcado</t>
  </si>
  <si>
    <t>Boroneddu</t>
  </si>
  <si>
    <t>Busachi</t>
  </si>
  <si>
    <t>Cabras</t>
  </si>
  <si>
    <t>Cuglieri</t>
  </si>
  <si>
    <t>Fordongianus</t>
  </si>
  <si>
    <t>Ghilarza</t>
  </si>
  <si>
    <t>Gonnoscodina</t>
  </si>
  <si>
    <t>Gonnosnò</t>
  </si>
  <si>
    <t>Gonnostramatza</t>
  </si>
  <si>
    <t>Marrubiu</t>
  </si>
  <si>
    <t>Masullas</t>
  </si>
  <si>
    <t>Milis</t>
  </si>
  <si>
    <t>Mogorella</t>
  </si>
  <si>
    <t>Mogoro</t>
  </si>
  <si>
    <t>Morgongiori</t>
  </si>
  <si>
    <t>Narbolia</t>
  </si>
  <si>
    <t>Neoneli</t>
  </si>
  <si>
    <t>Norbello</t>
  </si>
  <si>
    <t>Nughedu Santa Vittoria</t>
  </si>
  <si>
    <t>Nurachi</t>
  </si>
  <si>
    <t>Nureci</t>
  </si>
  <si>
    <t>Ollastra</t>
  </si>
  <si>
    <t>Palmas Arborea</t>
  </si>
  <si>
    <t>Pau</t>
  </si>
  <si>
    <t>Paulilatino</t>
  </si>
  <si>
    <t>Pompu</t>
  </si>
  <si>
    <t>Riola Sardo</t>
  </si>
  <si>
    <t>Ruinas</t>
  </si>
  <si>
    <t>Samugheo</t>
  </si>
  <si>
    <t>San Nicolò d'Arcidano</t>
  </si>
  <si>
    <t>Santa Giusta</t>
  </si>
  <si>
    <t>Villa Sant'Antonio</t>
  </si>
  <si>
    <t>Santu Lussurgiu</t>
  </si>
  <si>
    <t>San Vero Milis</t>
  </si>
  <si>
    <t>Scano di Montiferro</t>
  </si>
  <si>
    <t>Sedilo</t>
  </si>
  <si>
    <t>Seneghe</t>
  </si>
  <si>
    <t>Senis</t>
  </si>
  <si>
    <t>Sennariolo</t>
  </si>
  <si>
    <t>Siamaggiore</t>
  </si>
  <si>
    <t>Siamanna</t>
  </si>
  <si>
    <t>Simala</t>
  </si>
  <si>
    <t>Simaxis</t>
  </si>
  <si>
    <t>Sini</t>
  </si>
  <si>
    <t>Siris</t>
  </si>
  <si>
    <t>Solarussa</t>
  </si>
  <si>
    <t>Sorradile</t>
  </si>
  <si>
    <t>Tadasuni</t>
  </si>
  <si>
    <t>Terralba</t>
  </si>
  <si>
    <t>Tramatza</t>
  </si>
  <si>
    <t>Tresnuraghes</t>
  </si>
  <si>
    <t>Ulà Tirso</t>
  </si>
  <si>
    <t>Uras</t>
  </si>
  <si>
    <t>Usellus</t>
  </si>
  <si>
    <t>Villanova Truschedu</t>
  </si>
  <si>
    <t>Villaurbana</t>
  </si>
  <si>
    <t>Villa Verde</t>
  </si>
  <si>
    <t>Zeddiani</t>
  </si>
  <si>
    <t>Zerfaliu</t>
  </si>
  <si>
    <t>Siapiccia</t>
  </si>
  <si>
    <t>Curcuris</t>
  </si>
  <si>
    <t>Soddì</t>
  </si>
  <si>
    <t>Bosa</t>
  </si>
  <si>
    <t>Flussio</t>
  </si>
  <si>
    <t>Laconi</t>
  </si>
  <si>
    <t>Magomadas</t>
  </si>
  <si>
    <t>Modolo</t>
  </si>
  <si>
    <t>Montresta</t>
  </si>
  <si>
    <t>Sagama</t>
  </si>
  <si>
    <t>Suni</t>
  </si>
  <si>
    <t>Tinnura</t>
  </si>
  <si>
    <t>Ailoche</t>
  </si>
  <si>
    <t>Andorno Micca</t>
  </si>
  <si>
    <t>Benna</t>
  </si>
  <si>
    <t>Bioglio</t>
  </si>
  <si>
    <t>Borriana</t>
  </si>
  <si>
    <t>Brusnengo</t>
  </si>
  <si>
    <t>Callabiana</t>
  </si>
  <si>
    <t>Camandona</t>
  </si>
  <si>
    <t>Camburzano</t>
  </si>
  <si>
    <t>Candelo</t>
  </si>
  <si>
    <t>Caprile</t>
  </si>
  <si>
    <t>Casapinta</t>
  </si>
  <si>
    <t>Castelletto Cervo</t>
  </si>
  <si>
    <t>Cavaglià</t>
  </si>
  <si>
    <t>Cerrione</t>
  </si>
  <si>
    <t>Coggiola</t>
  </si>
  <si>
    <t>Cossato</t>
  </si>
  <si>
    <t>Crevacuore</t>
  </si>
  <si>
    <t>Curino</t>
  </si>
  <si>
    <t>Donato</t>
  </si>
  <si>
    <t>Dorzano</t>
  </si>
  <si>
    <t>Gaglianico</t>
  </si>
  <si>
    <t>Gifflenga</t>
  </si>
  <si>
    <t>Graglia</t>
  </si>
  <si>
    <t>Magnano</t>
  </si>
  <si>
    <t>Massazza</t>
  </si>
  <si>
    <t>Masserano</t>
  </si>
  <si>
    <t>Mezzana Mortigliengo</t>
  </si>
  <si>
    <t>Miagliano</t>
  </si>
  <si>
    <t>Mongrando</t>
  </si>
  <si>
    <t>Mottalciata</t>
  </si>
  <si>
    <t>Muzzano</t>
  </si>
  <si>
    <t>Netro</t>
  </si>
  <si>
    <t>Occhieppo Inferiore</t>
  </si>
  <si>
    <t>Occhieppo Superiore</t>
  </si>
  <si>
    <t>Pettinengo</t>
  </si>
  <si>
    <t>Piatto</t>
  </si>
  <si>
    <t>Piedicavallo</t>
  </si>
  <si>
    <t>Pollone</t>
  </si>
  <si>
    <t>Ponderano</t>
  </si>
  <si>
    <t>Portula</t>
  </si>
  <si>
    <t>Pralungo</t>
  </si>
  <si>
    <t>Pray</t>
  </si>
  <si>
    <t>Ronco Biellese</t>
  </si>
  <si>
    <t>Roppolo</t>
  </si>
  <si>
    <t>Rosazza</t>
  </si>
  <si>
    <t>Sagliano Micca</t>
  </si>
  <si>
    <t>Sala Biellese</t>
  </si>
  <si>
    <t>Salussola</t>
  </si>
  <si>
    <t>Sandigliano</t>
  </si>
  <si>
    <t>Sordevolo</t>
  </si>
  <si>
    <t>Sostegno</t>
  </si>
  <si>
    <t>Strona</t>
  </si>
  <si>
    <t>Tavigliano</t>
  </si>
  <si>
    <t>Ternengo</t>
  </si>
  <si>
    <t>Tollegno</t>
  </si>
  <si>
    <t>Torrazzo</t>
  </si>
  <si>
    <t>Valdengo</t>
  </si>
  <si>
    <t>Vallanzengo</t>
  </si>
  <si>
    <t>Valle San Nicolao</t>
  </si>
  <si>
    <t>Veglio</t>
  </si>
  <si>
    <t>Verrone</t>
  </si>
  <si>
    <t>Vigliano Biellese</t>
  </si>
  <si>
    <t>Villa del Bosco</t>
  </si>
  <si>
    <t>Villanova Biellese</t>
  </si>
  <si>
    <t>Viverone</t>
  </si>
  <si>
    <t>Zimone</t>
  </si>
  <si>
    <t>Zubiena</t>
  </si>
  <si>
    <t>Zumaglia</t>
  </si>
  <si>
    <t>Lessona</t>
  </si>
  <si>
    <t>Campiglia Cervo</t>
  </si>
  <si>
    <t>Quaregna Cerreto</t>
  </si>
  <si>
    <t>Valdilana</t>
  </si>
  <si>
    <t>Abbadia Lariana</t>
  </si>
  <si>
    <t>Airuno</t>
  </si>
  <si>
    <t>Annone di Brianza</t>
  </si>
  <si>
    <t>Ballabio</t>
  </si>
  <si>
    <t>Barzago</t>
  </si>
  <si>
    <t>Barzanò</t>
  </si>
  <si>
    <t>Barzio</t>
  </si>
  <si>
    <t>Bellano</t>
  </si>
  <si>
    <t>Bosisio Parini</t>
  </si>
  <si>
    <t>Brivio</t>
  </si>
  <si>
    <t>Bulciago</t>
  </si>
  <si>
    <t>Calco</t>
  </si>
  <si>
    <t>Calolziocorte</t>
  </si>
  <si>
    <t>Carenno</t>
  </si>
  <si>
    <t>Casargo</t>
  </si>
  <si>
    <t>Casatenovo</t>
  </si>
  <si>
    <t>Cassago Brianza</t>
  </si>
  <si>
    <t>Cassina Valsassina</t>
  </si>
  <si>
    <t>Castello di Brianza</t>
  </si>
  <si>
    <t>Cernusco Lombardone</t>
  </si>
  <si>
    <t>Cesana Brianza</t>
  </si>
  <si>
    <t>Civate</t>
  </si>
  <si>
    <t>Colico</t>
  </si>
  <si>
    <t>Colle Brianza</t>
  </si>
  <si>
    <t>Cortenova</t>
  </si>
  <si>
    <t>Costa Masnaga</t>
  </si>
  <si>
    <t>Crandola Valsassina</t>
  </si>
  <si>
    <t>Cremella</t>
  </si>
  <si>
    <t>Cremeno</t>
  </si>
  <si>
    <t>Dervio</t>
  </si>
  <si>
    <t>Dolzago</t>
  </si>
  <si>
    <t>Dorio</t>
  </si>
  <si>
    <t>Ello</t>
  </si>
  <si>
    <t>Erve</t>
  </si>
  <si>
    <t>Esino Lario</t>
  </si>
  <si>
    <t>Galbiate</t>
  </si>
  <si>
    <t>Garbagnate Monastero</t>
  </si>
  <si>
    <t>Garlate</t>
  </si>
  <si>
    <t>Imbersago</t>
  </si>
  <si>
    <t>Introbio</t>
  </si>
  <si>
    <t>Lierna</t>
  </si>
  <si>
    <t>Lomagna</t>
  </si>
  <si>
    <t>Malgrate</t>
  </si>
  <si>
    <t>Mandello del Lario</t>
  </si>
  <si>
    <t>Margno</t>
  </si>
  <si>
    <t>Merate</t>
  </si>
  <si>
    <t>Missaglia</t>
  </si>
  <si>
    <t>Moggio</t>
  </si>
  <si>
    <t>Molteno</t>
  </si>
  <si>
    <t>Monte Marenzo</t>
  </si>
  <si>
    <t>Montevecchia</t>
  </si>
  <si>
    <t>Monticello Brianza</t>
  </si>
  <si>
    <t>Morterone</t>
  </si>
  <si>
    <t>Nibionno</t>
  </si>
  <si>
    <t>Oggiono</t>
  </si>
  <si>
    <t>Olgiate Molgora</t>
  </si>
  <si>
    <t>Olginate</t>
  </si>
  <si>
    <t>Oliveto Lario</t>
  </si>
  <si>
    <t>Osnago</t>
  </si>
  <si>
    <t>Paderno d'Adda</t>
  </si>
  <si>
    <t>Pagnona</t>
  </si>
  <si>
    <t>Parlasco</t>
  </si>
  <si>
    <t>Pasturo</t>
  </si>
  <si>
    <t>Perledo</t>
  </si>
  <si>
    <t>Pescate</t>
  </si>
  <si>
    <t>Premana</t>
  </si>
  <si>
    <t>Primaluna</t>
  </si>
  <si>
    <t>Robbiate</t>
  </si>
  <si>
    <t>Rogeno</t>
  </si>
  <si>
    <t>Santa Maria Hoè</t>
  </si>
  <si>
    <t>Sirone</t>
  </si>
  <si>
    <t>Sirtori</t>
  </si>
  <si>
    <t>Sueglio</t>
  </si>
  <si>
    <t>Suello</t>
  </si>
  <si>
    <t>Taceno</t>
  </si>
  <si>
    <t>Valgreghentino</t>
  </si>
  <si>
    <t>Valmadrera</t>
  </si>
  <si>
    <t>Varenna</t>
  </si>
  <si>
    <t>Vercurago</t>
  </si>
  <si>
    <t>Viganò</t>
  </si>
  <si>
    <t>Verderio</t>
  </si>
  <si>
    <t>La Valletta Brianza</t>
  </si>
  <si>
    <t>Valvarrone</t>
  </si>
  <si>
    <t>Abbadia Cerreto</t>
  </si>
  <si>
    <t>Bertonico</t>
  </si>
  <si>
    <t>Boffalora d'Adda</t>
  </si>
  <si>
    <t>Borghetto Lodigiano</t>
  </si>
  <si>
    <t>Borgo San Giovanni</t>
  </si>
  <si>
    <t>Brembio</t>
  </si>
  <si>
    <t>Casaletto Lodigiano</t>
  </si>
  <si>
    <t>Casalmaiocco</t>
  </si>
  <si>
    <t>Casalpusterlengo</t>
  </si>
  <si>
    <t>Caselle Landi</t>
  </si>
  <si>
    <t>Caselle Lurani</t>
  </si>
  <si>
    <t>Castelnuovo Bocca d'Adda</t>
  </si>
  <si>
    <t>Castiglione d'Adda</t>
  </si>
  <si>
    <t>Castiraga Vidardo</t>
  </si>
  <si>
    <t>Cavenago d'Adda</t>
  </si>
  <si>
    <t>Cervignano d'Adda</t>
  </si>
  <si>
    <t>Codogno</t>
  </si>
  <si>
    <t>Comazzo</t>
  </si>
  <si>
    <t>Cornegliano Laudense</t>
  </si>
  <si>
    <t>Corno Giovine</t>
  </si>
  <si>
    <t>Cornovecchio</t>
  </si>
  <si>
    <t>Corte Palasio</t>
  </si>
  <si>
    <t>Crespiatica</t>
  </si>
  <si>
    <t>Fombio</t>
  </si>
  <si>
    <t>Galgagnano</t>
  </si>
  <si>
    <t>Graffignana</t>
  </si>
  <si>
    <t>Guardamiglio</t>
  </si>
  <si>
    <t>Livraga</t>
  </si>
  <si>
    <t>Lodi Vecchio</t>
  </si>
  <si>
    <t>Maccastorna</t>
  </si>
  <si>
    <t>Mairago</t>
  </si>
  <si>
    <t>Maleo</t>
  </si>
  <si>
    <t>Marudo</t>
  </si>
  <si>
    <t>Massalengo</t>
  </si>
  <si>
    <t>Meleti</t>
  </si>
  <si>
    <t>Merlino</t>
  </si>
  <si>
    <t>Montanaso Lombardo</t>
  </si>
  <si>
    <t>Mulazzano</t>
  </si>
  <si>
    <t>Orio Litta</t>
  </si>
  <si>
    <t>Ospedaletto Lodigiano</t>
  </si>
  <si>
    <t>Ossago Lodigiano</t>
  </si>
  <si>
    <t>Pieve Fissiraga</t>
  </si>
  <si>
    <t>Salerano sul Lambro</t>
  </si>
  <si>
    <t>San Fiorano</t>
  </si>
  <si>
    <t>San Martino in Strada</t>
  </si>
  <si>
    <t>San Rocco al Porto</t>
  </si>
  <si>
    <t>Sant'Angelo Lodigiano</t>
  </si>
  <si>
    <t>Santo Stefano Lodigiano</t>
  </si>
  <si>
    <t>Secugnago</t>
  </si>
  <si>
    <t>Senna Lodigiana</t>
  </si>
  <si>
    <t>Somaglia</t>
  </si>
  <si>
    <t>Sordio</t>
  </si>
  <si>
    <t>Tavazzano con Villavesco</t>
  </si>
  <si>
    <t>Terranova dei Passerini</t>
  </si>
  <si>
    <t>Turano Lodigiano</t>
  </si>
  <si>
    <t>Valera Fratta</t>
  </si>
  <si>
    <t>Villanova del Sillaro</t>
  </si>
  <si>
    <t>Zelo Buon Persico</t>
  </si>
  <si>
    <t>Castelgerundo</t>
  </si>
  <si>
    <t>Bellaria-Igea Marina</t>
  </si>
  <si>
    <t>Cattolica</t>
  </si>
  <si>
    <t>Coriano</t>
  </si>
  <si>
    <t>Gemmano</t>
  </si>
  <si>
    <t>Misano Adriatico</t>
  </si>
  <si>
    <t>Mondaino</t>
  </si>
  <si>
    <t>Montefiore Conca</t>
  </si>
  <si>
    <t>Montegridolfo</t>
  </si>
  <si>
    <t>Morciano di Romagna</t>
  </si>
  <si>
    <t>Riccione</t>
  </si>
  <si>
    <t>Saludecio</t>
  </si>
  <si>
    <t>San Clemente</t>
  </si>
  <si>
    <t>San Giovanni in Marignano</t>
  </si>
  <si>
    <t>Santarcangelo di Romagna</t>
  </si>
  <si>
    <t>Verucchio</t>
  </si>
  <si>
    <t>Casteldelci</t>
  </si>
  <si>
    <t>Maiolo</t>
  </si>
  <si>
    <t>Novafeltria</t>
  </si>
  <si>
    <t>Pennabilli</t>
  </si>
  <si>
    <t>San Leo</t>
  </si>
  <si>
    <t>Sant'Agata Feltria</t>
  </si>
  <si>
    <t>Talamello</t>
  </si>
  <si>
    <t>Poggio Torriana</t>
  </si>
  <si>
    <t>Montescudo-Monte Colombo</t>
  </si>
  <si>
    <t>Montecopiolo</t>
  </si>
  <si>
    <t>Sassofeltrio</t>
  </si>
  <si>
    <t>Cantagallo</t>
  </si>
  <si>
    <t>Carmignano</t>
  </si>
  <si>
    <t>Montemurlo</t>
  </si>
  <si>
    <t>Poggio a Caiano</t>
  </si>
  <si>
    <t>Vaiano</t>
  </si>
  <si>
    <t>Vernio</t>
  </si>
  <si>
    <t>Belvedere di Spinello</t>
  </si>
  <si>
    <t>Caccuri</t>
  </si>
  <si>
    <t>Carfizzi</t>
  </si>
  <si>
    <t>Casabona</t>
  </si>
  <si>
    <t>Castelsilano</t>
  </si>
  <si>
    <t>Cerenzia</t>
  </si>
  <si>
    <t>Cirò</t>
  </si>
  <si>
    <t>Cirò Marina</t>
  </si>
  <si>
    <t>Cotronei</t>
  </si>
  <si>
    <t>Crucoli</t>
  </si>
  <si>
    <t>Cutro</t>
  </si>
  <si>
    <t>Isola di Capo Rizzuto</t>
  </si>
  <si>
    <t>Melissa</t>
  </si>
  <si>
    <t>Mesoraca</t>
  </si>
  <si>
    <t>Pallagorio</t>
  </si>
  <si>
    <t>Petilia Policastro</t>
  </si>
  <si>
    <t>Roccabernarda</t>
  </si>
  <si>
    <t>Rocca di Neto</t>
  </si>
  <si>
    <t>San Mauro Marchesato</t>
  </si>
  <si>
    <t>San Nicola dell'Alto</t>
  </si>
  <si>
    <t>Santa Severina</t>
  </si>
  <si>
    <t>Savelli</t>
  </si>
  <si>
    <t>Scandale</t>
  </si>
  <si>
    <t>Strongoli</t>
  </si>
  <si>
    <t>Umbriatico</t>
  </si>
  <si>
    <t>Verzino</t>
  </si>
  <si>
    <t>Acquaro</t>
  </si>
  <si>
    <t>Arena</t>
  </si>
  <si>
    <t>Briatico</t>
  </si>
  <si>
    <t>Brognaturo</t>
  </si>
  <si>
    <t>Capistrano</t>
  </si>
  <si>
    <t>Cessaniti</t>
  </si>
  <si>
    <t>Dasà</t>
  </si>
  <si>
    <t>Dinami</t>
  </si>
  <si>
    <t>Drapia</t>
  </si>
  <si>
    <t>Fabrizia</t>
  </si>
  <si>
    <t>Filadelfia</t>
  </si>
  <si>
    <t>Filandari</t>
  </si>
  <si>
    <t>Filogaso</t>
  </si>
  <si>
    <t>Francavilla Angitola</t>
  </si>
  <si>
    <t>Francica</t>
  </si>
  <si>
    <t>Gerocarne</t>
  </si>
  <si>
    <t>Ionadi</t>
  </si>
  <si>
    <t>Joppolo</t>
  </si>
  <si>
    <t>Limbadi</t>
  </si>
  <si>
    <t>Maierato</t>
  </si>
  <si>
    <t>Mileto</t>
  </si>
  <si>
    <t>Mongiana</t>
  </si>
  <si>
    <t>Monterosso Calabro</t>
  </si>
  <si>
    <t>Nardodipace</t>
  </si>
  <si>
    <t>Nicotera</t>
  </si>
  <si>
    <t>Parghelia</t>
  </si>
  <si>
    <t>Pizzo</t>
  </si>
  <si>
    <t>Pizzoni</t>
  </si>
  <si>
    <t>Polia</t>
  </si>
  <si>
    <t>Ricadi</t>
  </si>
  <si>
    <t>Rombiolo</t>
  </si>
  <si>
    <t>San Calogero</t>
  </si>
  <si>
    <t>San Costantino Calabro</t>
  </si>
  <si>
    <t>San Gregorio d'Ippona</t>
  </si>
  <si>
    <t>San Nicola da Crissa</t>
  </si>
  <si>
    <t>Sant'Onofrio</t>
  </si>
  <si>
    <t>Serra San Bruno</t>
  </si>
  <si>
    <t>Simbario</t>
  </si>
  <si>
    <t>Sorianello</t>
  </si>
  <si>
    <t>Soriano Calabro</t>
  </si>
  <si>
    <t>Spadola</t>
  </si>
  <si>
    <t>Spilinga</t>
  </si>
  <si>
    <t>Stefanaconi</t>
  </si>
  <si>
    <t>Tropea</t>
  </si>
  <si>
    <t>Vallelonga</t>
  </si>
  <si>
    <t>Vazzano</t>
  </si>
  <si>
    <t>Zaccanopoli</t>
  </si>
  <si>
    <t>Zambrone</t>
  </si>
  <si>
    <t>Zungri</t>
  </si>
  <si>
    <t>Antrona Schieranco</t>
  </si>
  <si>
    <t>Anzola d'Ossola</t>
  </si>
  <si>
    <t>Arizzano</t>
  </si>
  <si>
    <t>Arola</t>
  </si>
  <si>
    <t>Aurano</t>
  </si>
  <si>
    <t>Baceno</t>
  </si>
  <si>
    <t>Bannio Anzino</t>
  </si>
  <si>
    <t>Baveno</t>
  </si>
  <si>
    <t>Bee</t>
  </si>
  <si>
    <t>Belgirate</t>
  </si>
  <si>
    <t>Beura-Cardezza</t>
  </si>
  <si>
    <t>Bognanco</t>
  </si>
  <si>
    <t>Brovello-Carpugnino</t>
  </si>
  <si>
    <t>Calasca-Castiglione</t>
  </si>
  <si>
    <t>Cambiasca</t>
  </si>
  <si>
    <t>Cannero Riviera</t>
  </si>
  <si>
    <t>Cannobio</t>
  </si>
  <si>
    <t>Caprezzo</t>
  </si>
  <si>
    <t>Casale Corte Cerro</t>
  </si>
  <si>
    <t>Ceppo Morelli</t>
  </si>
  <si>
    <t>Cesara</t>
  </si>
  <si>
    <t>Cossogno</t>
  </si>
  <si>
    <t>Craveggia</t>
  </si>
  <si>
    <t>Crevoladossola</t>
  </si>
  <si>
    <t>Crodo</t>
  </si>
  <si>
    <t>Domodossola</t>
  </si>
  <si>
    <t>Druogno</t>
  </si>
  <si>
    <t>Formazza</t>
  </si>
  <si>
    <t>Germagno</t>
  </si>
  <si>
    <t>Ghiffa</t>
  </si>
  <si>
    <t>Gignese</t>
  </si>
  <si>
    <t>Gravellona Toce</t>
  </si>
  <si>
    <t>Gurro</t>
  </si>
  <si>
    <t>Intragna</t>
  </si>
  <si>
    <t>Loreglia</t>
  </si>
  <si>
    <t>Macugnaga</t>
  </si>
  <si>
    <t>Madonna del Sasso</t>
  </si>
  <si>
    <t>Malesco</t>
  </si>
  <si>
    <t>Masera</t>
  </si>
  <si>
    <t>Massiola</t>
  </si>
  <si>
    <t>Mergozzo</t>
  </si>
  <si>
    <t>Miazzina</t>
  </si>
  <si>
    <t>Montecrestese</t>
  </si>
  <si>
    <t>Montescheno</t>
  </si>
  <si>
    <t>Nonio</t>
  </si>
  <si>
    <t>Oggebbio</t>
  </si>
  <si>
    <t>Omegna</t>
  </si>
  <si>
    <t>Ornavasso</t>
  </si>
  <si>
    <t>Pallanzeno</t>
  </si>
  <si>
    <t>Piedimulera</t>
  </si>
  <si>
    <t>Pieve Vergonte</t>
  </si>
  <si>
    <t>Premeno</t>
  </si>
  <si>
    <t>Premia</t>
  </si>
  <si>
    <t>Premosello-Chiovenda</t>
  </si>
  <si>
    <t>Quarna Sopra</t>
  </si>
  <si>
    <t>Quarna Sotto</t>
  </si>
  <si>
    <t>Re</t>
  </si>
  <si>
    <t>San Bernardino Verbano</t>
  </si>
  <si>
    <t>Santa Maria Maggiore</t>
  </si>
  <si>
    <t>Stresa</t>
  </si>
  <si>
    <t>Toceno</t>
  </si>
  <si>
    <t>Trarego Viggiona</t>
  </si>
  <si>
    <t>Trasquera</t>
  </si>
  <si>
    <t>Trontano</t>
  </si>
  <si>
    <t>Valstrona</t>
  </si>
  <si>
    <t>Vanzone con San Carlo</t>
  </si>
  <si>
    <t>Varzo</t>
  </si>
  <si>
    <t>Verbania</t>
  </si>
  <si>
    <t>Vignone</t>
  </si>
  <si>
    <t>Villadossola</t>
  </si>
  <si>
    <t>Villette</t>
  </si>
  <si>
    <t>Vogogna</t>
  </si>
  <si>
    <t>Borgomezzavalle</t>
  </si>
  <si>
    <t>Valle Cannobina</t>
  </si>
  <si>
    <t>Agrate Brianza</t>
  </si>
  <si>
    <t>Aicurzio</t>
  </si>
  <si>
    <t>Albiate</t>
  </si>
  <si>
    <t>Arcore</t>
  </si>
  <si>
    <t>Barlassina</t>
  </si>
  <si>
    <t>Bellusco</t>
  </si>
  <si>
    <t>Bernareggio</t>
  </si>
  <si>
    <t>Besana in Brianza</t>
  </si>
  <si>
    <t>Biassono</t>
  </si>
  <si>
    <t>Bovisio-Masciago</t>
  </si>
  <si>
    <t>Briosco</t>
  </si>
  <si>
    <t>Brugherio</t>
  </si>
  <si>
    <t>Burago di Molgora</t>
  </si>
  <si>
    <t>Camparada</t>
  </si>
  <si>
    <t>Carate Brianza</t>
  </si>
  <si>
    <t>Carnate</t>
  </si>
  <si>
    <t>Cavenago di Brianza</t>
  </si>
  <si>
    <t>Ceriano Laghetto</t>
  </si>
  <si>
    <t>Cesano Maderno</t>
  </si>
  <si>
    <t>Cogliate</t>
  </si>
  <si>
    <t>Concorezzo</t>
  </si>
  <si>
    <t>Correzzana</t>
  </si>
  <si>
    <t>Desio</t>
  </si>
  <si>
    <t>Giussano</t>
  </si>
  <si>
    <t>Lazzate</t>
  </si>
  <si>
    <t>Lesmo</t>
  </si>
  <si>
    <t>Limbiate</t>
  </si>
  <si>
    <t>Lissone</t>
  </si>
  <si>
    <t>Macherio</t>
  </si>
  <si>
    <t>Meda</t>
  </si>
  <si>
    <t>Mezzago</t>
  </si>
  <si>
    <t>Misinto</t>
  </si>
  <si>
    <t>Monza</t>
  </si>
  <si>
    <t>Muggiò</t>
  </si>
  <si>
    <t>Nova Milanese</t>
  </si>
  <si>
    <t>Ornago</t>
  </si>
  <si>
    <t>Renate</t>
  </si>
  <si>
    <t>Ronco Briantino</t>
  </si>
  <si>
    <t>Seregno</t>
  </si>
  <si>
    <t>Seveso</t>
  </si>
  <si>
    <t>Sovico</t>
  </si>
  <si>
    <t>Sulbiate</t>
  </si>
  <si>
    <t>Triuggio</t>
  </si>
  <si>
    <t>Usmate Velate</t>
  </si>
  <si>
    <t>Varedo</t>
  </si>
  <si>
    <t>Vedano al Lambro</t>
  </si>
  <si>
    <t>Veduggio con Colzano</t>
  </si>
  <si>
    <t>Verano Brianza</t>
  </si>
  <si>
    <t>Villasanta</t>
  </si>
  <si>
    <t>Vimercate</t>
  </si>
  <si>
    <t>Busnago</t>
  </si>
  <si>
    <t>Caponago</t>
  </si>
  <si>
    <t>Cornate d'Adda</t>
  </si>
  <si>
    <t>Lentate sul Seveso</t>
  </si>
  <si>
    <t>Roncello</t>
  </si>
  <si>
    <t>Altidona</t>
  </si>
  <si>
    <t>Amandola</t>
  </si>
  <si>
    <t>Belmonte Piceno</t>
  </si>
  <si>
    <t>Campofilone</t>
  </si>
  <si>
    <t>Falerone</t>
  </si>
  <si>
    <t>Francavilla d'Ete</t>
  </si>
  <si>
    <t>Grottazzolina</t>
  </si>
  <si>
    <t>Lapedona</t>
  </si>
  <si>
    <t>Magliano di Tenna</t>
  </si>
  <si>
    <t>Massa Fermana</t>
  </si>
  <si>
    <t>Monsampietro Morico</t>
  </si>
  <si>
    <t>Montappone</t>
  </si>
  <si>
    <t>Montefalcone Appennino</t>
  </si>
  <si>
    <t>Montefortino</t>
  </si>
  <si>
    <t>Monte Giberto</t>
  </si>
  <si>
    <t>Montegiorgio</t>
  </si>
  <si>
    <t>Montegranaro</t>
  </si>
  <si>
    <t>Monteleone di Fermo</t>
  </si>
  <si>
    <t>Montelparo</t>
  </si>
  <si>
    <t>Monte Rinaldo</t>
  </si>
  <si>
    <t>Monterubbiano</t>
  </si>
  <si>
    <t>Monte San Pietrangeli</t>
  </si>
  <si>
    <t>Monte Urano</t>
  </si>
  <si>
    <t>Monte Vidon Combatte</t>
  </si>
  <si>
    <t>Monte Vidon Corrado</t>
  </si>
  <si>
    <t>Montottone</t>
  </si>
  <si>
    <t>Moresco</t>
  </si>
  <si>
    <t>Ortezzano</t>
  </si>
  <si>
    <t>Pedaso</t>
  </si>
  <si>
    <t>Petritoli</t>
  </si>
  <si>
    <t>Ponzano di Fermo</t>
  </si>
  <si>
    <t>Porto San Giorgio</t>
  </si>
  <si>
    <t>Porto Sant'Elpidio</t>
  </si>
  <si>
    <t>Rapagnano</t>
  </si>
  <si>
    <t>Santa Vittoria in Matenano</t>
  </si>
  <si>
    <t>Sant'Elpidio a Mare</t>
  </si>
  <si>
    <t>Servigliano</t>
  </si>
  <si>
    <t>Smerillo</t>
  </si>
  <si>
    <t>Torre San Patrizio</t>
  </si>
  <si>
    <t>Andria</t>
  </si>
  <si>
    <t>Barletta</t>
  </si>
  <si>
    <t>Bisceglie</t>
  </si>
  <si>
    <t>Canosa di Puglia</t>
  </si>
  <si>
    <t>Margherita di Savoia</t>
  </si>
  <si>
    <t>Minervino Murge</t>
  </si>
  <si>
    <t>San Ferdinando di Puglia</t>
  </si>
  <si>
    <t>Spinazzola</t>
  </si>
  <si>
    <t>Trani</t>
  </si>
  <si>
    <t>Trinitapoli</t>
  </si>
  <si>
    <t>Arbus</t>
  </si>
  <si>
    <t>Armungia</t>
  </si>
  <si>
    <t>Ballao</t>
  </si>
  <si>
    <t>Barrali</t>
  </si>
  <si>
    <t>Barumini</t>
  </si>
  <si>
    <t>Buggerru</t>
  </si>
  <si>
    <t>Burcei</t>
  </si>
  <si>
    <t>Calasetta</t>
  </si>
  <si>
    <t>Carbonia</t>
  </si>
  <si>
    <t>Carloforte</t>
  </si>
  <si>
    <t>Castiadas</t>
  </si>
  <si>
    <t>Collinas</t>
  </si>
  <si>
    <t>Decimoputzu</t>
  </si>
  <si>
    <t>Dolianova</t>
  </si>
  <si>
    <t>Domus de Maria</t>
  </si>
  <si>
    <t>Domusnovas</t>
  </si>
  <si>
    <t>Donori</t>
  </si>
  <si>
    <t>Escalaplano</t>
  </si>
  <si>
    <t>Escolca</t>
  </si>
  <si>
    <t>Esterzili</t>
  </si>
  <si>
    <t>Fluminimaggiore</t>
  </si>
  <si>
    <t>Furtei</t>
  </si>
  <si>
    <t>Genoni</t>
  </si>
  <si>
    <t>Genuri</t>
  </si>
  <si>
    <t>Gergei</t>
  </si>
  <si>
    <t>Gesico</t>
  </si>
  <si>
    <t>Gesturi</t>
  </si>
  <si>
    <t>Giba</t>
  </si>
  <si>
    <t>Goni</t>
  </si>
  <si>
    <t>Gonnesa</t>
  </si>
  <si>
    <t>Gonnosfanadiga</t>
  </si>
  <si>
    <t>Guamaggiore</t>
  </si>
  <si>
    <t>Guasila</t>
  </si>
  <si>
    <t>Guspini</t>
  </si>
  <si>
    <t>Iglesias</t>
  </si>
  <si>
    <t>Isili</t>
  </si>
  <si>
    <t>Las Plassas</t>
  </si>
  <si>
    <t>Lunamatrona</t>
  </si>
  <si>
    <t>Mandas</t>
  </si>
  <si>
    <t>Masainas</t>
  </si>
  <si>
    <t>Monastir</t>
  </si>
  <si>
    <t>Muravera</t>
  </si>
  <si>
    <t>Musei</t>
  </si>
  <si>
    <t>Narcao</t>
  </si>
  <si>
    <t>Nuragus</t>
  </si>
  <si>
    <t>Nurallao</t>
  </si>
  <si>
    <t>Nuraminis</t>
  </si>
  <si>
    <t>Nurri</t>
  </si>
  <si>
    <t>Nuxis</t>
  </si>
  <si>
    <t>Orroli</t>
  </si>
  <si>
    <t>Ortacesus</t>
  </si>
  <si>
    <t>Pabillonis</t>
  </si>
  <si>
    <t>Pauli Arbarei</t>
  </si>
  <si>
    <t>Perdaxius</t>
  </si>
  <si>
    <t>Pimentel</t>
  </si>
  <si>
    <t>Piscinas</t>
  </si>
  <si>
    <t>Portoscuso</t>
  </si>
  <si>
    <t>Sadali</t>
  </si>
  <si>
    <t>Samassi</t>
  </si>
  <si>
    <t>Samatzai</t>
  </si>
  <si>
    <t>San Basilio</t>
  </si>
  <si>
    <t>San Gavino Monreale</t>
  </si>
  <si>
    <t>San Giovanni Suergiu</t>
  </si>
  <si>
    <t>San Nicolò Gerrei</t>
  </si>
  <si>
    <t>San Sperate</t>
  </si>
  <si>
    <t>San Vito</t>
  </si>
  <si>
    <t>Sanluri</t>
  </si>
  <si>
    <t>Santadi</t>
  </si>
  <si>
    <t>Sant'Andrea Frius</t>
  </si>
  <si>
    <t>Sant'Anna Arresi</t>
  </si>
  <si>
    <t>Sant'Antioco</t>
  </si>
  <si>
    <t>Sardara</t>
  </si>
  <si>
    <t>Segariu</t>
  </si>
  <si>
    <t>Selegas</t>
  </si>
  <si>
    <t>Senorbì</t>
  </si>
  <si>
    <t>Serdiana</t>
  </si>
  <si>
    <t>Serramanna</t>
  </si>
  <si>
    <t>Serrenti</t>
  </si>
  <si>
    <t>Serri</t>
  </si>
  <si>
    <t>Setzu</t>
  </si>
  <si>
    <t>Seui</t>
  </si>
  <si>
    <t>Seulo</t>
  </si>
  <si>
    <t>Siddi</t>
  </si>
  <si>
    <t>Siliqua</t>
  </si>
  <si>
    <t>Silius</t>
  </si>
  <si>
    <t>Siurgus Donigala</t>
  </si>
  <si>
    <t>Soleminis</t>
  </si>
  <si>
    <t>Suelli</t>
  </si>
  <si>
    <t>Teulada</t>
  </si>
  <si>
    <t>Tratalias</t>
  </si>
  <si>
    <t>Tuili</t>
  </si>
  <si>
    <t>Turri</t>
  </si>
  <si>
    <t>Ussana</t>
  </si>
  <si>
    <t>Ussaramanna</t>
  </si>
  <si>
    <t>Vallermosa</t>
  </si>
  <si>
    <t>Villacidro</t>
  </si>
  <si>
    <t>Villamar</t>
  </si>
  <si>
    <t>Villamassargia</t>
  </si>
  <si>
    <t>Villanova Tulo</t>
  </si>
  <si>
    <t>Villanovaforru</t>
  </si>
  <si>
    <t>Villanovafranca</t>
  </si>
  <si>
    <t>Villaperuccio</t>
  </si>
  <si>
    <t>Villaputzu</t>
  </si>
  <si>
    <t>Villasalto</t>
  </si>
  <si>
    <t>Villasimius</t>
  </si>
  <si>
    <t>Villasor</t>
  </si>
  <si>
    <t>Villaspeciosa</t>
  </si>
  <si>
    <t>Etichette di riga</t>
  </si>
  <si>
    <t>Totale complessivo</t>
  </si>
  <si>
    <t>Somma di Superficie</t>
  </si>
  <si>
    <t>Etichette di colonna</t>
  </si>
  <si>
    <t>CodAI</t>
  </si>
  <si>
    <t>DescrAi</t>
  </si>
  <si>
    <t>Provincia con molte aree interne</t>
  </si>
  <si>
    <t>Provincia con poche aree interne</t>
  </si>
  <si>
    <t>(*) Provincia turistica: provincia con un rapporto presenze turistiche/superficie superiore alla media nazionale</t>
  </si>
  <si>
    <t>(**) Provincia con molte aree interne: provincia con un rapporto superficie dei comuni aree interne/superficie superiore alla media nazionale</t>
  </si>
  <si>
    <t>Incidenza % redditi da lavoro dipendente sul totale reddito disponibile 2023</t>
  </si>
  <si>
    <t>Incidenza % risultato lordo di gestione sul totale reddito disponibile 2023</t>
  </si>
  <si>
    <t>Incidenza percentuale risultato lordo di gestione 2023</t>
  </si>
  <si>
    <t>Incidenza percentuale redditi da lavoro dipendente 2023</t>
  </si>
  <si>
    <t>Incidenza % redditi da capitale sul totale reddito disponibile 2023</t>
  </si>
  <si>
    <t>Incidenza % prestazioni sociali sul totale reddito disponibile 2023</t>
  </si>
  <si>
    <t>Incidenza percentuale redditi da capitale 2023</t>
  </si>
  <si>
    <t>Incidenza percentuale prestazioni sociali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</si>
</sst>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9"/>
      <name val="Bookman Old Style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B0F0"/>
      <name val="Calibri"/>
      <family val="2"/>
      <scheme val="minor"/>
    </font>
    <font>
      <sz val="9"/>
      <color rgb="FF00B0F0"/>
      <name val="Calibri"/>
      <family val="2"/>
      <scheme val="minor"/>
    </font>
    <font>
      <sz val="9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94">
    <xf numFmtId="0" fontId="0" fillId="0" borderId="0" xfId="0"/>
    <xf numFmtId="0" fontId="1" fillId="0" borderId="0" xfId="0" applyFont="1"/>
    <xf numFmtId="0" fontId="3" fillId="0" borderId="0" xfId="1" applyFont="1" applyAlignment="1">
      <alignment vertical="center"/>
    </xf>
    <xf numFmtId="0" fontId="3" fillId="2" borderId="1" xfId="2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165" fontId="5" fillId="0" borderId="2" xfId="0" applyNumberFormat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165" fontId="5" fillId="0" borderId="3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65" fontId="6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5" fontId="6" fillId="0" borderId="0" xfId="0" applyNumberFormat="1" applyFont="1" applyAlignment="1">
      <alignment vertical="center"/>
    </xf>
    <xf numFmtId="2" fontId="5" fillId="0" borderId="2" xfId="0" applyNumberFormat="1" applyFont="1" applyBorder="1" applyAlignment="1">
      <alignment vertical="center"/>
    </xf>
    <xf numFmtId="2" fontId="5" fillId="0" borderId="3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164" fontId="5" fillId="0" borderId="2" xfId="0" applyNumberFormat="1" applyFont="1" applyBorder="1" applyAlignment="1">
      <alignment vertical="center"/>
    </xf>
    <xf numFmtId="164" fontId="5" fillId="0" borderId="3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65" fontId="0" fillId="0" borderId="0" xfId="0" applyNumberFormat="1"/>
    <xf numFmtId="3" fontId="0" fillId="0" borderId="0" xfId="0" applyNumberFormat="1"/>
    <xf numFmtId="0" fontId="8" fillId="0" borderId="0" xfId="0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4" fontId="8" fillId="0" borderId="0" xfId="0" applyNumberFormat="1" applyFont="1"/>
    <xf numFmtId="165" fontId="8" fillId="0" borderId="0" xfId="0" applyNumberFormat="1" applyFont="1"/>
    <xf numFmtId="3" fontId="8" fillId="0" borderId="0" xfId="0" applyNumberFormat="1" applyFont="1"/>
    <xf numFmtId="4" fontId="8" fillId="0" borderId="0" xfId="0" applyNumberFormat="1" applyFont="1"/>
    <xf numFmtId="3" fontId="9" fillId="0" borderId="0" xfId="0" applyNumberFormat="1" applyFont="1" applyAlignment="1">
      <alignment horizontal="center" vertical="center" wrapText="1"/>
    </xf>
    <xf numFmtId="0" fontId="3" fillId="3" borderId="0" xfId="1" applyFont="1" applyFill="1" applyAlignment="1">
      <alignment vertical="center"/>
    </xf>
    <xf numFmtId="0" fontId="3" fillId="3" borderId="1" xfId="2" applyFont="1" applyFill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vertical="center"/>
    </xf>
    <xf numFmtId="165" fontId="5" fillId="3" borderId="3" xfId="0" applyNumberFormat="1" applyFont="1" applyFill="1" applyBorder="1" applyAlignment="1">
      <alignment vertical="center"/>
    </xf>
    <xf numFmtId="165" fontId="6" fillId="3" borderId="1" xfId="0" applyNumberFormat="1" applyFont="1" applyFill="1" applyBorder="1" applyAlignment="1">
      <alignment vertical="center"/>
    </xf>
    <xf numFmtId="165" fontId="5" fillId="3" borderId="0" xfId="0" applyNumberFormat="1" applyFont="1" applyFill="1" applyAlignment="1">
      <alignment vertical="center"/>
    </xf>
    <xf numFmtId="165" fontId="6" fillId="3" borderId="0" xfId="0" applyNumberFormat="1" applyFont="1" applyFill="1" applyAlignment="1">
      <alignment vertical="center"/>
    </xf>
    <xf numFmtId="0" fontId="0" fillId="3" borderId="0" xfId="0" applyFill="1"/>
    <xf numFmtId="0" fontId="3" fillId="4" borderId="0" xfId="1" applyFont="1" applyFill="1" applyAlignment="1">
      <alignment vertical="center"/>
    </xf>
    <xf numFmtId="0" fontId="3" fillId="4" borderId="1" xfId="2" applyFont="1" applyFill="1" applyBorder="1" applyAlignment="1">
      <alignment horizontal="center" vertical="center" wrapText="1"/>
    </xf>
    <xf numFmtId="165" fontId="5" fillId="4" borderId="2" xfId="0" applyNumberFormat="1" applyFont="1" applyFill="1" applyBorder="1" applyAlignment="1">
      <alignment vertical="center"/>
    </xf>
    <xf numFmtId="165" fontId="5" fillId="4" borderId="3" xfId="0" applyNumberFormat="1" applyFont="1" applyFill="1" applyBorder="1" applyAlignment="1">
      <alignment vertical="center"/>
    </xf>
    <xf numFmtId="165" fontId="6" fillId="4" borderId="1" xfId="0" applyNumberFormat="1" applyFont="1" applyFill="1" applyBorder="1" applyAlignment="1">
      <alignment vertical="center"/>
    </xf>
    <xf numFmtId="165" fontId="5" fillId="4" borderId="0" xfId="0" applyNumberFormat="1" applyFont="1" applyFill="1" applyAlignment="1">
      <alignment vertical="center"/>
    </xf>
    <xf numFmtId="165" fontId="6" fillId="4" borderId="0" xfId="0" applyNumberFormat="1" applyFont="1" applyFill="1" applyAlignment="1">
      <alignment vertical="center"/>
    </xf>
    <xf numFmtId="0" fontId="0" fillId="4" borderId="0" xfId="0" applyFill="1"/>
    <xf numFmtId="0" fontId="8" fillId="5" borderId="0" xfId="0" applyFont="1" applyFill="1"/>
    <xf numFmtId="3" fontId="8" fillId="5" borderId="0" xfId="0" applyNumberFormat="1" applyFont="1" applyFill="1"/>
    <xf numFmtId="165" fontId="8" fillId="5" borderId="0" xfId="0" applyNumberFormat="1" applyFont="1" applyFill="1"/>
    <xf numFmtId="4" fontId="8" fillId="5" borderId="0" xfId="0" applyNumberFormat="1" applyFont="1" applyFill="1"/>
    <xf numFmtId="164" fontId="8" fillId="5" borderId="0" xfId="0" applyNumberFormat="1" applyFont="1" applyFill="1"/>
    <xf numFmtId="166" fontId="8" fillId="5" borderId="0" xfId="0" applyNumberFormat="1" applyFont="1" applyFill="1"/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center" vertical="center" wrapText="1"/>
    </xf>
    <xf numFmtId="0" fontId="8" fillId="0" borderId="7" xfId="0" applyFont="1" applyBorder="1"/>
    <xf numFmtId="4" fontId="8" fillId="0" borderId="8" xfId="0" applyNumberFormat="1" applyFont="1" applyBorder="1"/>
    <xf numFmtId="0" fontId="8" fillId="0" borderId="9" xfId="0" applyFont="1" applyBorder="1"/>
    <xf numFmtId="0" fontId="8" fillId="0" borderId="10" xfId="0" applyFont="1" applyBorder="1"/>
    <xf numFmtId="4" fontId="8" fillId="0" borderId="11" xfId="0" applyNumberFormat="1" applyFont="1" applyBorder="1"/>
    <xf numFmtId="0" fontId="8" fillId="0" borderId="12" xfId="0" applyFont="1" applyBorder="1"/>
    <xf numFmtId="0" fontId="8" fillId="0" borderId="13" xfId="0" applyFont="1" applyBorder="1"/>
    <xf numFmtId="4" fontId="8" fillId="0" borderId="14" xfId="0" applyNumberFormat="1" applyFont="1" applyBorder="1"/>
    <xf numFmtId="0" fontId="8" fillId="0" borderId="4" xfId="0" applyFont="1" applyBorder="1"/>
    <xf numFmtId="0" fontId="8" fillId="0" borderId="5" xfId="0" applyFont="1" applyBorder="1"/>
    <xf numFmtId="4" fontId="8" fillId="0" borderId="6" xfId="0" applyNumberFormat="1" applyFont="1" applyBorder="1"/>
    <xf numFmtId="4" fontId="9" fillId="0" borderId="5" xfId="0" applyNumberFormat="1" applyFont="1" applyBorder="1" applyAlignment="1">
      <alignment horizontal="center" vertical="center" wrapText="1"/>
    </xf>
    <xf numFmtId="4" fontId="8" fillId="0" borderId="10" xfId="0" applyNumberFormat="1" applyFont="1" applyBorder="1"/>
    <xf numFmtId="4" fontId="8" fillId="0" borderId="13" xfId="0" applyNumberFormat="1" applyFont="1" applyBorder="1"/>
    <xf numFmtId="4" fontId="8" fillId="0" borderId="5" xfId="0" applyNumberFormat="1" applyFont="1" applyBorder="1"/>
    <xf numFmtId="3" fontId="8" fillId="0" borderId="8" xfId="0" applyNumberFormat="1" applyFont="1" applyBorder="1"/>
    <xf numFmtId="3" fontId="8" fillId="0" borderId="11" xfId="0" applyNumberFormat="1" applyFont="1" applyBorder="1"/>
    <xf numFmtId="3" fontId="8" fillId="0" borderId="14" xfId="0" applyNumberFormat="1" applyFont="1" applyBorder="1"/>
    <xf numFmtId="3" fontId="8" fillId="0" borderId="6" xfId="0" applyNumberFormat="1" applyFont="1" applyBorder="1"/>
    <xf numFmtId="0" fontId="10" fillId="0" borderId="0" xfId="0" applyFont="1" applyAlignment="1">
      <alignment horizontal="center" vertical="center" wrapText="1"/>
    </xf>
    <xf numFmtId="164" fontId="11" fillId="0" borderId="0" xfId="0" applyNumberFormat="1" applyFont="1"/>
    <xf numFmtId="164" fontId="11" fillId="5" borderId="0" xfId="0" applyNumberFormat="1" applyFont="1" applyFill="1"/>
    <xf numFmtId="0" fontId="11" fillId="5" borderId="0" xfId="0" applyFont="1" applyFill="1"/>
    <xf numFmtId="0" fontId="11" fillId="0" borderId="0" xfId="0" applyFont="1"/>
    <xf numFmtId="3" fontId="11" fillId="5" borderId="0" xfId="0" applyNumberFormat="1" applyFont="1" applyFill="1"/>
    <xf numFmtId="165" fontId="11" fillId="5" borderId="0" xfId="0" applyNumberFormat="1" applyFont="1" applyFill="1"/>
    <xf numFmtId="4" fontId="11" fillId="5" borderId="0" xfId="0" applyNumberFormat="1" applyFont="1" applyFill="1"/>
    <xf numFmtId="0" fontId="0" fillId="0" borderId="0" xfId="0" pivotButton="1"/>
    <xf numFmtId="0" fontId="0" fillId="0" borderId="0" xfId="0" applyAlignment="1">
      <alignment horizontal="left"/>
    </xf>
    <xf numFmtId="3" fontId="8" fillId="5" borderId="8" xfId="0" applyNumberFormat="1" applyFont="1" applyFill="1" applyBorder="1"/>
    <xf numFmtId="0" fontId="12" fillId="0" borderId="0" xfId="0" applyFont="1"/>
    <xf numFmtId="4" fontId="12" fillId="0" borderId="0" xfId="0" applyNumberFormat="1" applyFont="1"/>
    <xf numFmtId="3" fontId="12" fillId="0" borderId="8" xfId="0" applyNumberFormat="1" applyFont="1" applyBorder="1"/>
    <xf numFmtId="0" fontId="12" fillId="0" borderId="0" xfId="0" applyFont="1" applyBorder="1"/>
    <xf numFmtId="4" fontId="12" fillId="0" borderId="0" xfId="0" applyNumberFormat="1" applyFont="1" applyBorder="1"/>
  </cellXfs>
  <cellStyles count="3">
    <cellStyle name="Normale" xfId="0" builtinId="0"/>
    <cellStyle name="Normale_5.1-5.2 E 5.5-5.13" xfId="1" xr:uid="{783F167B-C33A-4189-B1BB-A246E88314B1}"/>
    <cellStyle name="Normale_Valore aggiunto 2005 Istat" xfId="2" xr:uid="{271E351E-FDEF-4A78-9104-7D470F9F85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gta046\Downloads\Codici%20statistici%20e%20denominazioni%20delle%20ripartizioni%20sovracomunali%20.xls" TargetMode="External"/><Relationship Id="rId1" Type="http://schemas.openxmlformats.org/officeDocument/2006/relationships/externalLinkPath" Target="file:///C:\Users\lgta046\Downloads\Codici%20statistici%20e%20denominazioni%20delle%20ripartizioni%20sovracomunali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D_RIPARTIZIONI"/>
      <sheetName val="Legenda_Ripartizioni"/>
      <sheetName val="STORICO_dal 2015"/>
      <sheetName val="NOTE"/>
    </sheetNames>
    <sheetDataSet>
      <sheetData sheetId="0">
        <row r="1">
          <cell r="A1" t="str">
            <v>NUTS1 2010</v>
          </cell>
          <cell r="B1" t="str">
            <v>NUTS1 2021</v>
          </cell>
          <cell r="C1" t="str">
            <v>Codice 
ripartizione 
geografica</v>
          </cell>
          <cell r="D1" t="str">
            <v>Ripartizione geografica
(Maiuscolo)</v>
          </cell>
          <cell r="E1" t="str">
            <v>Ripartizione geografica</v>
          </cell>
          <cell r="F1" t="str">
            <v>NUTS2 2010 (a)</v>
          </cell>
          <cell r="G1" t="str">
            <v>NUTS2 2021 (a)</v>
          </cell>
          <cell r="H1" t="str">
            <v>Codice regione</v>
          </cell>
          <cell r="I1" t="str">
            <v>Regione
(Maiuscolo)</v>
          </cell>
          <cell r="J1" t="str">
            <v>Regione</v>
          </cell>
          <cell r="K1" t="str">
            <v>Tipologia Regione</v>
          </cell>
          <cell r="L1" t="str">
            <v>NUTS3 2010</v>
          </cell>
          <cell r="M1" t="str">
            <v>NUTS3 2021</v>
          </cell>
          <cell r="N1" t="str">
            <v>Codice dell'unità territoriale sovracomunale 
amministrativamente vigente</v>
          </cell>
          <cell r="O1" t="str">
            <v>Codice dell'unità territoriale sovracomunale 
valida a fini statistici</v>
          </cell>
          <cell r="P1" t="str">
            <v>Unità territoriale sovracomunale</v>
          </cell>
          <cell r="R1" t="str">
            <v xml:space="preserve">Tipologia unità territoriale sovracomunale </v>
          </cell>
          <cell r="S1" t="str">
            <v>Sigla automobilistica</v>
          </cell>
          <cell r="T1" t="str">
            <v>Codice provincia (Storico)</v>
          </cell>
        </row>
        <row r="2">
          <cell r="A2" t="str">
            <v>NUTS1_2010</v>
          </cell>
          <cell r="B2" t="str">
            <v>NUTS1_2021</v>
          </cell>
          <cell r="C2" t="str">
            <v xml:space="preserve">COD_RIP </v>
          </cell>
          <cell r="D2" t="str">
            <v>DEN_RIP
(Maiuscolo)</v>
          </cell>
          <cell r="E2" t="str">
            <v>DEN_RIP</v>
          </cell>
          <cell r="F2" t="str">
            <v>NUTS2_2010</v>
          </cell>
          <cell r="G2" t="str">
            <v>NUTS2_2021</v>
          </cell>
          <cell r="H2" t="str">
            <v>COD_REG</v>
          </cell>
          <cell r="I2" t="str">
            <v>DEN_REG
(Maiuscolo)</v>
          </cell>
          <cell r="J2" t="str">
            <v>DEN_REG</v>
          </cell>
          <cell r="K2" t="str">
            <v>TIPO_REG</v>
          </cell>
          <cell r="L2" t="str">
            <v>NUTS3_2010</v>
          </cell>
          <cell r="M2" t="str">
            <v>NUTS3_2021</v>
          </cell>
          <cell r="N2" t="str">
            <v>COD_UTS_AM</v>
          </cell>
          <cell r="O2" t="str">
            <v>COD_UTS_ST</v>
          </cell>
          <cell r="P2" t="str">
            <v>DEN_UTS</v>
          </cell>
          <cell r="R2" t="str">
            <v>TIPO_UTS</v>
          </cell>
          <cell r="S2" t="str">
            <v>Sigla automobilistica</v>
          </cell>
          <cell r="T2" t="str">
            <v>COD_PROV_Storico</v>
          </cell>
        </row>
        <row r="3">
          <cell r="A3" t="str">
            <v>ITC</v>
          </cell>
          <cell r="B3" t="str">
            <v>ITC</v>
          </cell>
          <cell r="C3">
            <v>1</v>
          </cell>
          <cell r="D3" t="str">
            <v>NORD-OVEST</v>
          </cell>
          <cell r="E3" t="str">
            <v>Nord-ovest</v>
          </cell>
          <cell r="F3" t="str">
            <v>ITC1</v>
          </cell>
          <cell r="G3" t="str">
            <v>ITC1</v>
          </cell>
          <cell r="H3" t="str">
            <v>01</v>
          </cell>
          <cell r="I3" t="str">
            <v>PIEMONTE</v>
          </cell>
          <cell r="J3" t="str">
            <v>Piemonte</v>
          </cell>
          <cell r="K3">
            <v>1</v>
          </cell>
          <cell r="L3" t="str">
            <v>ITC11</v>
          </cell>
          <cell r="M3" t="str">
            <v>ITC11</v>
          </cell>
          <cell r="N3" t="str">
            <v>201</v>
          </cell>
          <cell r="O3" t="str">
            <v>201</v>
          </cell>
          <cell r="P3" t="str">
            <v>Torino</v>
          </cell>
          <cell r="Q3" t="str">
            <v>(b)</v>
          </cell>
          <cell r="R3" t="str">
            <v>Citta metropolitana</v>
          </cell>
          <cell r="S3" t="str">
            <v>TO</v>
          </cell>
          <cell r="T3" t="str">
            <v>001</v>
          </cell>
          <cell r="U3">
            <v>1</v>
          </cell>
        </row>
        <row r="4">
          <cell r="A4" t="str">
            <v>ITC</v>
          </cell>
          <cell r="B4" t="str">
            <v>ITC</v>
          </cell>
          <cell r="C4">
            <v>1</v>
          </cell>
          <cell r="D4" t="str">
            <v>NORD-OVEST</v>
          </cell>
          <cell r="E4" t="str">
            <v>Nord-ovest</v>
          </cell>
          <cell r="F4" t="str">
            <v>ITC1</v>
          </cell>
          <cell r="G4" t="str">
            <v>ITC1</v>
          </cell>
          <cell r="H4" t="str">
            <v>01</v>
          </cell>
          <cell r="I4" t="str">
            <v>PIEMONTE</v>
          </cell>
          <cell r="J4" t="str">
            <v>Piemonte</v>
          </cell>
          <cell r="K4">
            <v>1</v>
          </cell>
          <cell r="L4" t="str">
            <v>ITC12</v>
          </cell>
          <cell r="M4" t="str">
            <v>ITC12</v>
          </cell>
          <cell r="N4" t="str">
            <v>002</v>
          </cell>
          <cell r="O4" t="str">
            <v>002</v>
          </cell>
          <cell r="P4" t="str">
            <v>Vercelli</v>
          </cell>
          <cell r="R4" t="str">
            <v>Provincia</v>
          </cell>
          <cell r="S4" t="str">
            <v>VC</v>
          </cell>
          <cell r="T4" t="str">
            <v>002</v>
          </cell>
          <cell r="U4">
            <v>2</v>
          </cell>
        </row>
        <row r="5">
          <cell r="A5" t="str">
            <v>ITC</v>
          </cell>
          <cell r="B5" t="str">
            <v>ITC</v>
          </cell>
          <cell r="C5">
            <v>1</v>
          </cell>
          <cell r="D5" t="str">
            <v>NORD-OVEST</v>
          </cell>
          <cell r="E5" t="str">
            <v>Nord-ovest</v>
          </cell>
          <cell r="F5" t="str">
            <v>ITC1</v>
          </cell>
          <cell r="G5" t="str">
            <v>ITC1</v>
          </cell>
          <cell r="H5" t="str">
            <v>01</v>
          </cell>
          <cell r="I5" t="str">
            <v>PIEMONTE</v>
          </cell>
          <cell r="J5" t="str">
            <v>Piemonte</v>
          </cell>
          <cell r="K5">
            <v>1</v>
          </cell>
          <cell r="L5" t="str">
            <v>ITC15</v>
          </cell>
          <cell r="M5" t="str">
            <v>ITC15</v>
          </cell>
          <cell r="N5" t="str">
            <v>003</v>
          </cell>
          <cell r="O5" t="str">
            <v>003</v>
          </cell>
          <cell r="P5" t="str">
            <v>Novara</v>
          </cell>
          <cell r="R5" t="str">
            <v>Provincia</v>
          </cell>
          <cell r="S5" t="str">
            <v>NO</v>
          </cell>
          <cell r="T5" t="str">
            <v>003</v>
          </cell>
          <cell r="U5">
            <v>3</v>
          </cell>
        </row>
        <row r="6">
          <cell r="A6" t="str">
            <v>ITC</v>
          </cell>
          <cell r="B6" t="str">
            <v>ITC</v>
          </cell>
          <cell r="C6">
            <v>1</v>
          </cell>
          <cell r="D6" t="str">
            <v>NORD-OVEST</v>
          </cell>
          <cell r="E6" t="str">
            <v>Nord-ovest</v>
          </cell>
          <cell r="F6" t="str">
            <v>ITC1</v>
          </cell>
          <cell r="G6" t="str">
            <v>ITC1</v>
          </cell>
          <cell r="H6" t="str">
            <v>01</v>
          </cell>
          <cell r="I6" t="str">
            <v>PIEMONTE</v>
          </cell>
          <cell r="J6" t="str">
            <v>Piemonte</v>
          </cell>
          <cell r="K6">
            <v>1</v>
          </cell>
          <cell r="L6" t="str">
            <v>ITC16</v>
          </cell>
          <cell r="M6" t="str">
            <v>ITC16</v>
          </cell>
          <cell r="N6" t="str">
            <v>004</v>
          </cell>
          <cell r="O6" t="str">
            <v>004</v>
          </cell>
          <cell r="P6" t="str">
            <v>Cuneo</v>
          </cell>
          <cell r="R6" t="str">
            <v>Provincia</v>
          </cell>
          <cell r="S6" t="str">
            <v>CN</v>
          </cell>
          <cell r="T6" t="str">
            <v>004</v>
          </cell>
          <cell r="U6">
            <v>4</v>
          </cell>
        </row>
        <row r="7">
          <cell r="A7" t="str">
            <v>ITC</v>
          </cell>
          <cell r="B7" t="str">
            <v>ITC</v>
          </cell>
          <cell r="C7">
            <v>1</v>
          </cell>
          <cell r="D7" t="str">
            <v>NORD-OVEST</v>
          </cell>
          <cell r="E7" t="str">
            <v>Nord-ovest</v>
          </cell>
          <cell r="F7" t="str">
            <v>ITC1</v>
          </cell>
          <cell r="G7" t="str">
            <v>ITC1</v>
          </cell>
          <cell r="H7" t="str">
            <v>01</v>
          </cell>
          <cell r="I7" t="str">
            <v>PIEMONTE</v>
          </cell>
          <cell r="J7" t="str">
            <v>Piemonte</v>
          </cell>
          <cell r="K7">
            <v>1</v>
          </cell>
          <cell r="L7" t="str">
            <v>ITC17</v>
          </cell>
          <cell r="M7" t="str">
            <v>ITC17</v>
          </cell>
          <cell r="N7" t="str">
            <v>005</v>
          </cell>
          <cell r="O7" t="str">
            <v>005</v>
          </cell>
          <cell r="P7" t="str">
            <v>Asti</v>
          </cell>
          <cell r="R7" t="str">
            <v>Provincia</v>
          </cell>
          <cell r="S7" t="str">
            <v>AT</v>
          </cell>
          <cell r="T7" t="str">
            <v>005</v>
          </cell>
          <cell r="U7">
            <v>5</v>
          </cell>
        </row>
        <row r="8">
          <cell r="A8" t="str">
            <v>ITC</v>
          </cell>
          <cell r="B8" t="str">
            <v>ITC</v>
          </cell>
          <cell r="C8">
            <v>1</v>
          </cell>
          <cell r="D8" t="str">
            <v>NORD-OVEST</v>
          </cell>
          <cell r="E8" t="str">
            <v>Nord-ovest</v>
          </cell>
          <cell r="F8" t="str">
            <v>ITC1</v>
          </cell>
          <cell r="G8" t="str">
            <v>ITC1</v>
          </cell>
          <cell r="H8" t="str">
            <v>01</v>
          </cell>
          <cell r="I8" t="str">
            <v>PIEMONTE</v>
          </cell>
          <cell r="J8" t="str">
            <v>Piemonte</v>
          </cell>
          <cell r="K8">
            <v>1</v>
          </cell>
          <cell r="L8" t="str">
            <v>ITC18</v>
          </cell>
          <cell r="M8" t="str">
            <v>ITC18</v>
          </cell>
          <cell r="N8" t="str">
            <v>006</v>
          </cell>
          <cell r="O8" t="str">
            <v>006</v>
          </cell>
          <cell r="P8" t="str">
            <v>Alessandria</v>
          </cell>
          <cell r="R8" t="str">
            <v>Provincia</v>
          </cell>
          <cell r="S8" t="str">
            <v>AL</v>
          </cell>
          <cell r="T8" t="str">
            <v>006</v>
          </cell>
          <cell r="U8">
            <v>6</v>
          </cell>
        </row>
        <row r="9">
          <cell r="A9" t="str">
            <v>ITC</v>
          </cell>
          <cell r="B9" t="str">
            <v>ITC</v>
          </cell>
          <cell r="C9">
            <v>1</v>
          </cell>
          <cell r="D9" t="str">
            <v>NORD-OVEST</v>
          </cell>
          <cell r="E9" t="str">
            <v>Nord-ovest</v>
          </cell>
          <cell r="F9" t="str">
            <v>ITC1</v>
          </cell>
          <cell r="G9" t="str">
            <v>ITC1</v>
          </cell>
          <cell r="H9" t="str">
            <v>01</v>
          </cell>
          <cell r="I9" t="str">
            <v>PIEMONTE</v>
          </cell>
          <cell r="J9" t="str">
            <v>Piemonte</v>
          </cell>
          <cell r="K9">
            <v>1</v>
          </cell>
          <cell r="L9" t="str">
            <v>ITC13</v>
          </cell>
          <cell r="M9" t="str">
            <v>ITC13</v>
          </cell>
          <cell r="N9" t="str">
            <v>096</v>
          </cell>
          <cell r="O9" t="str">
            <v>096</v>
          </cell>
          <cell r="P9" t="str">
            <v>Biella</v>
          </cell>
          <cell r="R9" t="str">
            <v>Provincia</v>
          </cell>
          <cell r="S9" t="str">
            <v>BI</v>
          </cell>
          <cell r="T9" t="str">
            <v>096</v>
          </cell>
          <cell r="U9">
            <v>96</v>
          </cell>
        </row>
        <row r="10">
          <cell r="A10" t="str">
            <v>ITC</v>
          </cell>
          <cell r="B10" t="str">
            <v>ITC</v>
          </cell>
          <cell r="C10">
            <v>1</v>
          </cell>
          <cell r="D10" t="str">
            <v>NORD-OVEST</v>
          </cell>
          <cell r="E10" t="str">
            <v>Nord-ovest</v>
          </cell>
          <cell r="F10" t="str">
            <v>ITC1</v>
          </cell>
          <cell r="G10" t="str">
            <v>ITC1</v>
          </cell>
          <cell r="H10" t="str">
            <v>01</v>
          </cell>
          <cell r="I10" t="str">
            <v>PIEMONTE</v>
          </cell>
          <cell r="J10" t="str">
            <v>Piemonte</v>
          </cell>
          <cell r="K10">
            <v>1</v>
          </cell>
          <cell r="L10" t="str">
            <v>ITC14</v>
          </cell>
          <cell r="M10" t="str">
            <v>ITC14</v>
          </cell>
          <cell r="N10" t="str">
            <v>103</v>
          </cell>
          <cell r="O10" t="str">
            <v>103</v>
          </cell>
          <cell r="P10" t="str">
            <v>Verbano-Cusio-Ossola</v>
          </cell>
          <cell r="R10" t="str">
            <v>Provincia</v>
          </cell>
          <cell r="S10" t="str">
            <v>VB</v>
          </cell>
          <cell r="T10" t="str">
            <v>103</v>
          </cell>
          <cell r="U10">
            <v>103</v>
          </cell>
        </row>
        <row r="11">
          <cell r="A11" t="str">
            <v>ITC</v>
          </cell>
          <cell r="B11" t="str">
            <v>ITC</v>
          </cell>
          <cell r="C11">
            <v>1</v>
          </cell>
          <cell r="D11" t="str">
            <v>NORD-OVEST</v>
          </cell>
          <cell r="E11" t="str">
            <v>Nord-ovest</v>
          </cell>
          <cell r="F11" t="str">
            <v>ITC2</v>
          </cell>
          <cell r="G11" t="str">
            <v>ITC2</v>
          </cell>
          <cell r="H11" t="str">
            <v>02</v>
          </cell>
          <cell r="I11" t="str">
            <v>VALLE D'AOSTA/VALLÉE D'AOSTE</v>
          </cell>
          <cell r="J11" t="str">
            <v>Valle d'Aosta/Vallée d'Aoste</v>
          </cell>
          <cell r="K11">
            <v>2</v>
          </cell>
          <cell r="L11" t="str">
            <v>ITC20</v>
          </cell>
          <cell r="M11" t="str">
            <v>ITC20</v>
          </cell>
          <cell r="N11" t="str">
            <v>007</v>
          </cell>
          <cell r="O11" t="str">
            <v>007</v>
          </cell>
          <cell r="P11" t="str">
            <v>Valle d'Aosta/Vallée d'Aoste</v>
          </cell>
          <cell r="R11" t="str">
            <v>Provincia</v>
          </cell>
          <cell r="S11" t="str">
            <v>AO</v>
          </cell>
          <cell r="T11" t="str">
            <v>007</v>
          </cell>
          <cell r="U11">
            <v>7</v>
          </cell>
        </row>
        <row r="12">
          <cell r="A12" t="str">
            <v>ITC</v>
          </cell>
          <cell r="B12" t="str">
            <v>ITC</v>
          </cell>
          <cell r="C12">
            <v>1</v>
          </cell>
          <cell r="D12" t="str">
            <v>NORD-OVEST</v>
          </cell>
          <cell r="E12" t="str">
            <v>Nord-ovest</v>
          </cell>
          <cell r="F12" t="str">
            <v>ITC4</v>
          </cell>
          <cell r="G12" t="str">
            <v>ITC4</v>
          </cell>
          <cell r="H12" t="str">
            <v>03</v>
          </cell>
          <cell r="I12" t="str">
            <v>LOMBARDIA</v>
          </cell>
          <cell r="J12" t="str">
            <v>Lombardia</v>
          </cell>
          <cell r="K12">
            <v>1</v>
          </cell>
          <cell r="L12" t="str">
            <v>ITC41</v>
          </cell>
          <cell r="M12" t="str">
            <v>ITC41</v>
          </cell>
          <cell r="N12" t="str">
            <v>012</v>
          </cell>
          <cell r="O12" t="str">
            <v>012</v>
          </cell>
          <cell r="P12" t="str">
            <v>Varese</v>
          </cell>
          <cell r="R12" t="str">
            <v>Provincia</v>
          </cell>
          <cell r="S12" t="str">
            <v>VA</v>
          </cell>
          <cell r="T12" t="str">
            <v>012</v>
          </cell>
          <cell r="U12">
            <v>12</v>
          </cell>
        </row>
        <row r="13">
          <cell r="A13" t="str">
            <v>ITC</v>
          </cell>
          <cell r="B13" t="str">
            <v>ITC</v>
          </cell>
          <cell r="C13">
            <v>1</v>
          </cell>
          <cell r="D13" t="str">
            <v>NORD-OVEST</v>
          </cell>
          <cell r="E13" t="str">
            <v>Nord-ovest</v>
          </cell>
          <cell r="F13" t="str">
            <v>ITC4</v>
          </cell>
          <cell r="G13" t="str">
            <v>ITC4</v>
          </cell>
          <cell r="H13" t="str">
            <v>03</v>
          </cell>
          <cell r="I13" t="str">
            <v>LOMBARDIA</v>
          </cell>
          <cell r="J13" t="str">
            <v>Lombardia</v>
          </cell>
          <cell r="K13">
            <v>1</v>
          </cell>
          <cell r="L13" t="str">
            <v>ITC42</v>
          </cell>
          <cell r="M13" t="str">
            <v>ITC42</v>
          </cell>
          <cell r="N13" t="str">
            <v>013</v>
          </cell>
          <cell r="O13" t="str">
            <v>013</v>
          </cell>
          <cell r="P13" t="str">
            <v>Como</v>
          </cell>
          <cell r="R13" t="str">
            <v>Provincia</v>
          </cell>
          <cell r="S13" t="str">
            <v>CO</v>
          </cell>
          <cell r="T13" t="str">
            <v>013</v>
          </cell>
          <cell r="U13">
            <v>13</v>
          </cell>
        </row>
        <row r="14">
          <cell r="A14" t="str">
            <v>ITC</v>
          </cell>
          <cell r="B14" t="str">
            <v>ITC</v>
          </cell>
          <cell r="C14">
            <v>1</v>
          </cell>
          <cell r="D14" t="str">
            <v>NORD-OVEST</v>
          </cell>
          <cell r="E14" t="str">
            <v>Nord-ovest</v>
          </cell>
          <cell r="F14" t="str">
            <v>ITC4</v>
          </cell>
          <cell r="G14" t="str">
            <v>ITC4</v>
          </cell>
          <cell r="H14" t="str">
            <v>03</v>
          </cell>
          <cell r="I14" t="str">
            <v>LOMBARDIA</v>
          </cell>
          <cell r="J14" t="str">
            <v>Lombardia</v>
          </cell>
          <cell r="K14">
            <v>1</v>
          </cell>
          <cell r="L14" t="str">
            <v>ITC44</v>
          </cell>
          <cell r="M14" t="str">
            <v>ITC44</v>
          </cell>
          <cell r="N14" t="str">
            <v>014</v>
          </cell>
          <cell r="O14" t="str">
            <v>014</v>
          </cell>
          <cell r="P14" t="str">
            <v>Sondrio</v>
          </cell>
          <cell r="R14" t="str">
            <v>Provincia</v>
          </cell>
          <cell r="S14" t="str">
            <v>SO</v>
          </cell>
          <cell r="T14" t="str">
            <v>014</v>
          </cell>
          <cell r="U14">
            <v>14</v>
          </cell>
        </row>
        <row r="15">
          <cell r="A15" t="str">
            <v>ITC</v>
          </cell>
          <cell r="B15" t="str">
            <v>ITC</v>
          </cell>
          <cell r="C15">
            <v>1</v>
          </cell>
          <cell r="D15" t="str">
            <v>NORD-OVEST</v>
          </cell>
          <cell r="E15" t="str">
            <v>Nord-ovest</v>
          </cell>
          <cell r="F15" t="str">
            <v>ITC4</v>
          </cell>
          <cell r="G15" t="str">
            <v>ITC4</v>
          </cell>
          <cell r="H15" t="str">
            <v>03</v>
          </cell>
          <cell r="I15" t="str">
            <v>LOMBARDIA</v>
          </cell>
          <cell r="J15" t="str">
            <v>Lombardia</v>
          </cell>
          <cell r="K15">
            <v>1</v>
          </cell>
          <cell r="L15" t="str">
            <v>ITC4C</v>
          </cell>
          <cell r="M15" t="str">
            <v>ITC4C</v>
          </cell>
          <cell r="N15" t="str">
            <v>215</v>
          </cell>
          <cell r="O15" t="str">
            <v>215</v>
          </cell>
          <cell r="P15" t="str">
            <v>Milano</v>
          </cell>
          <cell r="Q15" t="str">
            <v>(b)</v>
          </cell>
          <cell r="R15" t="str">
            <v>Citta metropolitana</v>
          </cell>
          <cell r="S15" t="str">
            <v>MI</v>
          </cell>
          <cell r="T15" t="str">
            <v>015</v>
          </cell>
          <cell r="U15">
            <v>15</v>
          </cell>
        </row>
        <row r="16">
          <cell r="A16" t="str">
            <v>ITC</v>
          </cell>
          <cell r="B16" t="str">
            <v>ITC</v>
          </cell>
          <cell r="C16">
            <v>1</v>
          </cell>
          <cell r="D16" t="str">
            <v>NORD-OVEST</v>
          </cell>
          <cell r="E16" t="str">
            <v>Nord-ovest</v>
          </cell>
          <cell r="F16" t="str">
            <v>ITC4</v>
          </cell>
          <cell r="G16" t="str">
            <v>ITC4</v>
          </cell>
          <cell r="H16" t="str">
            <v>03</v>
          </cell>
          <cell r="I16" t="str">
            <v>LOMBARDIA</v>
          </cell>
          <cell r="J16" t="str">
            <v>Lombardia</v>
          </cell>
          <cell r="K16">
            <v>1</v>
          </cell>
          <cell r="L16" t="str">
            <v>ITC46</v>
          </cell>
          <cell r="M16" t="str">
            <v>ITC46</v>
          </cell>
          <cell r="N16" t="str">
            <v>016</v>
          </cell>
          <cell r="O16" t="str">
            <v>016</v>
          </cell>
          <cell r="P16" t="str">
            <v>Bergamo</v>
          </cell>
          <cell r="R16" t="str">
            <v>Provincia</v>
          </cell>
          <cell r="S16" t="str">
            <v>BG</v>
          </cell>
          <cell r="T16" t="str">
            <v>016</v>
          </cell>
          <cell r="U16">
            <v>16</v>
          </cell>
        </row>
        <row r="17">
          <cell r="A17" t="str">
            <v>ITC</v>
          </cell>
          <cell r="B17" t="str">
            <v>ITC</v>
          </cell>
          <cell r="C17">
            <v>1</v>
          </cell>
          <cell r="D17" t="str">
            <v>NORD-OVEST</v>
          </cell>
          <cell r="E17" t="str">
            <v>Nord-ovest</v>
          </cell>
          <cell r="F17" t="str">
            <v>ITC4</v>
          </cell>
          <cell r="G17" t="str">
            <v>ITC4</v>
          </cell>
          <cell r="H17" t="str">
            <v>03</v>
          </cell>
          <cell r="I17" t="str">
            <v>LOMBARDIA</v>
          </cell>
          <cell r="J17" t="str">
            <v>Lombardia</v>
          </cell>
          <cell r="K17">
            <v>1</v>
          </cell>
          <cell r="L17" t="str">
            <v>ITC47</v>
          </cell>
          <cell r="M17" t="str">
            <v>ITC47</v>
          </cell>
          <cell r="N17" t="str">
            <v>017</v>
          </cell>
          <cell r="O17" t="str">
            <v>017</v>
          </cell>
          <cell r="P17" t="str">
            <v>Brescia</v>
          </cell>
          <cell r="R17" t="str">
            <v>Provincia</v>
          </cell>
          <cell r="S17" t="str">
            <v>BS</v>
          </cell>
          <cell r="T17" t="str">
            <v>017</v>
          </cell>
          <cell r="U17">
            <v>17</v>
          </cell>
        </row>
        <row r="18">
          <cell r="A18" t="str">
            <v>ITC</v>
          </cell>
          <cell r="B18" t="str">
            <v>ITC</v>
          </cell>
          <cell r="C18">
            <v>1</v>
          </cell>
          <cell r="D18" t="str">
            <v>NORD-OVEST</v>
          </cell>
          <cell r="E18" t="str">
            <v>Nord-ovest</v>
          </cell>
          <cell r="F18" t="str">
            <v>ITC4</v>
          </cell>
          <cell r="G18" t="str">
            <v>ITC4</v>
          </cell>
          <cell r="H18" t="str">
            <v>03</v>
          </cell>
          <cell r="I18" t="str">
            <v>LOMBARDIA</v>
          </cell>
          <cell r="J18" t="str">
            <v>Lombardia</v>
          </cell>
          <cell r="K18">
            <v>1</v>
          </cell>
          <cell r="L18" t="str">
            <v>ITC48</v>
          </cell>
          <cell r="M18" t="str">
            <v>ITC48</v>
          </cell>
          <cell r="N18" t="str">
            <v>018</v>
          </cell>
          <cell r="O18" t="str">
            <v>018</v>
          </cell>
          <cell r="P18" t="str">
            <v>Pavia</v>
          </cell>
          <cell r="R18" t="str">
            <v>Provincia</v>
          </cell>
          <cell r="S18" t="str">
            <v>PV</v>
          </cell>
          <cell r="T18" t="str">
            <v>018</v>
          </cell>
          <cell r="U18">
            <v>18</v>
          </cell>
        </row>
        <row r="19">
          <cell r="A19" t="str">
            <v>ITC</v>
          </cell>
          <cell r="B19" t="str">
            <v>ITC</v>
          </cell>
          <cell r="C19">
            <v>1</v>
          </cell>
          <cell r="D19" t="str">
            <v>NORD-OVEST</v>
          </cell>
          <cell r="E19" t="str">
            <v>Nord-ovest</v>
          </cell>
          <cell r="F19" t="str">
            <v>ITC4</v>
          </cell>
          <cell r="G19" t="str">
            <v>ITC4</v>
          </cell>
          <cell r="H19" t="str">
            <v>03</v>
          </cell>
          <cell r="I19" t="str">
            <v>LOMBARDIA</v>
          </cell>
          <cell r="J19" t="str">
            <v>Lombardia</v>
          </cell>
          <cell r="K19">
            <v>1</v>
          </cell>
          <cell r="L19" t="str">
            <v>ITC4A</v>
          </cell>
          <cell r="M19" t="str">
            <v>ITC4A</v>
          </cell>
          <cell r="N19" t="str">
            <v>019</v>
          </cell>
          <cell r="O19" t="str">
            <v>019</v>
          </cell>
          <cell r="P19" t="str">
            <v>Cremona</v>
          </cell>
          <cell r="R19" t="str">
            <v>Provincia</v>
          </cell>
          <cell r="S19" t="str">
            <v>CR</v>
          </cell>
          <cell r="T19" t="str">
            <v>019</v>
          </cell>
          <cell r="U19">
            <v>19</v>
          </cell>
        </row>
        <row r="20">
          <cell r="A20" t="str">
            <v>ITC</v>
          </cell>
          <cell r="B20" t="str">
            <v>ITC</v>
          </cell>
          <cell r="C20">
            <v>1</v>
          </cell>
          <cell r="D20" t="str">
            <v>NORD-OVEST</v>
          </cell>
          <cell r="E20" t="str">
            <v>Nord-ovest</v>
          </cell>
          <cell r="F20" t="str">
            <v>ITC4</v>
          </cell>
          <cell r="G20" t="str">
            <v>ITC4</v>
          </cell>
          <cell r="H20" t="str">
            <v>03</v>
          </cell>
          <cell r="I20" t="str">
            <v>LOMBARDIA</v>
          </cell>
          <cell r="J20" t="str">
            <v>Lombardia</v>
          </cell>
          <cell r="K20">
            <v>1</v>
          </cell>
          <cell r="L20" t="str">
            <v>ITC4B</v>
          </cell>
          <cell r="M20" t="str">
            <v>ITC4B</v>
          </cell>
          <cell r="N20" t="str">
            <v>020</v>
          </cell>
          <cell r="O20" t="str">
            <v>020</v>
          </cell>
          <cell r="P20" t="str">
            <v>Mantova</v>
          </cell>
          <cell r="R20" t="str">
            <v>Provincia</v>
          </cell>
          <cell r="S20" t="str">
            <v>MN</v>
          </cell>
          <cell r="T20" t="str">
            <v>020</v>
          </cell>
          <cell r="U20">
            <v>20</v>
          </cell>
        </row>
        <row r="21">
          <cell r="A21" t="str">
            <v>ITC</v>
          </cell>
          <cell r="B21" t="str">
            <v>ITC</v>
          </cell>
          <cell r="C21">
            <v>1</v>
          </cell>
          <cell r="D21" t="str">
            <v>NORD-OVEST</v>
          </cell>
          <cell r="E21" t="str">
            <v>Nord-ovest</v>
          </cell>
          <cell r="F21" t="str">
            <v>ITC4</v>
          </cell>
          <cell r="G21" t="str">
            <v>ITC4</v>
          </cell>
          <cell r="H21" t="str">
            <v>03</v>
          </cell>
          <cell r="I21" t="str">
            <v>LOMBARDIA</v>
          </cell>
          <cell r="J21" t="str">
            <v>Lombardia</v>
          </cell>
          <cell r="K21">
            <v>1</v>
          </cell>
          <cell r="L21" t="str">
            <v>ITC43</v>
          </cell>
          <cell r="M21" t="str">
            <v>ITC43</v>
          </cell>
          <cell r="N21" t="str">
            <v>097</v>
          </cell>
          <cell r="O21" t="str">
            <v>097</v>
          </cell>
          <cell r="P21" t="str">
            <v>Lecco</v>
          </cell>
          <cell r="R21" t="str">
            <v>Provincia</v>
          </cell>
          <cell r="S21" t="str">
            <v>LC</v>
          </cell>
          <cell r="T21" t="str">
            <v>097</v>
          </cell>
          <cell r="U21">
            <v>97</v>
          </cell>
        </row>
        <row r="22">
          <cell r="A22" t="str">
            <v>ITC</v>
          </cell>
          <cell r="B22" t="str">
            <v>ITC</v>
          </cell>
          <cell r="C22">
            <v>1</v>
          </cell>
          <cell r="D22" t="str">
            <v>NORD-OVEST</v>
          </cell>
          <cell r="E22" t="str">
            <v>Nord-ovest</v>
          </cell>
          <cell r="F22" t="str">
            <v>ITC4</v>
          </cell>
          <cell r="G22" t="str">
            <v>ITC4</v>
          </cell>
          <cell r="H22" t="str">
            <v>03</v>
          </cell>
          <cell r="I22" t="str">
            <v>LOMBARDIA</v>
          </cell>
          <cell r="J22" t="str">
            <v>Lombardia</v>
          </cell>
          <cell r="K22">
            <v>1</v>
          </cell>
          <cell r="L22" t="str">
            <v>ITC49</v>
          </cell>
          <cell r="M22" t="str">
            <v>ITC49</v>
          </cell>
          <cell r="N22" t="str">
            <v>098</v>
          </cell>
          <cell r="O22" t="str">
            <v>098</v>
          </cell>
          <cell r="P22" t="str">
            <v>Lodi</v>
          </cell>
          <cell r="R22" t="str">
            <v>Provincia</v>
          </cell>
          <cell r="S22" t="str">
            <v>LO</v>
          </cell>
          <cell r="T22" t="str">
            <v>098</v>
          </cell>
          <cell r="U22">
            <v>98</v>
          </cell>
        </row>
        <row r="23">
          <cell r="A23" t="str">
            <v>ITC</v>
          </cell>
          <cell r="B23" t="str">
            <v>ITC</v>
          </cell>
          <cell r="C23">
            <v>1</v>
          </cell>
          <cell r="D23" t="str">
            <v>NORD-OVEST</v>
          </cell>
          <cell r="E23" t="str">
            <v>Nord-ovest</v>
          </cell>
          <cell r="F23" t="str">
            <v>ITC4</v>
          </cell>
          <cell r="G23" t="str">
            <v>ITC4</v>
          </cell>
          <cell r="H23" t="str">
            <v>03</v>
          </cell>
          <cell r="I23" t="str">
            <v>LOMBARDIA</v>
          </cell>
          <cell r="J23" t="str">
            <v>Lombardia</v>
          </cell>
          <cell r="K23">
            <v>1</v>
          </cell>
          <cell r="L23" t="str">
            <v>ITC4D</v>
          </cell>
          <cell r="M23" t="str">
            <v>ITC4D</v>
          </cell>
          <cell r="N23" t="str">
            <v>108</v>
          </cell>
          <cell r="O23" t="str">
            <v>108</v>
          </cell>
          <cell r="P23" t="str">
            <v>Monza e della Brianza</v>
          </cell>
          <cell r="R23" t="str">
            <v>Provincia</v>
          </cell>
          <cell r="S23" t="str">
            <v>MB</v>
          </cell>
          <cell r="T23" t="str">
            <v>108</v>
          </cell>
          <cell r="U23">
            <v>108</v>
          </cell>
        </row>
        <row r="24">
          <cell r="A24" t="str">
            <v>ITH</v>
          </cell>
          <cell r="B24" t="str">
            <v>ITH</v>
          </cell>
          <cell r="C24">
            <v>2</v>
          </cell>
          <cell r="D24" t="str">
            <v>NORD-EST</v>
          </cell>
          <cell r="E24" t="str">
            <v>Nord-est</v>
          </cell>
          <cell r="F24" t="str">
            <v>ITH1</v>
          </cell>
          <cell r="G24" t="str">
            <v>ITH1</v>
          </cell>
          <cell r="H24" t="str">
            <v>04</v>
          </cell>
          <cell r="I24" t="str">
            <v>TRENTINO-ALTO ADIGE/SÜDTIROL</v>
          </cell>
          <cell r="J24" t="str">
            <v>Trentino-Alto Adige/Südtirol</v>
          </cell>
          <cell r="K24">
            <v>2</v>
          </cell>
          <cell r="L24" t="str">
            <v>ITH10</v>
          </cell>
          <cell r="M24" t="str">
            <v>ITH10</v>
          </cell>
          <cell r="N24" t="str">
            <v>021</v>
          </cell>
          <cell r="O24" t="str">
            <v>021</v>
          </cell>
          <cell r="P24" t="str">
            <v>Bolzano/Bozen</v>
          </cell>
          <cell r="R24" t="str">
            <v>Provincia autonoma</v>
          </cell>
          <cell r="S24" t="str">
            <v>BZ</v>
          </cell>
          <cell r="T24" t="str">
            <v>021</v>
          </cell>
          <cell r="U24">
            <v>21</v>
          </cell>
        </row>
        <row r="25">
          <cell r="A25" t="str">
            <v>ITH</v>
          </cell>
          <cell r="B25" t="str">
            <v>ITH</v>
          </cell>
          <cell r="C25">
            <v>2</v>
          </cell>
          <cell r="D25" t="str">
            <v>NORD-EST</v>
          </cell>
          <cell r="E25" t="str">
            <v>Nord-est</v>
          </cell>
          <cell r="F25" t="str">
            <v>ITH2</v>
          </cell>
          <cell r="G25" t="str">
            <v>ITH2</v>
          </cell>
          <cell r="H25" t="str">
            <v>04</v>
          </cell>
          <cell r="I25" t="str">
            <v>TRENTINO-ALTO ADIGE/SÜDTIROL</v>
          </cell>
          <cell r="J25" t="str">
            <v>Trentino-Alto Adige/Südtirol</v>
          </cell>
          <cell r="K25">
            <v>2</v>
          </cell>
          <cell r="L25" t="str">
            <v>ITH20</v>
          </cell>
          <cell r="M25" t="str">
            <v>ITH20</v>
          </cell>
          <cell r="N25" t="str">
            <v>022</v>
          </cell>
          <cell r="O25" t="str">
            <v>022</v>
          </cell>
          <cell r="P25" t="str">
            <v>Trento</v>
          </cell>
          <cell r="R25" t="str">
            <v>Provincia autonoma</v>
          </cell>
          <cell r="S25" t="str">
            <v>TN</v>
          </cell>
          <cell r="T25" t="str">
            <v>022</v>
          </cell>
          <cell r="U25">
            <v>22</v>
          </cell>
        </row>
        <row r="26">
          <cell r="A26" t="str">
            <v>ITH</v>
          </cell>
          <cell r="B26" t="str">
            <v>ITH</v>
          </cell>
          <cell r="C26">
            <v>2</v>
          </cell>
          <cell r="D26" t="str">
            <v>NORD-EST</v>
          </cell>
          <cell r="E26" t="str">
            <v>Nord-est</v>
          </cell>
          <cell r="F26" t="str">
            <v>ITH3</v>
          </cell>
          <cell r="G26" t="str">
            <v>ITH3</v>
          </cell>
          <cell r="H26" t="str">
            <v>05</v>
          </cell>
          <cell r="I26" t="str">
            <v>VENETO</v>
          </cell>
          <cell r="J26" t="str">
            <v>Veneto</v>
          </cell>
          <cell r="K26">
            <v>1</v>
          </cell>
          <cell r="L26" t="str">
            <v>ITH31</v>
          </cell>
          <cell r="M26" t="str">
            <v>ITH31</v>
          </cell>
          <cell r="N26" t="str">
            <v>023</v>
          </cell>
          <cell r="O26" t="str">
            <v>023</v>
          </cell>
          <cell r="P26" t="str">
            <v>Verona</v>
          </cell>
          <cell r="R26" t="str">
            <v>Provincia</v>
          </cell>
          <cell r="S26" t="str">
            <v>VR</v>
          </cell>
          <cell r="T26" t="str">
            <v>023</v>
          </cell>
          <cell r="U26">
            <v>23</v>
          </cell>
        </row>
        <row r="27">
          <cell r="A27" t="str">
            <v>ITH</v>
          </cell>
          <cell r="B27" t="str">
            <v>ITH</v>
          </cell>
          <cell r="C27">
            <v>2</v>
          </cell>
          <cell r="D27" t="str">
            <v>NORD-EST</v>
          </cell>
          <cell r="E27" t="str">
            <v>Nord-est</v>
          </cell>
          <cell r="F27" t="str">
            <v>ITH3</v>
          </cell>
          <cell r="G27" t="str">
            <v>ITH3</v>
          </cell>
          <cell r="H27" t="str">
            <v>05</v>
          </cell>
          <cell r="I27" t="str">
            <v>VENETO</v>
          </cell>
          <cell r="J27" t="str">
            <v>Veneto</v>
          </cell>
          <cell r="K27">
            <v>1</v>
          </cell>
          <cell r="L27" t="str">
            <v>ITH32</v>
          </cell>
          <cell r="M27" t="str">
            <v>ITH32</v>
          </cell>
          <cell r="N27" t="str">
            <v>024</v>
          </cell>
          <cell r="O27" t="str">
            <v>024</v>
          </cell>
          <cell r="P27" t="str">
            <v>Vicenza</v>
          </cell>
          <cell r="R27" t="str">
            <v>Provincia</v>
          </cell>
          <cell r="S27" t="str">
            <v>VI</v>
          </cell>
          <cell r="T27" t="str">
            <v>024</v>
          </cell>
          <cell r="U27">
            <v>24</v>
          </cell>
        </row>
        <row r="28">
          <cell r="A28" t="str">
            <v>ITH</v>
          </cell>
          <cell r="B28" t="str">
            <v>ITH</v>
          </cell>
          <cell r="C28">
            <v>2</v>
          </cell>
          <cell r="D28" t="str">
            <v>NORD-EST</v>
          </cell>
          <cell r="E28" t="str">
            <v>Nord-est</v>
          </cell>
          <cell r="F28" t="str">
            <v>ITH3</v>
          </cell>
          <cell r="G28" t="str">
            <v>ITH3</v>
          </cell>
          <cell r="H28" t="str">
            <v>05</v>
          </cell>
          <cell r="I28" t="str">
            <v>VENETO</v>
          </cell>
          <cell r="J28" t="str">
            <v>Veneto</v>
          </cell>
          <cell r="K28">
            <v>1</v>
          </cell>
          <cell r="L28" t="str">
            <v>ITH33</v>
          </cell>
          <cell r="M28" t="str">
            <v>ITH33</v>
          </cell>
          <cell r="N28" t="str">
            <v>025</v>
          </cell>
          <cell r="O28" t="str">
            <v>025</v>
          </cell>
          <cell r="P28" t="str">
            <v>Belluno</v>
          </cell>
          <cell r="R28" t="str">
            <v>Provincia</v>
          </cell>
          <cell r="S28" t="str">
            <v>BL</v>
          </cell>
          <cell r="T28" t="str">
            <v>025</v>
          </cell>
          <cell r="U28">
            <v>25</v>
          </cell>
        </row>
        <row r="29">
          <cell r="A29" t="str">
            <v>ITH</v>
          </cell>
          <cell r="B29" t="str">
            <v>ITH</v>
          </cell>
          <cell r="C29">
            <v>2</v>
          </cell>
          <cell r="D29" t="str">
            <v>NORD-EST</v>
          </cell>
          <cell r="E29" t="str">
            <v>Nord-est</v>
          </cell>
          <cell r="F29" t="str">
            <v>ITH3</v>
          </cell>
          <cell r="G29" t="str">
            <v>ITH3</v>
          </cell>
          <cell r="H29" t="str">
            <v>05</v>
          </cell>
          <cell r="I29" t="str">
            <v>VENETO</v>
          </cell>
          <cell r="J29" t="str">
            <v>Veneto</v>
          </cell>
          <cell r="K29">
            <v>1</v>
          </cell>
          <cell r="L29" t="str">
            <v>ITH34</v>
          </cell>
          <cell r="M29" t="str">
            <v>ITH34</v>
          </cell>
          <cell r="N29" t="str">
            <v>026</v>
          </cell>
          <cell r="O29" t="str">
            <v>026</v>
          </cell>
          <cell r="P29" t="str">
            <v>Treviso</v>
          </cell>
          <cell r="R29" t="str">
            <v>Provincia</v>
          </cell>
          <cell r="S29" t="str">
            <v>TV</v>
          </cell>
          <cell r="T29" t="str">
            <v>026</v>
          </cell>
          <cell r="U29">
            <v>26</v>
          </cell>
        </row>
        <row r="30">
          <cell r="A30" t="str">
            <v>ITH</v>
          </cell>
          <cell r="B30" t="str">
            <v>ITH</v>
          </cell>
          <cell r="C30">
            <v>2</v>
          </cell>
          <cell r="D30" t="str">
            <v>NORD-EST</v>
          </cell>
          <cell r="E30" t="str">
            <v>Nord-est</v>
          </cell>
          <cell r="F30" t="str">
            <v>ITH3</v>
          </cell>
          <cell r="G30" t="str">
            <v>ITH3</v>
          </cell>
          <cell r="H30" t="str">
            <v>05</v>
          </cell>
          <cell r="I30" t="str">
            <v>VENETO</v>
          </cell>
          <cell r="J30" t="str">
            <v>Veneto</v>
          </cell>
          <cell r="K30">
            <v>1</v>
          </cell>
          <cell r="L30" t="str">
            <v>ITH35</v>
          </cell>
          <cell r="M30" t="str">
            <v>ITH35</v>
          </cell>
          <cell r="N30" t="str">
            <v>227</v>
          </cell>
          <cell r="O30" t="str">
            <v>227</v>
          </cell>
          <cell r="P30" t="str">
            <v>Venezia</v>
          </cell>
          <cell r="Q30" t="str">
            <v>(b)</v>
          </cell>
          <cell r="R30" t="str">
            <v>Citta metropolitana</v>
          </cell>
          <cell r="S30" t="str">
            <v>VE</v>
          </cell>
          <cell r="T30" t="str">
            <v>027</v>
          </cell>
          <cell r="U30">
            <v>27</v>
          </cell>
        </row>
        <row r="31">
          <cell r="A31" t="str">
            <v>ITH</v>
          </cell>
          <cell r="B31" t="str">
            <v>ITH</v>
          </cell>
          <cell r="C31">
            <v>2</v>
          </cell>
          <cell r="D31" t="str">
            <v>NORD-EST</v>
          </cell>
          <cell r="E31" t="str">
            <v>Nord-est</v>
          </cell>
          <cell r="F31" t="str">
            <v>ITH3</v>
          </cell>
          <cell r="G31" t="str">
            <v>ITH3</v>
          </cell>
          <cell r="H31" t="str">
            <v>05</v>
          </cell>
          <cell r="I31" t="str">
            <v>VENETO</v>
          </cell>
          <cell r="J31" t="str">
            <v>Veneto</v>
          </cell>
          <cell r="K31">
            <v>1</v>
          </cell>
          <cell r="L31" t="str">
            <v>ITH36</v>
          </cell>
          <cell r="M31" t="str">
            <v>ITH36</v>
          </cell>
          <cell r="N31" t="str">
            <v>028</v>
          </cell>
          <cell r="O31" t="str">
            <v>028</v>
          </cell>
          <cell r="P31" t="str">
            <v>Padova</v>
          </cell>
          <cell r="R31" t="str">
            <v>Provincia</v>
          </cell>
          <cell r="S31" t="str">
            <v>PD</v>
          </cell>
          <cell r="T31" t="str">
            <v>028</v>
          </cell>
          <cell r="U31">
            <v>28</v>
          </cell>
        </row>
        <row r="32">
          <cell r="A32" t="str">
            <v>ITH</v>
          </cell>
          <cell r="B32" t="str">
            <v>ITH</v>
          </cell>
          <cell r="C32">
            <v>2</v>
          </cell>
          <cell r="D32" t="str">
            <v>NORD-EST</v>
          </cell>
          <cell r="E32" t="str">
            <v>Nord-est</v>
          </cell>
          <cell r="F32" t="str">
            <v>ITH3</v>
          </cell>
          <cell r="G32" t="str">
            <v>ITH3</v>
          </cell>
          <cell r="H32" t="str">
            <v>05</v>
          </cell>
          <cell r="I32" t="str">
            <v>VENETO</v>
          </cell>
          <cell r="J32" t="str">
            <v>Veneto</v>
          </cell>
          <cell r="K32">
            <v>1</v>
          </cell>
          <cell r="L32" t="str">
            <v>ITH37</v>
          </cell>
          <cell r="M32" t="str">
            <v>ITH37</v>
          </cell>
          <cell r="N32" t="str">
            <v>029</v>
          </cell>
          <cell r="O32" t="str">
            <v>029</v>
          </cell>
          <cell r="P32" t="str">
            <v>Rovigo</v>
          </cell>
          <cell r="R32" t="str">
            <v>Provincia</v>
          </cell>
          <cell r="S32" t="str">
            <v>RO</v>
          </cell>
          <cell r="T32" t="str">
            <v>029</v>
          </cell>
          <cell r="U32">
            <v>29</v>
          </cell>
        </row>
        <row r="33">
          <cell r="A33" t="str">
            <v>ITH</v>
          </cell>
          <cell r="B33" t="str">
            <v>ITH</v>
          </cell>
          <cell r="C33">
            <v>2</v>
          </cell>
          <cell r="D33" t="str">
            <v>NORD-EST</v>
          </cell>
          <cell r="E33" t="str">
            <v>Nord-est</v>
          </cell>
          <cell r="F33" t="str">
            <v>ITH4</v>
          </cell>
          <cell r="G33" t="str">
            <v>ITH4</v>
          </cell>
          <cell r="H33" t="str">
            <v>06</v>
          </cell>
          <cell r="I33" t="str">
            <v>FRIULI-VENEZIA GIULIA</v>
          </cell>
          <cell r="J33" t="str">
            <v>Friuli-Venezia Giulia</v>
          </cell>
          <cell r="K33">
            <v>2</v>
          </cell>
          <cell r="L33" t="str">
            <v>ITH42</v>
          </cell>
          <cell r="M33" t="str">
            <v>ITH42</v>
          </cell>
          <cell r="N33" t="str">
            <v>-</v>
          </cell>
          <cell r="O33" t="str">
            <v>030</v>
          </cell>
          <cell r="P33" t="str">
            <v>Udine</v>
          </cell>
          <cell r="Q33" t="str">
            <v>(f)</v>
          </cell>
          <cell r="R33" t="str">
            <v>Unità non amministrativa</v>
          </cell>
          <cell r="S33" t="str">
            <v>UD</v>
          </cell>
          <cell r="T33" t="str">
            <v>030</v>
          </cell>
          <cell r="U33">
            <v>30</v>
          </cell>
        </row>
        <row r="34">
          <cell r="A34" t="str">
            <v>ITH</v>
          </cell>
          <cell r="B34" t="str">
            <v>ITH</v>
          </cell>
          <cell r="C34">
            <v>2</v>
          </cell>
          <cell r="D34" t="str">
            <v>NORD-EST</v>
          </cell>
          <cell r="E34" t="str">
            <v>Nord-est</v>
          </cell>
          <cell r="F34" t="str">
            <v>ITH4</v>
          </cell>
          <cell r="G34" t="str">
            <v>ITH4</v>
          </cell>
          <cell r="H34" t="str">
            <v>06</v>
          </cell>
          <cell r="I34" t="str">
            <v>FRIULI-VENEZIA GIULIA</v>
          </cell>
          <cell r="J34" t="str">
            <v>Friuli-Venezia Giulia</v>
          </cell>
          <cell r="K34">
            <v>2</v>
          </cell>
          <cell r="L34" t="str">
            <v>ITH43</v>
          </cell>
          <cell r="M34" t="str">
            <v>ITH43</v>
          </cell>
          <cell r="N34" t="str">
            <v>-</v>
          </cell>
          <cell r="O34" t="str">
            <v>031</v>
          </cell>
          <cell r="P34" t="str">
            <v>Gorizia</v>
          </cell>
          <cell r="Q34" t="str">
            <v>(f)</v>
          </cell>
          <cell r="R34" t="str">
            <v>Unità non amministrativa</v>
          </cell>
          <cell r="S34" t="str">
            <v>GO</v>
          </cell>
          <cell r="T34" t="str">
            <v>031</v>
          </cell>
          <cell r="U34">
            <v>31</v>
          </cell>
        </row>
        <row r="35">
          <cell r="A35" t="str">
            <v>ITH</v>
          </cell>
          <cell r="B35" t="str">
            <v>ITH</v>
          </cell>
          <cell r="C35">
            <v>2</v>
          </cell>
          <cell r="D35" t="str">
            <v>NORD-EST</v>
          </cell>
          <cell r="E35" t="str">
            <v>Nord-est</v>
          </cell>
          <cell r="F35" t="str">
            <v>ITH4</v>
          </cell>
          <cell r="G35" t="str">
            <v>ITH4</v>
          </cell>
          <cell r="H35" t="str">
            <v>06</v>
          </cell>
          <cell r="I35" t="str">
            <v>FRIULI-VENEZIA GIULIA</v>
          </cell>
          <cell r="J35" t="str">
            <v>Friuli-Venezia Giulia</v>
          </cell>
          <cell r="K35">
            <v>2</v>
          </cell>
          <cell r="L35" t="str">
            <v>ITH44</v>
          </cell>
          <cell r="M35" t="str">
            <v>ITH44</v>
          </cell>
          <cell r="N35" t="str">
            <v>-</v>
          </cell>
          <cell r="O35" t="str">
            <v>032</v>
          </cell>
          <cell r="P35" t="str">
            <v>Trieste</v>
          </cell>
          <cell r="Q35" t="str">
            <v>(f)</v>
          </cell>
          <cell r="R35" t="str">
            <v>Unità non amministrativa</v>
          </cell>
          <cell r="S35" t="str">
            <v>TS</v>
          </cell>
          <cell r="T35" t="str">
            <v>032</v>
          </cell>
          <cell r="U35">
            <v>32</v>
          </cell>
        </row>
        <row r="36">
          <cell r="A36" t="str">
            <v>ITH</v>
          </cell>
          <cell r="B36" t="str">
            <v>ITH</v>
          </cell>
          <cell r="C36">
            <v>2</v>
          </cell>
          <cell r="D36" t="str">
            <v>NORD-EST</v>
          </cell>
          <cell r="E36" t="str">
            <v>Nord-est</v>
          </cell>
          <cell r="F36" t="str">
            <v>ITH4</v>
          </cell>
          <cell r="G36" t="str">
            <v>ITH4</v>
          </cell>
          <cell r="H36" t="str">
            <v>06</v>
          </cell>
          <cell r="I36" t="str">
            <v>FRIULI-VENEZIA GIULIA</v>
          </cell>
          <cell r="J36" t="str">
            <v>Friuli-Venezia Giulia</v>
          </cell>
          <cell r="K36">
            <v>2</v>
          </cell>
          <cell r="L36" t="str">
            <v>ITH41</v>
          </cell>
          <cell r="M36" t="str">
            <v>ITH41</v>
          </cell>
          <cell r="N36" t="str">
            <v>-</v>
          </cell>
          <cell r="O36" t="str">
            <v>093</v>
          </cell>
          <cell r="P36" t="str">
            <v>Pordenone</v>
          </cell>
          <cell r="Q36" t="str">
            <v>(f)</v>
          </cell>
          <cell r="R36" t="str">
            <v>Unità non amministrativa</v>
          </cell>
          <cell r="S36" t="str">
            <v>PN</v>
          </cell>
          <cell r="T36" t="str">
            <v>093</v>
          </cell>
          <cell r="U36">
            <v>93</v>
          </cell>
        </row>
        <row r="37">
          <cell r="A37" t="str">
            <v>ITC</v>
          </cell>
          <cell r="B37" t="str">
            <v>ITC</v>
          </cell>
          <cell r="C37">
            <v>1</v>
          </cell>
          <cell r="D37" t="str">
            <v>NORD-OVEST</v>
          </cell>
          <cell r="E37" t="str">
            <v>Nord-ovest</v>
          </cell>
          <cell r="F37" t="str">
            <v>ITC3</v>
          </cell>
          <cell r="G37" t="str">
            <v>ITC3</v>
          </cell>
          <cell r="H37" t="str">
            <v>07</v>
          </cell>
          <cell r="I37" t="str">
            <v>LIGURIA</v>
          </cell>
          <cell r="J37" t="str">
            <v>Liguria</v>
          </cell>
          <cell r="K37">
            <v>1</v>
          </cell>
          <cell r="L37" t="str">
            <v>ITC31</v>
          </cell>
          <cell r="M37" t="str">
            <v>ITC31</v>
          </cell>
          <cell r="N37" t="str">
            <v>008</v>
          </cell>
          <cell r="O37" t="str">
            <v>008</v>
          </cell>
          <cell r="P37" t="str">
            <v>Imperia</v>
          </cell>
          <cell r="R37" t="str">
            <v>Provincia</v>
          </cell>
          <cell r="S37" t="str">
            <v>IM</v>
          </cell>
          <cell r="T37" t="str">
            <v>008</v>
          </cell>
          <cell r="U37">
            <v>8</v>
          </cell>
        </row>
        <row r="38">
          <cell r="A38" t="str">
            <v>ITC</v>
          </cell>
          <cell r="B38" t="str">
            <v>ITC</v>
          </cell>
          <cell r="C38">
            <v>1</v>
          </cell>
          <cell r="D38" t="str">
            <v>NORD-OVEST</v>
          </cell>
          <cell r="E38" t="str">
            <v>Nord-ovest</v>
          </cell>
          <cell r="F38" t="str">
            <v>ITC3</v>
          </cell>
          <cell r="G38" t="str">
            <v>ITC3</v>
          </cell>
          <cell r="H38" t="str">
            <v>07</v>
          </cell>
          <cell r="I38" t="str">
            <v>LIGURIA</v>
          </cell>
          <cell r="J38" t="str">
            <v>Liguria</v>
          </cell>
          <cell r="K38">
            <v>1</v>
          </cell>
          <cell r="L38" t="str">
            <v>ITC32</v>
          </cell>
          <cell r="M38" t="str">
            <v>ITC32</v>
          </cell>
          <cell r="N38" t="str">
            <v>009</v>
          </cell>
          <cell r="O38" t="str">
            <v>009</v>
          </cell>
          <cell r="P38" t="str">
            <v>Savona</v>
          </cell>
          <cell r="R38" t="str">
            <v>Provincia</v>
          </cell>
          <cell r="S38" t="str">
            <v>SV</v>
          </cell>
          <cell r="T38" t="str">
            <v>009</v>
          </cell>
          <cell r="U38">
            <v>9</v>
          </cell>
        </row>
        <row r="39">
          <cell r="A39" t="str">
            <v>ITC</v>
          </cell>
          <cell r="B39" t="str">
            <v>ITC</v>
          </cell>
          <cell r="C39">
            <v>1</v>
          </cell>
          <cell r="D39" t="str">
            <v>NORD-OVEST</v>
          </cell>
          <cell r="E39" t="str">
            <v>Nord-ovest</v>
          </cell>
          <cell r="F39" t="str">
            <v>ITC3</v>
          </cell>
          <cell r="G39" t="str">
            <v>ITC3</v>
          </cell>
          <cell r="H39" t="str">
            <v>07</v>
          </cell>
          <cell r="I39" t="str">
            <v>LIGURIA</v>
          </cell>
          <cell r="J39" t="str">
            <v>Liguria</v>
          </cell>
          <cell r="K39">
            <v>1</v>
          </cell>
          <cell r="L39" t="str">
            <v>ITC33</v>
          </cell>
          <cell r="M39" t="str">
            <v>ITC33</v>
          </cell>
          <cell r="N39" t="str">
            <v>210</v>
          </cell>
          <cell r="O39" t="str">
            <v>210</v>
          </cell>
          <cell r="P39" t="str">
            <v>Genova</v>
          </cell>
          <cell r="Q39" t="str">
            <v>(b)</v>
          </cell>
          <cell r="R39" t="str">
            <v>Citta metropolitana</v>
          </cell>
          <cell r="S39" t="str">
            <v>GE</v>
          </cell>
          <cell r="T39" t="str">
            <v>010</v>
          </cell>
          <cell r="U39">
            <v>10</v>
          </cell>
        </row>
        <row r="40">
          <cell r="A40" t="str">
            <v>ITC</v>
          </cell>
          <cell r="B40" t="str">
            <v>ITC</v>
          </cell>
          <cell r="C40">
            <v>1</v>
          </cell>
          <cell r="D40" t="str">
            <v>NORD-OVEST</v>
          </cell>
          <cell r="E40" t="str">
            <v>Nord-ovest</v>
          </cell>
          <cell r="F40" t="str">
            <v>ITC3</v>
          </cell>
          <cell r="G40" t="str">
            <v>ITC3</v>
          </cell>
          <cell r="H40" t="str">
            <v>07</v>
          </cell>
          <cell r="I40" t="str">
            <v>LIGURIA</v>
          </cell>
          <cell r="J40" t="str">
            <v>Liguria</v>
          </cell>
          <cell r="K40">
            <v>1</v>
          </cell>
          <cell r="L40" t="str">
            <v>ITC34</v>
          </cell>
          <cell r="M40" t="str">
            <v>ITC34</v>
          </cell>
          <cell r="N40" t="str">
            <v>011</v>
          </cell>
          <cell r="O40" t="str">
            <v>011</v>
          </cell>
          <cell r="P40" t="str">
            <v>La Spezia</v>
          </cell>
          <cell r="R40" t="str">
            <v>Provincia</v>
          </cell>
          <cell r="S40" t="str">
            <v>SP</v>
          </cell>
          <cell r="T40" t="str">
            <v>011</v>
          </cell>
          <cell r="U40">
            <v>11</v>
          </cell>
        </row>
        <row r="41">
          <cell r="A41" t="str">
            <v>ITH</v>
          </cell>
          <cell r="B41" t="str">
            <v>ITH</v>
          </cell>
          <cell r="C41">
            <v>2</v>
          </cell>
          <cell r="D41" t="str">
            <v>NORD-EST</v>
          </cell>
          <cell r="E41" t="str">
            <v>Nord-est</v>
          </cell>
          <cell r="F41" t="str">
            <v>ITH5</v>
          </cell>
          <cell r="G41" t="str">
            <v>ITH5</v>
          </cell>
          <cell r="H41" t="str">
            <v>08</v>
          </cell>
          <cell r="I41" t="str">
            <v>EMILIA-ROMAGNA</v>
          </cell>
          <cell r="J41" t="str">
            <v>Emilia-Romagna</v>
          </cell>
          <cell r="K41">
            <v>1</v>
          </cell>
          <cell r="L41" t="str">
            <v>ITH51</v>
          </cell>
          <cell r="M41" t="str">
            <v>ITH51</v>
          </cell>
          <cell r="N41" t="str">
            <v>033</v>
          </cell>
          <cell r="O41" t="str">
            <v>033</v>
          </cell>
          <cell r="P41" t="str">
            <v>Piacenza</v>
          </cell>
          <cell r="R41" t="str">
            <v>Provincia</v>
          </cell>
          <cell r="S41" t="str">
            <v>PC</v>
          </cell>
          <cell r="T41" t="str">
            <v>033</v>
          </cell>
          <cell r="U41">
            <v>33</v>
          </cell>
        </row>
        <row r="42">
          <cell r="A42" t="str">
            <v>ITH</v>
          </cell>
          <cell r="B42" t="str">
            <v>ITH</v>
          </cell>
          <cell r="C42">
            <v>2</v>
          </cell>
          <cell r="D42" t="str">
            <v>NORD-EST</v>
          </cell>
          <cell r="E42" t="str">
            <v>Nord-est</v>
          </cell>
          <cell r="F42" t="str">
            <v>ITH5</v>
          </cell>
          <cell r="G42" t="str">
            <v>ITH5</v>
          </cell>
          <cell r="H42" t="str">
            <v>08</v>
          </cell>
          <cell r="I42" t="str">
            <v>EMILIA-ROMAGNA</v>
          </cell>
          <cell r="J42" t="str">
            <v>Emilia-Romagna</v>
          </cell>
          <cell r="K42">
            <v>1</v>
          </cell>
          <cell r="L42" t="str">
            <v>ITH52</v>
          </cell>
          <cell r="M42" t="str">
            <v>ITH52</v>
          </cell>
          <cell r="N42" t="str">
            <v>034</v>
          </cell>
          <cell r="O42" t="str">
            <v>034</v>
          </cell>
          <cell r="P42" t="str">
            <v>Parma</v>
          </cell>
          <cell r="R42" t="str">
            <v>Provincia</v>
          </cell>
          <cell r="S42" t="str">
            <v>PR</v>
          </cell>
          <cell r="T42" t="str">
            <v>034</v>
          </cell>
          <cell r="U42">
            <v>34</v>
          </cell>
        </row>
        <row r="43">
          <cell r="A43" t="str">
            <v>ITH</v>
          </cell>
          <cell r="B43" t="str">
            <v>ITH</v>
          </cell>
          <cell r="C43">
            <v>2</v>
          </cell>
          <cell r="D43" t="str">
            <v>NORD-EST</v>
          </cell>
          <cell r="E43" t="str">
            <v>Nord-est</v>
          </cell>
          <cell r="F43" t="str">
            <v>ITH5</v>
          </cell>
          <cell r="G43" t="str">
            <v>ITH5</v>
          </cell>
          <cell r="H43" t="str">
            <v>08</v>
          </cell>
          <cell r="I43" t="str">
            <v>EMILIA-ROMAGNA</v>
          </cell>
          <cell r="J43" t="str">
            <v>Emilia-Romagna</v>
          </cell>
          <cell r="K43">
            <v>1</v>
          </cell>
          <cell r="L43" t="str">
            <v>ITH53</v>
          </cell>
          <cell r="M43" t="str">
            <v>ITH53</v>
          </cell>
          <cell r="N43" t="str">
            <v>035</v>
          </cell>
          <cell r="O43" t="str">
            <v>035</v>
          </cell>
          <cell r="P43" t="str">
            <v>Reggio nell'Emilia</v>
          </cell>
          <cell r="R43" t="str">
            <v>Provincia</v>
          </cell>
          <cell r="S43" t="str">
            <v>RE</v>
          </cell>
          <cell r="T43" t="str">
            <v>035</v>
          </cell>
          <cell r="U43">
            <v>35</v>
          </cell>
        </row>
        <row r="44">
          <cell r="A44" t="str">
            <v>ITH</v>
          </cell>
          <cell r="B44" t="str">
            <v>ITH</v>
          </cell>
          <cell r="C44">
            <v>2</v>
          </cell>
          <cell r="D44" t="str">
            <v>NORD-EST</v>
          </cell>
          <cell r="E44" t="str">
            <v>Nord-est</v>
          </cell>
          <cell r="F44" t="str">
            <v>ITH5</v>
          </cell>
          <cell r="G44" t="str">
            <v>ITH5</v>
          </cell>
          <cell r="H44" t="str">
            <v>08</v>
          </cell>
          <cell r="I44" t="str">
            <v>EMILIA-ROMAGNA</v>
          </cell>
          <cell r="J44" t="str">
            <v>Emilia-Romagna</v>
          </cell>
          <cell r="K44">
            <v>1</v>
          </cell>
          <cell r="L44" t="str">
            <v>ITH54</v>
          </cell>
          <cell r="M44" t="str">
            <v>ITH54</v>
          </cell>
          <cell r="N44" t="str">
            <v>036</v>
          </cell>
          <cell r="O44" t="str">
            <v>036</v>
          </cell>
          <cell r="P44" t="str">
            <v>Modena</v>
          </cell>
          <cell r="R44" t="str">
            <v>Provincia</v>
          </cell>
          <cell r="S44" t="str">
            <v>MO</v>
          </cell>
          <cell r="T44" t="str">
            <v>036</v>
          </cell>
          <cell r="U44">
            <v>36</v>
          </cell>
        </row>
        <row r="45">
          <cell r="A45" t="str">
            <v>ITH</v>
          </cell>
          <cell r="B45" t="str">
            <v>ITH</v>
          </cell>
          <cell r="C45">
            <v>2</v>
          </cell>
          <cell r="D45" t="str">
            <v>NORD-EST</v>
          </cell>
          <cell r="E45" t="str">
            <v>Nord-est</v>
          </cell>
          <cell r="F45" t="str">
            <v>ITH5</v>
          </cell>
          <cell r="G45" t="str">
            <v>ITH5</v>
          </cell>
          <cell r="H45" t="str">
            <v>08</v>
          </cell>
          <cell r="I45" t="str">
            <v>EMILIA-ROMAGNA</v>
          </cell>
          <cell r="J45" t="str">
            <v>Emilia-Romagna</v>
          </cell>
          <cell r="K45">
            <v>1</v>
          </cell>
          <cell r="L45" t="str">
            <v>ITH55</v>
          </cell>
          <cell r="M45" t="str">
            <v>ITH55</v>
          </cell>
          <cell r="N45" t="str">
            <v>237</v>
          </cell>
          <cell r="O45" t="str">
            <v>237</v>
          </cell>
          <cell r="P45" t="str">
            <v>Bologna</v>
          </cell>
          <cell r="Q45" t="str">
            <v>(b)</v>
          </cell>
          <cell r="R45" t="str">
            <v>Citta metropolitana</v>
          </cell>
          <cell r="S45" t="str">
            <v>BO</v>
          </cell>
          <cell r="T45" t="str">
            <v>037</v>
          </cell>
          <cell r="U45">
            <v>37</v>
          </cell>
        </row>
        <row r="46">
          <cell r="A46" t="str">
            <v>ITH</v>
          </cell>
          <cell r="B46" t="str">
            <v>ITH</v>
          </cell>
          <cell r="C46">
            <v>2</v>
          </cell>
          <cell r="D46" t="str">
            <v>NORD-EST</v>
          </cell>
          <cell r="E46" t="str">
            <v>Nord-est</v>
          </cell>
          <cell r="F46" t="str">
            <v>ITH5</v>
          </cell>
          <cell r="G46" t="str">
            <v>ITH5</v>
          </cell>
          <cell r="H46" t="str">
            <v>08</v>
          </cell>
          <cell r="I46" t="str">
            <v>EMILIA-ROMAGNA</v>
          </cell>
          <cell r="J46" t="str">
            <v>Emilia-Romagna</v>
          </cell>
          <cell r="K46">
            <v>1</v>
          </cell>
          <cell r="L46" t="str">
            <v>ITH56</v>
          </cell>
          <cell r="M46" t="str">
            <v>ITH56</v>
          </cell>
          <cell r="N46" t="str">
            <v>038</v>
          </cell>
          <cell r="O46" t="str">
            <v>038</v>
          </cell>
          <cell r="P46" t="str">
            <v>Ferrara</v>
          </cell>
          <cell r="R46" t="str">
            <v>Provincia</v>
          </cell>
          <cell r="S46" t="str">
            <v>FE</v>
          </cell>
          <cell r="T46" t="str">
            <v>038</v>
          </cell>
          <cell r="U46">
            <v>38</v>
          </cell>
        </row>
        <row r="47">
          <cell r="A47" t="str">
            <v>ITH</v>
          </cell>
          <cell r="B47" t="str">
            <v>ITH</v>
          </cell>
          <cell r="C47">
            <v>2</v>
          </cell>
          <cell r="D47" t="str">
            <v>NORD-EST</v>
          </cell>
          <cell r="E47" t="str">
            <v>Nord-est</v>
          </cell>
          <cell r="F47" t="str">
            <v>ITH5</v>
          </cell>
          <cell r="G47" t="str">
            <v>ITH5</v>
          </cell>
          <cell r="H47" t="str">
            <v>08</v>
          </cell>
          <cell r="I47" t="str">
            <v>EMILIA-ROMAGNA</v>
          </cell>
          <cell r="J47" t="str">
            <v>Emilia-Romagna</v>
          </cell>
          <cell r="K47">
            <v>1</v>
          </cell>
          <cell r="L47" t="str">
            <v>ITH57</v>
          </cell>
          <cell r="M47" t="str">
            <v>ITH57</v>
          </cell>
          <cell r="N47" t="str">
            <v>039</v>
          </cell>
          <cell r="O47" t="str">
            <v>039</v>
          </cell>
          <cell r="P47" t="str">
            <v>Ravenna</v>
          </cell>
          <cell r="R47" t="str">
            <v>Provincia</v>
          </cell>
          <cell r="S47" t="str">
            <v>RA</v>
          </cell>
          <cell r="T47" t="str">
            <v>039</v>
          </cell>
          <cell r="U47">
            <v>39</v>
          </cell>
        </row>
        <row r="48">
          <cell r="A48" t="str">
            <v>ITH</v>
          </cell>
          <cell r="B48" t="str">
            <v>ITH</v>
          </cell>
          <cell r="C48">
            <v>2</v>
          </cell>
          <cell r="D48" t="str">
            <v>NORD-EST</v>
          </cell>
          <cell r="E48" t="str">
            <v>Nord-est</v>
          </cell>
          <cell r="F48" t="str">
            <v>ITH5</v>
          </cell>
          <cell r="G48" t="str">
            <v>ITH5</v>
          </cell>
          <cell r="H48" t="str">
            <v>08</v>
          </cell>
          <cell r="I48" t="str">
            <v>EMILIA-ROMAGNA</v>
          </cell>
          <cell r="J48" t="str">
            <v>Emilia-Romagna</v>
          </cell>
          <cell r="K48">
            <v>1</v>
          </cell>
          <cell r="L48" t="str">
            <v>ITH58</v>
          </cell>
          <cell r="M48" t="str">
            <v>ITH58</v>
          </cell>
          <cell r="N48" t="str">
            <v>040</v>
          </cell>
          <cell r="O48" t="str">
            <v>040</v>
          </cell>
          <cell r="P48" t="str">
            <v>Forlì-Cesena</v>
          </cell>
          <cell r="R48" t="str">
            <v>Provincia</v>
          </cell>
          <cell r="S48" t="str">
            <v>FC</v>
          </cell>
          <cell r="T48" t="str">
            <v>040</v>
          </cell>
          <cell r="U48">
            <v>40</v>
          </cell>
        </row>
        <row r="49">
          <cell r="A49" t="str">
            <v>ITH</v>
          </cell>
          <cell r="B49" t="str">
            <v>ITH</v>
          </cell>
          <cell r="C49">
            <v>2</v>
          </cell>
          <cell r="D49" t="str">
            <v>NORD-EST</v>
          </cell>
          <cell r="E49" t="str">
            <v>Nord-est</v>
          </cell>
          <cell r="F49" t="str">
            <v>ITH5</v>
          </cell>
          <cell r="G49" t="str">
            <v>ITH5</v>
          </cell>
          <cell r="H49" t="str">
            <v>08</v>
          </cell>
          <cell r="I49" t="str">
            <v>EMILIA-ROMAGNA</v>
          </cell>
          <cell r="J49" t="str">
            <v>Emilia-Romagna</v>
          </cell>
          <cell r="K49">
            <v>1</v>
          </cell>
          <cell r="L49" t="str">
            <v>ITH59</v>
          </cell>
          <cell r="M49" t="str">
            <v>ITH59</v>
          </cell>
          <cell r="N49" t="str">
            <v>099</v>
          </cell>
          <cell r="O49" t="str">
            <v>099</v>
          </cell>
          <cell r="P49" t="str">
            <v>Rimini</v>
          </cell>
          <cell r="R49" t="str">
            <v>Provincia</v>
          </cell>
          <cell r="S49" t="str">
            <v>RN</v>
          </cell>
          <cell r="T49" t="str">
            <v>099</v>
          </cell>
          <cell r="U49">
            <v>99</v>
          </cell>
        </row>
        <row r="50">
          <cell r="A50" t="str">
            <v>ITI</v>
          </cell>
          <cell r="B50" t="str">
            <v>ITI</v>
          </cell>
          <cell r="C50">
            <v>3</v>
          </cell>
          <cell r="D50" t="str">
            <v>CENTRO</v>
          </cell>
          <cell r="E50" t="str">
            <v>Centro</v>
          </cell>
          <cell r="F50" t="str">
            <v>ITI1</v>
          </cell>
          <cell r="G50" t="str">
            <v>ITI1</v>
          </cell>
          <cell r="H50" t="str">
            <v>09</v>
          </cell>
          <cell r="I50" t="str">
            <v>TOSCANA</v>
          </cell>
          <cell r="J50" t="str">
            <v>Toscana</v>
          </cell>
          <cell r="K50">
            <v>1</v>
          </cell>
          <cell r="L50" t="str">
            <v>ITI11</v>
          </cell>
          <cell r="M50" t="str">
            <v>ITI11</v>
          </cell>
          <cell r="N50" t="str">
            <v>045</v>
          </cell>
          <cell r="O50" t="str">
            <v>045</v>
          </cell>
          <cell r="P50" t="str">
            <v>Massa-Carrara</v>
          </cell>
          <cell r="R50" t="str">
            <v>Provincia</v>
          </cell>
          <cell r="S50" t="str">
            <v>MS</v>
          </cell>
          <cell r="T50" t="str">
            <v>045</v>
          </cell>
          <cell r="U50">
            <v>45</v>
          </cell>
        </row>
        <row r="51">
          <cell r="A51" t="str">
            <v>ITI</v>
          </cell>
          <cell r="B51" t="str">
            <v>ITI</v>
          </cell>
          <cell r="C51">
            <v>3</v>
          </cell>
          <cell r="D51" t="str">
            <v>CENTRO</v>
          </cell>
          <cell r="E51" t="str">
            <v>Centro</v>
          </cell>
          <cell r="F51" t="str">
            <v>ITI1</v>
          </cell>
          <cell r="G51" t="str">
            <v>ITI1</v>
          </cell>
          <cell r="H51" t="str">
            <v>09</v>
          </cell>
          <cell r="I51" t="str">
            <v>TOSCANA</v>
          </cell>
          <cell r="J51" t="str">
            <v>Toscana</v>
          </cell>
          <cell r="K51">
            <v>1</v>
          </cell>
          <cell r="L51" t="str">
            <v>ITI12</v>
          </cell>
          <cell r="M51" t="str">
            <v>ITI12</v>
          </cell>
          <cell r="N51" t="str">
            <v>046</v>
          </cell>
          <cell r="O51" t="str">
            <v>046</v>
          </cell>
          <cell r="P51" t="str">
            <v>Lucca</v>
          </cell>
          <cell r="R51" t="str">
            <v>Provincia</v>
          </cell>
          <cell r="S51" t="str">
            <v>LU</v>
          </cell>
          <cell r="T51" t="str">
            <v>046</v>
          </cell>
          <cell r="U51">
            <v>46</v>
          </cell>
        </row>
        <row r="52">
          <cell r="A52" t="str">
            <v>ITI</v>
          </cell>
          <cell r="B52" t="str">
            <v>ITI</v>
          </cell>
          <cell r="C52">
            <v>3</v>
          </cell>
          <cell r="D52" t="str">
            <v>CENTRO</v>
          </cell>
          <cell r="E52" t="str">
            <v>Centro</v>
          </cell>
          <cell r="F52" t="str">
            <v>ITI1</v>
          </cell>
          <cell r="G52" t="str">
            <v>ITI1</v>
          </cell>
          <cell r="H52" t="str">
            <v>09</v>
          </cell>
          <cell r="I52" t="str">
            <v>TOSCANA</v>
          </cell>
          <cell r="J52" t="str">
            <v>Toscana</v>
          </cell>
          <cell r="K52">
            <v>1</v>
          </cell>
          <cell r="L52" t="str">
            <v>ITI13</v>
          </cell>
          <cell r="M52" t="str">
            <v>ITI13</v>
          </cell>
          <cell r="N52" t="str">
            <v>047</v>
          </cell>
          <cell r="O52" t="str">
            <v>047</v>
          </cell>
          <cell r="P52" t="str">
            <v>Pistoia</v>
          </cell>
          <cell r="R52" t="str">
            <v>Provincia</v>
          </cell>
          <cell r="S52" t="str">
            <v>PT</v>
          </cell>
          <cell r="T52" t="str">
            <v>047</v>
          </cell>
          <cell r="U52">
            <v>47</v>
          </cell>
        </row>
        <row r="53">
          <cell r="A53" t="str">
            <v>ITI</v>
          </cell>
          <cell r="B53" t="str">
            <v>ITI</v>
          </cell>
          <cell r="C53">
            <v>3</v>
          </cell>
          <cell r="D53" t="str">
            <v>CENTRO</v>
          </cell>
          <cell r="E53" t="str">
            <v>Centro</v>
          </cell>
          <cell r="F53" t="str">
            <v>ITI1</v>
          </cell>
          <cell r="G53" t="str">
            <v>ITI1</v>
          </cell>
          <cell r="H53" t="str">
            <v>09</v>
          </cell>
          <cell r="I53" t="str">
            <v>TOSCANA</v>
          </cell>
          <cell r="J53" t="str">
            <v>Toscana</v>
          </cell>
          <cell r="K53">
            <v>1</v>
          </cell>
          <cell r="L53" t="str">
            <v>ITI14</v>
          </cell>
          <cell r="M53" t="str">
            <v>ITI14</v>
          </cell>
          <cell r="N53" t="str">
            <v>248</v>
          </cell>
          <cell r="O53" t="str">
            <v>248</v>
          </cell>
          <cell r="P53" t="str">
            <v>Firenze</v>
          </cell>
          <cell r="Q53" t="str">
            <v>(b)</v>
          </cell>
          <cell r="R53" t="str">
            <v>Citta metropolitana</v>
          </cell>
          <cell r="S53" t="str">
            <v>FI</v>
          </cell>
          <cell r="T53" t="str">
            <v>048</v>
          </cell>
          <cell r="U53">
            <v>48</v>
          </cell>
        </row>
        <row r="54">
          <cell r="A54" t="str">
            <v>ITI</v>
          </cell>
          <cell r="B54" t="str">
            <v>ITI</v>
          </cell>
          <cell r="C54">
            <v>3</v>
          </cell>
          <cell r="D54" t="str">
            <v>CENTRO</v>
          </cell>
          <cell r="E54" t="str">
            <v>Centro</v>
          </cell>
          <cell r="F54" t="str">
            <v>ITI1</v>
          </cell>
          <cell r="G54" t="str">
            <v>ITI1</v>
          </cell>
          <cell r="H54" t="str">
            <v>09</v>
          </cell>
          <cell r="I54" t="str">
            <v>TOSCANA</v>
          </cell>
          <cell r="J54" t="str">
            <v>Toscana</v>
          </cell>
          <cell r="K54">
            <v>1</v>
          </cell>
          <cell r="L54" t="str">
            <v>ITI16</v>
          </cell>
          <cell r="M54" t="str">
            <v>ITI16</v>
          </cell>
          <cell r="N54" t="str">
            <v>049</v>
          </cell>
          <cell r="O54" t="str">
            <v>049</v>
          </cell>
          <cell r="P54" t="str">
            <v>Livorno</v>
          </cell>
          <cell r="R54" t="str">
            <v>Provincia</v>
          </cell>
          <cell r="S54" t="str">
            <v>LI</v>
          </cell>
          <cell r="T54" t="str">
            <v>049</v>
          </cell>
          <cell r="U54">
            <v>49</v>
          </cell>
        </row>
        <row r="55">
          <cell r="A55" t="str">
            <v>ITI</v>
          </cell>
          <cell r="B55" t="str">
            <v>ITI</v>
          </cell>
          <cell r="C55">
            <v>3</v>
          </cell>
          <cell r="D55" t="str">
            <v>CENTRO</v>
          </cell>
          <cell r="E55" t="str">
            <v>Centro</v>
          </cell>
          <cell r="F55" t="str">
            <v>ITI1</v>
          </cell>
          <cell r="G55" t="str">
            <v>ITI1</v>
          </cell>
          <cell r="H55" t="str">
            <v>09</v>
          </cell>
          <cell r="I55" t="str">
            <v>TOSCANA</v>
          </cell>
          <cell r="J55" t="str">
            <v>Toscana</v>
          </cell>
          <cell r="K55">
            <v>1</v>
          </cell>
          <cell r="L55" t="str">
            <v>ITI17</v>
          </cell>
          <cell r="M55" t="str">
            <v>ITI17</v>
          </cell>
          <cell r="N55" t="str">
            <v>050</v>
          </cell>
          <cell r="O55" t="str">
            <v>050</v>
          </cell>
          <cell r="P55" t="str">
            <v>Pisa</v>
          </cell>
          <cell r="R55" t="str">
            <v>Provincia</v>
          </cell>
          <cell r="S55" t="str">
            <v>PI</v>
          </cell>
          <cell r="T55" t="str">
            <v>050</v>
          </cell>
          <cell r="U55">
            <v>50</v>
          </cell>
        </row>
        <row r="56">
          <cell r="A56" t="str">
            <v>ITI</v>
          </cell>
          <cell r="B56" t="str">
            <v>ITI</v>
          </cell>
          <cell r="C56">
            <v>3</v>
          </cell>
          <cell r="D56" t="str">
            <v>CENTRO</v>
          </cell>
          <cell r="E56" t="str">
            <v>Centro</v>
          </cell>
          <cell r="F56" t="str">
            <v>ITI1</v>
          </cell>
          <cell r="G56" t="str">
            <v>ITI1</v>
          </cell>
          <cell r="H56" t="str">
            <v>09</v>
          </cell>
          <cell r="I56" t="str">
            <v>TOSCANA</v>
          </cell>
          <cell r="J56" t="str">
            <v>Toscana</v>
          </cell>
          <cell r="K56">
            <v>1</v>
          </cell>
          <cell r="L56" t="str">
            <v>ITI18</v>
          </cell>
          <cell r="M56" t="str">
            <v>ITI18</v>
          </cell>
          <cell r="N56" t="str">
            <v>051</v>
          </cell>
          <cell r="O56" t="str">
            <v>051</v>
          </cell>
          <cell r="P56" t="str">
            <v>Arezzo</v>
          </cell>
          <cell r="R56" t="str">
            <v>Provincia</v>
          </cell>
          <cell r="S56" t="str">
            <v>AR</v>
          </cell>
          <cell r="T56" t="str">
            <v>051</v>
          </cell>
          <cell r="U56">
            <v>51</v>
          </cell>
        </row>
        <row r="57">
          <cell r="A57" t="str">
            <v>ITI</v>
          </cell>
          <cell r="B57" t="str">
            <v>ITI</v>
          </cell>
          <cell r="C57">
            <v>3</v>
          </cell>
          <cell r="D57" t="str">
            <v>CENTRO</v>
          </cell>
          <cell r="E57" t="str">
            <v>Centro</v>
          </cell>
          <cell r="F57" t="str">
            <v>ITI1</v>
          </cell>
          <cell r="G57" t="str">
            <v>ITI1</v>
          </cell>
          <cell r="H57" t="str">
            <v>09</v>
          </cell>
          <cell r="I57" t="str">
            <v>TOSCANA</v>
          </cell>
          <cell r="J57" t="str">
            <v>Toscana</v>
          </cell>
          <cell r="K57">
            <v>1</v>
          </cell>
          <cell r="L57" t="str">
            <v>ITI19</v>
          </cell>
          <cell r="M57" t="str">
            <v>ITI19</v>
          </cell>
          <cell r="N57" t="str">
            <v>052</v>
          </cell>
          <cell r="O57" t="str">
            <v>052</v>
          </cell>
          <cell r="P57" t="str">
            <v>Siena</v>
          </cell>
          <cell r="R57" t="str">
            <v>Provincia</v>
          </cell>
          <cell r="S57" t="str">
            <v>SI</v>
          </cell>
          <cell r="T57" t="str">
            <v>052</v>
          </cell>
          <cell r="U57">
            <v>52</v>
          </cell>
        </row>
        <row r="58">
          <cell r="A58" t="str">
            <v>ITI</v>
          </cell>
          <cell r="B58" t="str">
            <v>ITI</v>
          </cell>
          <cell r="C58">
            <v>3</v>
          </cell>
          <cell r="D58" t="str">
            <v>CENTRO</v>
          </cell>
          <cell r="E58" t="str">
            <v>Centro</v>
          </cell>
          <cell r="F58" t="str">
            <v>ITI1</v>
          </cell>
          <cell r="G58" t="str">
            <v>ITI1</v>
          </cell>
          <cell r="H58" t="str">
            <v>09</v>
          </cell>
          <cell r="I58" t="str">
            <v>TOSCANA</v>
          </cell>
          <cell r="J58" t="str">
            <v>Toscana</v>
          </cell>
          <cell r="K58">
            <v>1</v>
          </cell>
          <cell r="L58" t="str">
            <v>ITI1A</v>
          </cell>
          <cell r="M58" t="str">
            <v>ITI1A</v>
          </cell>
          <cell r="N58" t="str">
            <v>053</v>
          </cell>
          <cell r="O58" t="str">
            <v>053</v>
          </cell>
          <cell r="P58" t="str">
            <v>Grosseto</v>
          </cell>
          <cell r="R58" t="str">
            <v>Provincia</v>
          </cell>
          <cell r="S58" t="str">
            <v>GR</v>
          </cell>
          <cell r="T58" t="str">
            <v>053</v>
          </cell>
          <cell r="U58">
            <v>53</v>
          </cell>
        </row>
        <row r="59">
          <cell r="A59" t="str">
            <v>ITI</v>
          </cell>
          <cell r="B59" t="str">
            <v>ITI</v>
          </cell>
          <cell r="C59">
            <v>3</v>
          </cell>
          <cell r="D59" t="str">
            <v>CENTRO</v>
          </cell>
          <cell r="E59" t="str">
            <v>Centro</v>
          </cell>
          <cell r="F59" t="str">
            <v>ITI1</v>
          </cell>
          <cell r="G59" t="str">
            <v>ITI1</v>
          </cell>
          <cell r="H59" t="str">
            <v>09</v>
          </cell>
          <cell r="I59" t="str">
            <v>TOSCANA</v>
          </cell>
          <cell r="J59" t="str">
            <v>Toscana</v>
          </cell>
          <cell r="K59">
            <v>1</v>
          </cell>
          <cell r="L59" t="str">
            <v>ITI15</v>
          </cell>
          <cell r="M59" t="str">
            <v>ITI15</v>
          </cell>
          <cell r="N59" t="str">
            <v>100</v>
          </cell>
          <cell r="O59" t="str">
            <v>100</v>
          </cell>
          <cell r="P59" t="str">
            <v>Prato</v>
          </cell>
          <cell r="R59" t="str">
            <v>Provincia</v>
          </cell>
          <cell r="S59" t="str">
            <v>PO</v>
          </cell>
          <cell r="T59" t="str">
            <v>100</v>
          </cell>
          <cell r="U59">
            <v>100</v>
          </cell>
        </row>
        <row r="60">
          <cell r="A60" t="str">
            <v>ITI</v>
          </cell>
          <cell r="B60" t="str">
            <v>ITI</v>
          </cell>
          <cell r="C60">
            <v>3</v>
          </cell>
          <cell r="D60" t="str">
            <v>CENTRO</v>
          </cell>
          <cell r="E60" t="str">
            <v>Centro</v>
          </cell>
          <cell r="F60" t="str">
            <v>ITI2</v>
          </cell>
          <cell r="G60" t="str">
            <v>ITI2</v>
          </cell>
          <cell r="H60" t="str">
            <v>10</v>
          </cell>
          <cell r="I60" t="str">
            <v>UMBRIA</v>
          </cell>
          <cell r="J60" t="str">
            <v>Umbria</v>
          </cell>
          <cell r="K60">
            <v>1</v>
          </cell>
          <cell r="L60" t="str">
            <v>ITI21</v>
          </cell>
          <cell r="M60" t="str">
            <v>ITI21</v>
          </cell>
          <cell r="N60" t="str">
            <v>054</v>
          </cell>
          <cell r="O60" t="str">
            <v>054</v>
          </cell>
          <cell r="P60" t="str">
            <v>Perugia</v>
          </cell>
          <cell r="R60" t="str">
            <v>Provincia</v>
          </cell>
          <cell r="S60" t="str">
            <v>PG</v>
          </cell>
          <cell r="T60" t="str">
            <v>054</v>
          </cell>
          <cell r="U60">
            <v>54</v>
          </cell>
        </row>
        <row r="61">
          <cell r="A61" t="str">
            <v>ITI</v>
          </cell>
          <cell r="B61" t="str">
            <v>ITI</v>
          </cell>
          <cell r="C61">
            <v>3</v>
          </cell>
          <cell r="D61" t="str">
            <v>CENTRO</v>
          </cell>
          <cell r="E61" t="str">
            <v>Centro</v>
          </cell>
          <cell r="F61" t="str">
            <v>ITI2</v>
          </cell>
          <cell r="G61" t="str">
            <v>ITI2</v>
          </cell>
          <cell r="H61" t="str">
            <v>10</v>
          </cell>
          <cell r="I61" t="str">
            <v>UMBRIA</v>
          </cell>
          <cell r="J61" t="str">
            <v>Umbria</v>
          </cell>
          <cell r="K61">
            <v>1</v>
          </cell>
          <cell r="L61" t="str">
            <v>ITI22</v>
          </cell>
          <cell r="M61" t="str">
            <v>ITI22</v>
          </cell>
          <cell r="N61" t="str">
            <v>055</v>
          </cell>
          <cell r="O61" t="str">
            <v>055</v>
          </cell>
          <cell r="P61" t="str">
            <v>Terni</v>
          </cell>
          <cell r="R61" t="str">
            <v>Provincia</v>
          </cell>
          <cell r="S61" t="str">
            <v>TR</v>
          </cell>
          <cell r="T61" t="str">
            <v>055</v>
          </cell>
          <cell r="U61">
            <v>55</v>
          </cell>
        </row>
        <row r="62">
          <cell r="A62" t="str">
            <v>ITI</v>
          </cell>
          <cell r="B62" t="str">
            <v>ITI</v>
          </cell>
          <cell r="C62">
            <v>3</v>
          </cell>
          <cell r="D62" t="str">
            <v>CENTRO</v>
          </cell>
          <cell r="E62" t="str">
            <v>Centro</v>
          </cell>
          <cell r="F62" t="str">
            <v>ITI3</v>
          </cell>
          <cell r="G62" t="str">
            <v>ITI3</v>
          </cell>
          <cell r="H62" t="str">
            <v>11</v>
          </cell>
          <cell r="I62" t="str">
            <v>MARCHE</v>
          </cell>
          <cell r="J62" t="str">
            <v>Marche</v>
          </cell>
          <cell r="K62">
            <v>1</v>
          </cell>
          <cell r="L62" t="str">
            <v>ITI31</v>
          </cell>
          <cell r="M62" t="str">
            <v>ITI31</v>
          </cell>
          <cell r="N62" t="str">
            <v>041</v>
          </cell>
          <cell r="O62" t="str">
            <v>041</v>
          </cell>
          <cell r="P62" t="str">
            <v>Pesaro e Urbino</v>
          </cell>
          <cell r="R62" t="str">
            <v>Provincia</v>
          </cell>
          <cell r="S62" t="str">
            <v>PU</v>
          </cell>
          <cell r="T62" t="str">
            <v>041</v>
          </cell>
          <cell r="U62">
            <v>41</v>
          </cell>
        </row>
        <row r="63">
          <cell r="A63" t="str">
            <v>ITI</v>
          </cell>
          <cell r="B63" t="str">
            <v>ITI</v>
          </cell>
          <cell r="C63">
            <v>3</v>
          </cell>
          <cell r="D63" t="str">
            <v>CENTRO</v>
          </cell>
          <cell r="E63" t="str">
            <v>Centro</v>
          </cell>
          <cell r="F63" t="str">
            <v>ITI3</v>
          </cell>
          <cell r="G63" t="str">
            <v>ITI3</v>
          </cell>
          <cell r="H63" t="str">
            <v>11</v>
          </cell>
          <cell r="I63" t="str">
            <v>MARCHE</v>
          </cell>
          <cell r="J63" t="str">
            <v>Marche</v>
          </cell>
          <cell r="K63">
            <v>1</v>
          </cell>
          <cell r="L63" t="str">
            <v>ITI32</v>
          </cell>
          <cell r="M63" t="str">
            <v>ITI32</v>
          </cell>
          <cell r="N63" t="str">
            <v>042</v>
          </cell>
          <cell r="O63" t="str">
            <v>042</v>
          </cell>
          <cell r="P63" t="str">
            <v>Ancona</v>
          </cell>
          <cell r="R63" t="str">
            <v>Provincia</v>
          </cell>
          <cell r="S63" t="str">
            <v>AN</v>
          </cell>
          <cell r="T63" t="str">
            <v>042</v>
          </cell>
          <cell r="U63">
            <v>42</v>
          </cell>
        </row>
        <row r="64">
          <cell r="A64" t="str">
            <v>ITI</v>
          </cell>
          <cell r="B64" t="str">
            <v>ITI</v>
          </cell>
          <cell r="C64">
            <v>3</v>
          </cell>
          <cell r="D64" t="str">
            <v>CENTRO</v>
          </cell>
          <cell r="E64" t="str">
            <v>Centro</v>
          </cell>
          <cell r="F64" t="str">
            <v>ITI3</v>
          </cell>
          <cell r="G64" t="str">
            <v>ITI3</v>
          </cell>
          <cell r="H64" t="str">
            <v>11</v>
          </cell>
          <cell r="I64" t="str">
            <v>MARCHE</v>
          </cell>
          <cell r="J64" t="str">
            <v>Marche</v>
          </cell>
          <cell r="K64">
            <v>1</v>
          </cell>
          <cell r="L64" t="str">
            <v>ITI33</v>
          </cell>
          <cell r="M64" t="str">
            <v>ITI33</v>
          </cell>
          <cell r="N64" t="str">
            <v>043</v>
          </cell>
          <cell r="O64" t="str">
            <v>043</v>
          </cell>
          <cell r="P64" t="str">
            <v>Macerata</v>
          </cell>
          <cell r="R64" t="str">
            <v>Provincia</v>
          </cell>
          <cell r="S64" t="str">
            <v>MC</v>
          </cell>
          <cell r="T64" t="str">
            <v>043</v>
          </cell>
          <cell r="U64">
            <v>43</v>
          </cell>
        </row>
        <row r="65">
          <cell r="A65" t="str">
            <v>ITI</v>
          </cell>
          <cell r="B65" t="str">
            <v>ITI</v>
          </cell>
          <cell r="C65">
            <v>3</v>
          </cell>
          <cell r="D65" t="str">
            <v>CENTRO</v>
          </cell>
          <cell r="E65" t="str">
            <v>Centro</v>
          </cell>
          <cell r="F65" t="str">
            <v>ITI3</v>
          </cell>
          <cell r="G65" t="str">
            <v>ITI3</v>
          </cell>
          <cell r="H65" t="str">
            <v>11</v>
          </cell>
          <cell r="I65" t="str">
            <v>MARCHE</v>
          </cell>
          <cell r="J65" t="str">
            <v>Marche</v>
          </cell>
          <cell r="K65">
            <v>1</v>
          </cell>
          <cell r="L65" t="str">
            <v>ITI34</v>
          </cell>
          <cell r="M65" t="str">
            <v>ITI34</v>
          </cell>
          <cell r="N65" t="str">
            <v>044</v>
          </cell>
          <cell r="O65" t="str">
            <v>044</v>
          </cell>
          <cell r="P65" t="str">
            <v>Ascoli Piceno</v>
          </cell>
          <cell r="R65" t="str">
            <v>Provincia</v>
          </cell>
          <cell r="S65" t="str">
            <v>AP</v>
          </cell>
          <cell r="T65" t="str">
            <v>044</v>
          </cell>
          <cell r="U65">
            <v>44</v>
          </cell>
        </row>
        <row r="66">
          <cell r="A66" t="str">
            <v>ITI</v>
          </cell>
          <cell r="B66" t="str">
            <v>ITI</v>
          </cell>
          <cell r="C66">
            <v>3</v>
          </cell>
          <cell r="D66" t="str">
            <v>CENTRO</v>
          </cell>
          <cell r="E66" t="str">
            <v>Centro</v>
          </cell>
          <cell r="F66" t="str">
            <v>ITI3</v>
          </cell>
          <cell r="G66" t="str">
            <v>ITI3</v>
          </cell>
          <cell r="H66" t="str">
            <v>11</v>
          </cell>
          <cell r="I66" t="str">
            <v>MARCHE</v>
          </cell>
          <cell r="J66" t="str">
            <v>Marche</v>
          </cell>
          <cell r="K66">
            <v>1</v>
          </cell>
          <cell r="L66" t="str">
            <v>ITI35</v>
          </cell>
          <cell r="M66" t="str">
            <v>ITI35</v>
          </cell>
          <cell r="N66" t="str">
            <v>109</v>
          </cell>
          <cell r="O66" t="str">
            <v>109</v>
          </cell>
          <cell r="P66" t="str">
            <v>Fermo</v>
          </cell>
          <cell r="R66" t="str">
            <v>Provincia</v>
          </cell>
          <cell r="S66" t="str">
            <v>FM</v>
          </cell>
          <cell r="T66" t="str">
            <v>109</v>
          </cell>
          <cell r="U66">
            <v>109</v>
          </cell>
        </row>
        <row r="67">
          <cell r="A67" t="str">
            <v>ITI</v>
          </cell>
          <cell r="B67" t="str">
            <v>ITI</v>
          </cell>
          <cell r="C67">
            <v>3</v>
          </cell>
          <cell r="D67" t="str">
            <v>CENTRO</v>
          </cell>
          <cell r="E67" t="str">
            <v>Centro</v>
          </cell>
          <cell r="F67" t="str">
            <v>ITI4</v>
          </cell>
          <cell r="G67" t="str">
            <v>ITI4</v>
          </cell>
          <cell r="H67" t="str">
            <v>12</v>
          </cell>
          <cell r="I67" t="str">
            <v>LAZIO</v>
          </cell>
          <cell r="J67" t="str">
            <v>Lazio</v>
          </cell>
          <cell r="K67">
            <v>1</v>
          </cell>
          <cell r="L67" t="str">
            <v>ITI41</v>
          </cell>
          <cell r="M67" t="str">
            <v>ITI41</v>
          </cell>
          <cell r="N67" t="str">
            <v>056</v>
          </cell>
          <cell r="O67" t="str">
            <v>056</v>
          </cell>
          <cell r="P67" t="str">
            <v>Viterbo</v>
          </cell>
          <cell r="R67" t="str">
            <v>Provincia</v>
          </cell>
          <cell r="S67" t="str">
            <v>VT</v>
          </cell>
          <cell r="T67" t="str">
            <v>056</v>
          </cell>
          <cell r="U67">
            <v>56</v>
          </cell>
        </row>
        <row r="68">
          <cell r="A68" t="str">
            <v>ITI</v>
          </cell>
          <cell r="B68" t="str">
            <v>ITI</v>
          </cell>
          <cell r="C68">
            <v>3</v>
          </cell>
          <cell r="D68" t="str">
            <v>CENTRO</v>
          </cell>
          <cell r="E68" t="str">
            <v>Centro</v>
          </cell>
          <cell r="F68" t="str">
            <v>ITI4</v>
          </cell>
          <cell r="G68" t="str">
            <v>ITI4</v>
          </cell>
          <cell r="H68" t="str">
            <v>12</v>
          </cell>
          <cell r="I68" t="str">
            <v>LAZIO</v>
          </cell>
          <cell r="J68" t="str">
            <v>Lazio</v>
          </cell>
          <cell r="K68">
            <v>1</v>
          </cell>
          <cell r="L68" t="str">
            <v>ITI42</v>
          </cell>
          <cell r="M68" t="str">
            <v>ITI42</v>
          </cell>
          <cell r="N68" t="str">
            <v>057</v>
          </cell>
          <cell r="O68" t="str">
            <v>057</v>
          </cell>
          <cell r="P68" t="str">
            <v>Rieti</v>
          </cell>
          <cell r="R68" t="str">
            <v>Provincia</v>
          </cell>
          <cell r="S68" t="str">
            <v>RI</v>
          </cell>
          <cell r="T68" t="str">
            <v>057</v>
          </cell>
          <cell r="U68">
            <v>57</v>
          </cell>
        </row>
        <row r="69">
          <cell r="A69" t="str">
            <v>ITI</v>
          </cell>
          <cell r="B69" t="str">
            <v>ITI</v>
          </cell>
          <cell r="C69">
            <v>3</v>
          </cell>
          <cell r="D69" t="str">
            <v>CENTRO</v>
          </cell>
          <cell r="E69" t="str">
            <v>Centro</v>
          </cell>
          <cell r="F69" t="str">
            <v>ITI4</v>
          </cell>
          <cell r="G69" t="str">
            <v>ITI4</v>
          </cell>
          <cell r="H69" t="str">
            <v>12</v>
          </cell>
          <cell r="I69" t="str">
            <v>LAZIO</v>
          </cell>
          <cell r="J69" t="str">
            <v>Lazio</v>
          </cell>
          <cell r="K69">
            <v>1</v>
          </cell>
          <cell r="L69" t="str">
            <v>ITI43</v>
          </cell>
          <cell r="M69" t="str">
            <v>ITI43</v>
          </cell>
          <cell r="N69" t="str">
            <v>258</v>
          </cell>
          <cell r="O69" t="str">
            <v>258</v>
          </cell>
          <cell r="P69" t="str">
            <v>Roma</v>
          </cell>
          <cell r="Q69" t="str">
            <v>(b)</v>
          </cell>
          <cell r="R69" t="str">
            <v>Citta metropolitana</v>
          </cell>
          <cell r="S69" t="str">
            <v>RM</v>
          </cell>
          <cell r="T69" t="str">
            <v>058</v>
          </cell>
          <cell r="U69">
            <v>58</v>
          </cell>
        </row>
        <row r="70">
          <cell r="A70" t="str">
            <v>ITI</v>
          </cell>
          <cell r="B70" t="str">
            <v>ITI</v>
          </cell>
          <cell r="C70">
            <v>3</v>
          </cell>
          <cell r="D70" t="str">
            <v>CENTRO</v>
          </cell>
          <cell r="E70" t="str">
            <v>Centro</v>
          </cell>
          <cell r="F70" t="str">
            <v>ITI4</v>
          </cell>
          <cell r="G70" t="str">
            <v>ITI4</v>
          </cell>
          <cell r="H70" t="str">
            <v>12</v>
          </cell>
          <cell r="I70" t="str">
            <v>LAZIO</v>
          </cell>
          <cell r="J70" t="str">
            <v>Lazio</v>
          </cell>
          <cell r="K70">
            <v>1</v>
          </cell>
          <cell r="L70" t="str">
            <v>ITI44</v>
          </cell>
          <cell r="M70" t="str">
            <v>ITI44</v>
          </cell>
          <cell r="N70" t="str">
            <v>059</v>
          </cell>
          <cell r="O70" t="str">
            <v>059</v>
          </cell>
          <cell r="P70" t="str">
            <v>Latina</v>
          </cell>
          <cell r="R70" t="str">
            <v>Provincia</v>
          </cell>
          <cell r="S70" t="str">
            <v>LT</v>
          </cell>
          <cell r="T70" t="str">
            <v>059</v>
          </cell>
          <cell r="U70">
            <v>59</v>
          </cell>
        </row>
        <row r="71">
          <cell r="A71" t="str">
            <v>ITI</v>
          </cell>
          <cell r="B71" t="str">
            <v>ITI</v>
          </cell>
          <cell r="C71">
            <v>3</v>
          </cell>
          <cell r="D71" t="str">
            <v>CENTRO</v>
          </cell>
          <cell r="E71" t="str">
            <v>Centro</v>
          </cell>
          <cell r="F71" t="str">
            <v>ITI4</v>
          </cell>
          <cell r="G71" t="str">
            <v>ITI4</v>
          </cell>
          <cell r="H71" t="str">
            <v>12</v>
          </cell>
          <cell r="I71" t="str">
            <v>LAZIO</v>
          </cell>
          <cell r="J71" t="str">
            <v>Lazio</v>
          </cell>
          <cell r="K71">
            <v>1</v>
          </cell>
          <cell r="L71" t="str">
            <v>ITI45</v>
          </cell>
          <cell r="M71" t="str">
            <v>ITI45</v>
          </cell>
          <cell r="N71" t="str">
            <v>060</v>
          </cell>
          <cell r="O71" t="str">
            <v>060</v>
          </cell>
          <cell r="P71" t="str">
            <v>Frosinone</v>
          </cell>
          <cell r="R71" t="str">
            <v>Provincia</v>
          </cell>
          <cell r="S71" t="str">
            <v>FR</v>
          </cell>
          <cell r="T71" t="str">
            <v>060</v>
          </cell>
          <cell r="U71">
            <v>60</v>
          </cell>
        </row>
        <row r="72">
          <cell r="A72" t="str">
            <v>ITF</v>
          </cell>
          <cell r="B72" t="str">
            <v>ITF</v>
          </cell>
          <cell r="C72">
            <v>4</v>
          </cell>
          <cell r="D72" t="str">
            <v>SUD</v>
          </cell>
          <cell r="E72" t="str">
            <v>Sud</v>
          </cell>
          <cell r="F72" t="str">
            <v>ITF1</v>
          </cell>
          <cell r="G72" t="str">
            <v>ITF1</v>
          </cell>
          <cell r="H72" t="str">
            <v>13</v>
          </cell>
          <cell r="I72" t="str">
            <v>ABRUZZO</v>
          </cell>
          <cell r="J72" t="str">
            <v>Abruzzo</v>
          </cell>
          <cell r="K72">
            <v>1</v>
          </cell>
          <cell r="L72" t="str">
            <v>ITF11</v>
          </cell>
          <cell r="M72" t="str">
            <v>ITF11</v>
          </cell>
          <cell r="N72" t="str">
            <v>066</v>
          </cell>
          <cell r="O72" t="str">
            <v>066</v>
          </cell>
          <cell r="P72" t="str">
            <v>L'Aquila</v>
          </cell>
          <cell r="R72" t="str">
            <v>Provincia</v>
          </cell>
          <cell r="S72" t="str">
            <v>AQ</v>
          </cell>
          <cell r="T72" t="str">
            <v>066</v>
          </cell>
          <cell r="U72">
            <v>66</v>
          </cell>
        </row>
        <row r="73">
          <cell r="A73" t="str">
            <v>ITF</v>
          </cell>
          <cell r="B73" t="str">
            <v>ITF</v>
          </cell>
          <cell r="C73">
            <v>4</v>
          </cell>
          <cell r="D73" t="str">
            <v>SUD</v>
          </cell>
          <cell r="E73" t="str">
            <v>Sud</v>
          </cell>
          <cell r="F73" t="str">
            <v>ITF1</v>
          </cell>
          <cell r="G73" t="str">
            <v>ITF1</v>
          </cell>
          <cell r="H73" t="str">
            <v>13</v>
          </cell>
          <cell r="I73" t="str">
            <v>ABRUZZO</v>
          </cell>
          <cell r="J73" t="str">
            <v>Abruzzo</v>
          </cell>
          <cell r="K73">
            <v>1</v>
          </cell>
          <cell r="L73" t="str">
            <v>ITF12</v>
          </cell>
          <cell r="M73" t="str">
            <v>ITF12</v>
          </cell>
          <cell r="N73" t="str">
            <v>067</v>
          </cell>
          <cell r="O73" t="str">
            <v>067</v>
          </cell>
          <cell r="P73" t="str">
            <v>Teramo</v>
          </cell>
          <cell r="R73" t="str">
            <v>Provincia</v>
          </cell>
          <cell r="S73" t="str">
            <v>TE</v>
          </cell>
          <cell r="T73" t="str">
            <v>067</v>
          </cell>
          <cell r="U73">
            <v>67</v>
          </cell>
        </row>
        <row r="74">
          <cell r="A74" t="str">
            <v>ITF</v>
          </cell>
          <cell r="B74" t="str">
            <v>ITF</v>
          </cell>
          <cell r="C74">
            <v>4</v>
          </cell>
          <cell r="D74" t="str">
            <v>SUD</v>
          </cell>
          <cell r="E74" t="str">
            <v>Sud</v>
          </cell>
          <cell r="F74" t="str">
            <v>ITF1</v>
          </cell>
          <cell r="G74" t="str">
            <v>ITF1</v>
          </cell>
          <cell r="H74" t="str">
            <v>13</v>
          </cell>
          <cell r="I74" t="str">
            <v>ABRUZZO</v>
          </cell>
          <cell r="J74" t="str">
            <v>Abruzzo</v>
          </cell>
          <cell r="K74">
            <v>1</v>
          </cell>
          <cell r="L74" t="str">
            <v>ITF13</v>
          </cell>
          <cell r="M74" t="str">
            <v>ITF13</v>
          </cell>
          <cell r="N74" t="str">
            <v>068</v>
          </cell>
          <cell r="O74" t="str">
            <v>068</v>
          </cell>
          <cell r="P74" t="str">
            <v>Pescara</v>
          </cell>
          <cell r="R74" t="str">
            <v>Provincia</v>
          </cell>
          <cell r="S74" t="str">
            <v>PE</v>
          </cell>
          <cell r="T74" t="str">
            <v>068</v>
          </cell>
          <cell r="U74">
            <v>68</v>
          </cell>
        </row>
        <row r="75">
          <cell r="A75" t="str">
            <v>ITF</v>
          </cell>
          <cell r="B75" t="str">
            <v>ITF</v>
          </cell>
          <cell r="C75">
            <v>4</v>
          </cell>
          <cell r="D75" t="str">
            <v>SUD</v>
          </cell>
          <cell r="E75" t="str">
            <v>Sud</v>
          </cell>
          <cell r="F75" t="str">
            <v>ITF1</v>
          </cell>
          <cell r="G75" t="str">
            <v>ITF1</v>
          </cell>
          <cell r="H75" t="str">
            <v>13</v>
          </cell>
          <cell r="I75" t="str">
            <v>ABRUZZO</v>
          </cell>
          <cell r="J75" t="str">
            <v>Abruzzo</v>
          </cell>
          <cell r="K75">
            <v>1</v>
          </cell>
          <cell r="L75" t="str">
            <v>ITF14</v>
          </cell>
          <cell r="M75" t="str">
            <v>ITF14</v>
          </cell>
          <cell r="N75" t="str">
            <v>069</v>
          </cell>
          <cell r="O75" t="str">
            <v>069</v>
          </cell>
          <cell r="P75" t="str">
            <v>Chieti</v>
          </cell>
          <cell r="R75" t="str">
            <v>Provincia</v>
          </cell>
          <cell r="S75" t="str">
            <v>CH</v>
          </cell>
          <cell r="T75" t="str">
            <v>069</v>
          </cell>
          <cell r="U75">
            <v>69</v>
          </cell>
        </row>
        <row r="76">
          <cell r="A76" t="str">
            <v>ITF</v>
          </cell>
          <cell r="B76" t="str">
            <v>ITF</v>
          </cell>
          <cell r="C76">
            <v>4</v>
          </cell>
          <cell r="D76" t="str">
            <v>SUD</v>
          </cell>
          <cell r="E76" t="str">
            <v>Sud</v>
          </cell>
          <cell r="F76" t="str">
            <v>ITF2</v>
          </cell>
          <cell r="G76" t="str">
            <v>ITF2</v>
          </cell>
          <cell r="H76" t="str">
            <v>14</v>
          </cell>
          <cell r="I76" t="str">
            <v>MOLISE</v>
          </cell>
          <cell r="J76" t="str">
            <v>Molise</v>
          </cell>
          <cell r="K76">
            <v>1</v>
          </cell>
          <cell r="L76" t="str">
            <v>ITF22</v>
          </cell>
          <cell r="M76" t="str">
            <v>ITF22</v>
          </cell>
          <cell r="N76" t="str">
            <v>070</v>
          </cell>
          <cell r="O76" t="str">
            <v>070</v>
          </cell>
          <cell r="P76" t="str">
            <v>Campobasso</v>
          </cell>
          <cell r="R76" t="str">
            <v>Provincia</v>
          </cell>
          <cell r="S76" t="str">
            <v>CB</v>
          </cell>
          <cell r="T76" t="str">
            <v>070</v>
          </cell>
          <cell r="U76">
            <v>70</v>
          </cell>
        </row>
        <row r="77">
          <cell r="A77" t="str">
            <v>ITF</v>
          </cell>
          <cell r="B77" t="str">
            <v>ITF</v>
          </cell>
          <cell r="C77">
            <v>4</v>
          </cell>
          <cell r="D77" t="str">
            <v>SUD</v>
          </cell>
          <cell r="E77" t="str">
            <v>Sud</v>
          </cell>
          <cell r="F77" t="str">
            <v>ITF2</v>
          </cell>
          <cell r="G77" t="str">
            <v>ITF2</v>
          </cell>
          <cell r="H77" t="str">
            <v>14</v>
          </cell>
          <cell r="I77" t="str">
            <v>MOLISE</v>
          </cell>
          <cell r="J77" t="str">
            <v>Molise</v>
          </cell>
          <cell r="K77">
            <v>1</v>
          </cell>
          <cell r="L77" t="str">
            <v>ITF21</v>
          </cell>
          <cell r="M77" t="str">
            <v>ITF21</v>
          </cell>
          <cell r="N77" t="str">
            <v>094</v>
          </cell>
          <cell r="O77" t="str">
            <v>094</v>
          </cell>
          <cell r="P77" t="str">
            <v>Isernia</v>
          </cell>
          <cell r="R77" t="str">
            <v>Provincia</v>
          </cell>
          <cell r="S77" t="str">
            <v>IS</v>
          </cell>
          <cell r="T77" t="str">
            <v>094</v>
          </cell>
          <cell r="U77">
            <v>94</v>
          </cell>
        </row>
        <row r="78">
          <cell r="A78" t="str">
            <v>ITF</v>
          </cell>
          <cell r="B78" t="str">
            <v>ITF</v>
          </cell>
          <cell r="C78">
            <v>4</v>
          </cell>
          <cell r="D78" t="str">
            <v>SUD</v>
          </cell>
          <cell r="E78" t="str">
            <v>Sud</v>
          </cell>
          <cell r="F78" t="str">
            <v>ITF3</v>
          </cell>
          <cell r="G78" t="str">
            <v>ITF3</v>
          </cell>
          <cell r="H78" t="str">
            <v>15</v>
          </cell>
          <cell r="I78" t="str">
            <v>CAMPANIA</v>
          </cell>
          <cell r="J78" t="str">
            <v>Campania</v>
          </cell>
          <cell r="K78">
            <v>1</v>
          </cell>
          <cell r="L78" t="str">
            <v>ITF31</v>
          </cell>
          <cell r="M78" t="str">
            <v>ITF31</v>
          </cell>
          <cell r="N78" t="str">
            <v>061</v>
          </cell>
          <cell r="O78" t="str">
            <v>061</v>
          </cell>
          <cell r="P78" t="str">
            <v>Caserta</v>
          </cell>
          <cell r="R78" t="str">
            <v>Provincia</v>
          </cell>
          <cell r="S78" t="str">
            <v>CE</v>
          </cell>
          <cell r="T78" t="str">
            <v>061</v>
          </cell>
          <cell r="U78">
            <v>61</v>
          </cell>
        </row>
        <row r="79">
          <cell r="A79" t="str">
            <v>ITF</v>
          </cell>
          <cell r="B79" t="str">
            <v>ITF</v>
          </cell>
          <cell r="C79">
            <v>4</v>
          </cell>
          <cell r="D79" t="str">
            <v>SUD</v>
          </cell>
          <cell r="E79" t="str">
            <v>Sud</v>
          </cell>
          <cell r="F79" t="str">
            <v>ITF3</v>
          </cell>
          <cell r="G79" t="str">
            <v>ITF3</v>
          </cell>
          <cell r="H79" t="str">
            <v>15</v>
          </cell>
          <cell r="I79" t="str">
            <v>CAMPANIA</v>
          </cell>
          <cell r="J79" t="str">
            <v>Campania</v>
          </cell>
          <cell r="K79">
            <v>1</v>
          </cell>
          <cell r="L79" t="str">
            <v>ITF32</v>
          </cell>
          <cell r="M79" t="str">
            <v>ITF32</v>
          </cell>
          <cell r="N79" t="str">
            <v>062</v>
          </cell>
          <cell r="O79" t="str">
            <v>062</v>
          </cell>
          <cell r="P79" t="str">
            <v>Benevento</v>
          </cell>
          <cell r="R79" t="str">
            <v>Provincia</v>
          </cell>
          <cell r="S79" t="str">
            <v>BN</v>
          </cell>
          <cell r="T79" t="str">
            <v>062</v>
          </cell>
          <cell r="U79">
            <v>62</v>
          </cell>
        </row>
        <row r="80">
          <cell r="A80" t="str">
            <v>ITF</v>
          </cell>
          <cell r="B80" t="str">
            <v>ITF</v>
          </cell>
          <cell r="C80">
            <v>4</v>
          </cell>
          <cell r="D80" t="str">
            <v>SUD</v>
          </cell>
          <cell r="E80" t="str">
            <v>Sud</v>
          </cell>
          <cell r="F80" t="str">
            <v>ITF3</v>
          </cell>
          <cell r="G80" t="str">
            <v>ITF3</v>
          </cell>
          <cell r="H80" t="str">
            <v>15</v>
          </cell>
          <cell r="I80" t="str">
            <v>CAMPANIA</v>
          </cell>
          <cell r="J80" t="str">
            <v>Campania</v>
          </cell>
          <cell r="K80">
            <v>1</v>
          </cell>
          <cell r="L80" t="str">
            <v>ITF33</v>
          </cell>
          <cell r="M80" t="str">
            <v>ITF33</v>
          </cell>
          <cell r="N80" t="str">
            <v>263</v>
          </cell>
          <cell r="O80" t="str">
            <v>263</v>
          </cell>
          <cell r="P80" t="str">
            <v>Napoli</v>
          </cell>
          <cell r="Q80" t="str">
            <v>(b)</v>
          </cell>
          <cell r="R80" t="str">
            <v>Citta metropolitana</v>
          </cell>
          <cell r="S80" t="str">
            <v>NA</v>
          </cell>
          <cell r="T80" t="str">
            <v>063</v>
          </cell>
          <cell r="U80">
            <v>63</v>
          </cell>
        </row>
        <row r="81">
          <cell r="A81" t="str">
            <v>ITF</v>
          </cell>
          <cell r="B81" t="str">
            <v>ITF</v>
          </cell>
          <cell r="C81">
            <v>4</v>
          </cell>
          <cell r="D81" t="str">
            <v>SUD</v>
          </cell>
          <cell r="E81" t="str">
            <v>Sud</v>
          </cell>
          <cell r="F81" t="str">
            <v>ITF3</v>
          </cell>
          <cell r="G81" t="str">
            <v>ITF3</v>
          </cell>
          <cell r="H81" t="str">
            <v>15</v>
          </cell>
          <cell r="I81" t="str">
            <v>CAMPANIA</v>
          </cell>
          <cell r="J81" t="str">
            <v>Campania</v>
          </cell>
          <cell r="K81">
            <v>1</v>
          </cell>
          <cell r="L81" t="str">
            <v>ITF34</v>
          </cell>
          <cell r="M81" t="str">
            <v>ITF34</v>
          </cell>
          <cell r="N81" t="str">
            <v>064</v>
          </cell>
          <cell r="O81" t="str">
            <v>064</v>
          </cell>
          <cell r="P81" t="str">
            <v>Avellino</v>
          </cell>
          <cell r="R81" t="str">
            <v>Provincia</v>
          </cell>
          <cell r="S81" t="str">
            <v>AV</v>
          </cell>
          <cell r="T81" t="str">
            <v>064</v>
          </cell>
          <cell r="U81">
            <v>64</v>
          </cell>
        </row>
        <row r="82">
          <cell r="A82" t="str">
            <v>ITF</v>
          </cell>
          <cell r="B82" t="str">
            <v>ITF</v>
          </cell>
          <cell r="C82">
            <v>4</v>
          </cell>
          <cell r="D82" t="str">
            <v>SUD</v>
          </cell>
          <cell r="E82" t="str">
            <v>Sud</v>
          </cell>
          <cell r="F82" t="str">
            <v>ITF3</v>
          </cell>
          <cell r="G82" t="str">
            <v>ITF3</v>
          </cell>
          <cell r="H82" t="str">
            <v>15</v>
          </cell>
          <cell r="I82" t="str">
            <v>CAMPANIA</v>
          </cell>
          <cell r="J82" t="str">
            <v>Campania</v>
          </cell>
          <cell r="K82">
            <v>1</v>
          </cell>
          <cell r="L82" t="str">
            <v>ITF35</v>
          </cell>
          <cell r="M82" t="str">
            <v>ITF35</v>
          </cell>
          <cell r="N82" t="str">
            <v>065</v>
          </cell>
          <cell r="O82" t="str">
            <v>065</v>
          </cell>
          <cell r="P82" t="str">
            <v>Salerno</v>
          </cell>
          <cell r="R82" t="str">
            <v>Provincia</v>
          </cell>
          <cell r="S82" t="str">
            <v>SA</v>
          </cell>
          <cell r="T82" t="str">
            <v>065</v>
          </cell>
          <cell r="U82">
            <v>65</v>
          </cell>
        </row>
        <row r="83">
          <cell r="A83" t="str">
            <v>ITF</v>
          </cell>
          <cell r="B83" t="str">
            <v>ITF</v>
          </cell>
          <cell r="C83">
            <v>4</v>
          </cell>
          <cell r="D83" t="str">
            <v>SUD</v>
          </cell>
          <cell r="E83" t="str">
            <v>Sud</v>
          </cell>
          <cell r="F83" t="str">
            <v>ITF4</v>
          </cell>
          <cell r="G83" t="str">
            <v>ITF4</v>
          </cell>
          <cell r="H83" t="str">
            <v>16</v>
          </cell>
          <cell r="I83" t="str">
            <v>PUGLIA</v>
          </cell>
          <cell r="J83" t="str">
            <v>Puglia</v>
          </cell>
          <cell r="K83">
            <v>1</v>
          </cell>
          <cell r="L83" t="str">
            <v>ITF46</v>
          </cell>
          <cell r="M83" t="str">
            <v>ITF46</v>
          </cell>
          <cell r="N83" t="str">
            <v>071</v>
          </cell>
          <cell r="O83" t="str">
            <v>071</v>
          </cell>
          <cell r="P83" t="str">
            <v>Foggia</v>
          </cell>
          <cell r="R83" t="str">
            <v>Provincia</v>
          </cell>
          <cell r="S83" t="str">
            <v>FG</v>
          </cell>
          <cell r="T83" t="str">
            <v>071</v>
          </cell>
          <cell r="U83">
            <v>71</v>
          </cell>
        </row>
        <row r="84">
          <cell r="A84" t="str">
            <v>ITF</v>
          </cell>
          <cell r="B84" t="str">
            <v>ITF</v>
          </cell>
          <cell r="C84">
            <v>4</v>
          </cell>
          <cell r="D84" t="str">
            <v>SUD</v>
          </cell>
          <cell r="E84" t="str">
            <v>Sud</v>
          </cell>
          <cell r="F84" t="str">
            <v>ITF4</v>
          </cell>
          <cell r="G84" t="str">
            <v>ITF4</v>
          </cell>
          <cell r="H84" t="str">
            <v>16</v>
          </cell>
          <cell r="I84" t="str">
            <v>PUGLIA</v>
          </cell>
          <cell r="J84" t="str">
            <v>Puglia</v>
          </cell>
          <cell r="K84">
            <v>1</v>
          </cell>
          <cell r="L84" t="str">
            <v>ITF47</v>
          </cell>
          <cell r="M84" t="str">
            <v>ITF47</v>
          </cell>
          <cell r="N84" t="str">
            <v>272</v>
          </cell>
          <cell r="O84" t="str">
            <v>272</v>
          </cell>
          <cell r="P84" t="str">
            <v>Bari</v>
          </cell>
          <cell r="Q84" t="str">
            <v>(b)</v>
          </cell>
          <cell r="R84" t="str">
            <v>Citta metropolitana</v>
          </cell>
          <cell r="S84" t="str">
            <v>BA</v>
          </cell>
          <cell r="T84" t="str">
            <v>072</v>
          </cell>
          <cell r="U84">
            <v>72</v>
          </cell>
        </row>
        <row r="85">
          <cell r="A85" t="str">
            <v>ITF</v>
          </cell>
          <cell r="B85" t="str">
            <v>ITF</v>
          </cell>
          <cell r="C85">
            <v>4</v>
          </cell>
          <cell r="D85" t="str">
            <v>SUD</v>
          </cell>
          <cell r="E85" t="str">
            <v>Sud</v>
          </cell>
          <cell r="F85" t="str">
            <v>ITF4</v>
          </cell>
          <cell r="G85" t="str">
            <v>ITF4</v>
          </cell>
          <cell r="H85" t="str">
            <v>16</v>
          </cell>
          <cell r="I85" t="str">
            <v>PUGLIA</v>
          </cell>
          <cell r="J85" t="str">
            <v>Puglia</v>
          </cell>
          <cell r="K85">
            <v>1</v>
          </cell>
          <cell r="L85" t="str">
            <v>ITF43</v>
          </cell>
          <cell r="M85" t="str">
            <v>ITF43</v>
          </cell>
          <cell r="N85" t="str">
            <v>073</v>
          </cell>
          <cell r="O85" t="str">
            <v>073</v>
          </cell>
          <cell r="P85" t="str">
            <v>Taranto</v>
          </cell>
          <cell r="R85" t="str">
            <v>Provincia</v>
          </cell>
          <cell r="S85" t="str">
            <v>TA</v>
          </cell>
          <cell r="T85" t="str">
            <v>073</v>
          </cell>
          <cell r="U85">
            <v>73</v>
          </cell>
        </row>
        <row r="86">
          <cell r="A86" t="str">
            <v>ITF</v>
          </cell>
          <cell r="B86" t="str">
            <v>ITF</v>
          </cell>
          <cell r="C86">
            <v>4</v>
          </cell>
          <cell r="D86" t="str">
            <v>SUD</v>
          </cell>
          <cell r="E86" t="str">
            <v>Sud</v>
          </cell>
          <cell r="F86" t="str">
            <v>ITF4</v>
          </cell>
          <cell r="G86" t="str">
            <v>ITF4</v>
          </cell>
          <cell r="H86" t="str">
            <v>16</v>
          </cell>
          <cell r="I86" t="str">
            <v>PUGLIA</v>
          </cell>
          <cell r="J86" t="str">
            <v>Puglia</v>
          </cell>
          <cell r="K86">
            <v>1</v>
          </cell>
          <cell r="L86" t="str">
            <v>ITF44</v>
          </cell>
          <cell r="M86" t="str">
            <v>ITF44</v>
          </cell>
          <cell r="N86" t="str">
            <v>074</v>
          </cell>
          <cell r="O86" t="str">
            <v>074</v>
          </cell>
          <cell r="P86" t="str">
            <v>Brindisi</v>
          </cell>
          <cell r="R86" t="str">
            <v>Provincia</v>
          </cell>
          <cell r="S86" t="str">
            <v>BR</v>
          </cell>
          <cell r="T86" t="str">
            <v>074</v>
          </cell>
          <cell r="U86">
            <v>74</v>
          </cell>
        </row>
        <row r="87">
          <cell r="A87" t="str">
            <v>ITF</v>
          </cell>
          <cell r="B87" t="str">
            <v>ITF</v>
          </cell>
          <cell r="C87">
            <v>4</v>
          </cell>
          <cell r="D87" t="str">
            <v>SUD</v>
          </cell>
          <cell r="E87" t="str">
            <v>Sud</v>
          </cell>
          <cell r="F87" t="str">
            <v>ITF4</v>
          </cell>
          <cell r="G87" t="str">
            <v>ITF4</v>
          </cell>
          <cell r="H87" t="str">
            <v>16</v>
          </cell>
          <cell r="I87" t="str">
            <v>PUGLIA</v>
          </cell>
          <cell r="J87" t="str">
            <v>Puglia</v>
          </cell>
          <cell r="K87">
            <v>1</v>
          </cell>
          <cell r="L87" t="str">
            <v>ITF45</v>
          </cell>
          <cell r="M87" t="str">
            <v>ITF45</v>
          </cell>
          <cell r="N87" t="str">
            <v>075</v>
          </cell>
          <cell r="O87" t="str">
            <v>075</v>
          </cell>
          <cell r="P87" t="str">
            <v>Lecce</v>
          </cell>
          <cell r="R87" t="str">
            <v>Provincia</v>
          </cell>
          <cell r="S87" t="str">
            <v>LE</v>
          </cell>
          <cell r="T87" t="str">
            <v>075</v>
          </cell>
          <cell r="U87">
            <v>75</v>
          </cell>
        </row>
        <row r="88">
          <cell r="A88" t="str">
            <v>ITF</v>
          </cell>
          <cell r="B88" t="str">
            <v>ITF</v>
          </cell>
          <cell r="C88">
            <v>4</v>
          </cell>
          <cell r="D88" t="str">
            <v>SUD</v>
          </cell>
          <cell r="E88" t="str">
            <v>Sud</v>
          </cell>
          <cell r="F88" t="str">
            <v>ITF4</v>
          </cell>
          <cell r="G88" t="str">
            <v>ITF4</v>
          </cell>
          <cell r="H88" t="str">
            <v>16</v>
          </cell>
          <cell r="I88" t="str">
            <v>PUGLIA</v>
          </cell>
          <cell r="J88" t="str">
            <v>Puglia</v>
          </cell>
          <cell r="K88">
            <v>1</v>
          </cell>
          <cell r="L88" t="str">
            <v>ITF48</v>
          </cell>
          <cell r="M88" t="str">
            <v>ITF48</v>
          </cell>
          <cell r="N88" t="str">
            <v>110</v>
          </cell>
          <cell r="O88" t="str">
            <v>110</v>
          </cell>
          <cell r="P88" t="str">
            <v>Barletta-Andria-Trani</v>
          </cell>
          <cell r="R88" t="str">
            <v>Provincia</v>
          </cell>
          <cell r="S88" t="str">
            <v>BT</v>
          </cell>
          <cell r="T88" t="str">
            <v>110</v>
          </cell>
          <cell r="U88">
            <v>110</v>
          </cell>
        </row>
        <row r="89">
          <cell r="A89" t="str">
            <v>ITF</v>
          </cell>
          <cell r="B89" t="str">
            <v>ITF</v>
          </cell>
          <cell r="C89">
            <v>4</v>
          </cell>
          <cell r="D89" t="str">
            <v>SUD</v>
          </cell>
          <cell r="E89" t="str">
            <v>Sud</v>
          </cell>
          <cell r="F89" t="str">
            <v>ITF5</v>
          </cell>
          <cell r="G89" t="str">
            <v>ITF5</v>
          </cell>
          <cell r="H89" t="str">
            <v>17</v>
          </cell>
          <cell r="I89" t="str">
            <v>BASILICATA</v>
          </cell>
          <cell r="J89" t="str">
            <v>Basilicata</v>
          </cell>
          <cell r="K89">
            <v>1</v>
          </cell>
          <cell r="L89" t="str">
            <v>ITF51</v>
          </cell>
          <cell r="M89" t="str">
            <v>ITF51</v>
          </cell>
          <cell r="N89" t="str">
            <v>076</v>
          </cell>
          <cell r="O89" t="str">
            <v>076</v>
          </cell>
          <cell r="P89" t="str">
            <v>Potenza</v>
          </cell>
          <cell r="R89" t="str">
            <v>Provincia</v>
          </cell>
          <cell r="S89" t="str">
            <v>PZ</v>
          </cell>
          <cell r="T89" t="str">
            <v>076</v>
          </cell>
          <cell r="U89">
            <v>76</v>
          </cell>
        </row>
        <row r="90">
          <cell r="A90" t="str">
            <v>ITF</v>
          </cell>
          <cell r="B90" t="str">
            <v>ITF</v>
          </cell>
          <cell r="C90">
            <v>4</v>
          </cell>
          <cell r="D90" t="str">
            <v>SUD</v>
          </cell>
          <cell r="E90" t="str">
            <v>Sud</v>
          </cell>
          <cell r="F90" t="str">
            <v>ITF5</v>
          </cell>
          <cell r="G90" t="str">
            <v>ITF5</v>
          </cell>
          <cell r="H90" t="str">
            <v>17</v>
          </cell>
          <cell r="I90" t="str">
            <v>BASILICATA</v>
          </cell>
          <cell r="J90" t="str">
            <v>Basilicata</v>
          </cell>
          <cell r="K90">
            <v>1</v>
          </cell>
          <cell r="L90" t="str">
            <v>ITF52</v>
          </cell>
          <cell r="M90" t="str">
            <v>ITF52</v>
          </cell>
          <cell r="N90" t="str">
            <v>077</v>
          </cell>
          <cell r="O90" t="str">
            <v>077</v>
          </cell>
          <cell r="P90" t="str">
            <v>Matera</v>
          </cell>
          <cell r="R90" t="str">
            <v>Provincia</v>
          </cell>
          <cell r="S90" t="str">
            <v>MT</v>
          </cell>
          <cell r="T90" t="str">
            <v>077</v>
          </cell>
          <cell r="U90">
            <v>77</v>
          </cell>
        </row>
        <row r="91">
          <cell r="A91" t="str">
            <v>ITF</v>
          </cell>
          <cell r="B91" t="str">
            <v>ITF</v>
          </cell>
          <cell r="C91">
            <v>4</v>
          </cell>
          <cell r="D91" t="str">
            <v>SUD</v>
          </cell>
          <cell r="E91" t="str">
            <v>Sud</v>
          </cell>
          <cell r="F91" t="str">
            <v>ITF6</v>
          </cell>
          <cell r="G91" t="str">
            <v>ITF6</v>
          </cell>
          <cell r="H91" t="str">
            <v>18</v>
          </cell>
          <cell r="I91" t="str">
            <v>CALABRIA</v>
          </cell>
          <cell r="J91" t="str">
            <v>Calabria</v>
          </cell>
          <cell r="K91">
            <v>1</v>
          </cell>
          <cell r="L91" t="str">
            <v>ITF61</v>
          </cell>
          <cell r="M91" t="str">
            <v>ITF61</v>
          </cell>
          <cell r="N91" t="str">
            <v>078</v>
          </cell>
          <cell r="O91" t="str">
            <v>078</v>
          </cell>
          <cell r="P91" t="str">
            <v>Cosenza</v>
          </cell>
          <cell r="R91" t="str">
            <v>Provincia</v>
          </cell>
          <cell r="S91" t="str">
            <v>CS</v>
          </cell>
          <cell r="T91" t="str">
            <v>078</v>
          </cell>
          <cell r="U91">
            <v>78</v>
          </cell>
        </row>
        <row r="92">
          <cell r="A92" t="str">
            <v>ITF</v>
          </cell>
          <cell r="B92" t="str">
            <v>ITF</v>
          </cell>
          <cell r="C92">
            <v>4</v>
          </cell>
          <cell r="D92" t="str">
            <v>SUD</v>
          </cell>
          <cell r="E92" t="str">
            <v>Sud</v>
          </cell>
          <cell r="F92" t="str">
            <v>ITF6</v>
          </cell>
          <cell r="G92" t="str">
            <v>ITF6</v>
          </cell>
          <cell r="H92" t="str">
            <v>18</v>
          </cell>
          <cell r="I92" t="str">
            <v>CALABRIA</v>
          </cell>
          <cell r="J92" t="str">
            <v>Calabria</v>
          </cell>
          <cell r="K92">
            <v>1</v>
          </cell>
          <cell r="L92" t="str">
            <v>ITF63</v>
          </cell>
          <cell r="M92" t="str">
            <v>ITF63</v>
          </cell>
          <cell r="N92" t="str">
            <v>079</v>
          </cell>
          <cell r="O92" t="str">
            <v>079</v>
          </cell>
          <cell r="P92" t="str">
            <v>Catanzaro</v>
          </cell>
          <cell r="R92" t="str">
            <v>Provincia</v>
          </cell>
          <cell r="S92" t="str">
            <v>CZ</v>
          </cell>
          <cell r="T92" t="str">
            <v>079</v>
          </cell>
          <cell r="U92">
            <v>79</v>
          </cell>
        </row>
        <row r="93">
          <cell r="A93" t="str">
            <v>ITF</v>
          </cell>
          <cell r="B93" t="str">
            <v>ITF</v>
          </cell>
          <cell r="C93">
            <v>4</v>
          </cell>
          <cell r="D93" t="str">
            <v>SUD</v>
          </cell>
          <cell r="E93" t="str">
            <v>Sud</v>
          </cell>
          <cell r="F93" t="str">
            <v>ITF6</v>
          </cell>
          <cell r="G93" t="str">
            <v>ITF6</v>
          </cell>
          <cell r="H93" t="str">
            <v>18</v>
          </cell>
          <cell r="I93" t="str">
            <v>CALABRIA</v>
          </cell>
          <cell r="J93" t="str">
            <v>Calabria</v>
          </cell>
          <cell r="K93">
            <v>1</v>
          </cell>
          <cell r="L93" t="str">
            <v>ITF65</v>
          </cell>
          <cell r="M93" t="str">
            <v>ITF65</v>
          </cell>
          <cell r="N93" t="str">
            <v>280</v>
          </cell>
          <cell r="O93" t="str">
            <v>280</v>
          </cell>
          <cell r="P93" t="str">
            <v>Reggio Calabria</v>
          </cell>
          <cell r="Q93" t="str">
            <v>(c)</v>
          </cell>
          <cell r="R93" t="str">
            <v>Citta metropolitana</v>
          </cell>
          <cell r="S93" t="str">
            <v>RC</v>
          </cell>
          <cell r="T93" t="str">
            <v>080</v>
          </cell>
          <cell r="U93">
            <v>80</v>
          </cell>
        </row>
        <row r="94">
          <cell r="A94" t="str">
            <v>ITF</v>
          </cell>
          <cell r="B94" t="str">
            <v>ITF</v>
          </cell>
          <cell r="C94">
            <v>4</v>
          </cell>
          <cell r="D94" t="str">
            <v>SUD</v>
          </cell>
          <cell r="E94" t="str">
            <v>Sud</v>
          </cell>
          <cell r="F94" t="str">
            <v>ITF6</v>
          </cell>
          <cell r="G94" t="str">
            <v>ITF6</v>
          </cell>
          <cell r="H94" t="str">
            <v>18</v>
          </cell>
          <cell r="I94" t="str">
            <v>CALABRIA</v>
          </cell>
          <cell r="J94" t="str">
            <v>Calabria</v>
          </cell>
          <cell r="K94">
            <v>1</v>
          </cell>
          <cell r="L94" t="str">
            <v>ITF62</v>
          </cell>
          <cell r="M94" t="str">
            <v>ITF62</v>
          </cell>
          <cell r="N94" t="str">
            <v>101</v>
          </cell>
          <cell r="O94" t="str">
            <v>101</v>
          </cell>
          <cell r="P94" t="str">
            <v>Crotone</v>
          </cell>
          <cell r="R94" t="str">
            <v>Provincia</v>
          </cell>
          <cell r="S94" t="str">
            <v>KR</v>
          </cell>
          <cell r="T94" t="str">
            <v>101</v>
          </cell>
          <cell r="U94">
            <v>101</v>
          </cell>
        </row>
        <row r="95">
          <cell r="A95" t="str">
            <v>ITF</v>
          </cell>
          <cell r="B95" t="str">
            <v>ITF</v>
          </cell>
          <cell r="C95">
            <v>4</v>
          </cell>
          <cell r="D95" t="str">
            <v>SUD</v>
          </cell>
          <cell r="E95" t="str">
            <v>Sud</v>
          </cell>
          <cell r="F95" t="str">
            <v>ITF6</v>
          </cell>
          <cell r="G95" t="str">
            <v>ITF6</v>
          </cell>
          <cell r="H95" t="str">
            <v>18</v>
          </cell>
          <cell r="I95" t="str">
            <v>CALABRIA</v>
          </cell>
          <cell r="J95" t="str">
            <v>Calabria</v>
          </cell>
          <cell r="K95">
            <v>1</v>
          </cell>
          <cell r="L95" t="str">
            <v>ITF64</v>
          </cell>
          <cell r="M95" t="str">
            <v>ITF64</v>
          </cell>
          <cell r="N95" t="str">
            <v>102</v>
          </cell>
          <cell r="O95" t="str">
            <v>102</v>
          </cell>
          <cell r="P95" t="str">
            <v>Vibo Valentia</v>
          </cell>
          <cell r="R95" t="str">
            <v>Provincia</v>
          </cell>
          <cell r="S95" t="str">
            <v>VV</v>
          </cell>
          <cell r="T95" t="str">
            <v>102</v>
          </cell>
          <cell r="U95">
            <v>102</v>
          </cell>
        </row>
        <row r="96">
          <cell r="A96" t="str">
            <v>ITG</v>
          </cell>
          <cell r="B96" t="str">
            <v>ITG</v>
          </cell>
          <cell r="C96">
            <v>5</v>
          </cell>
          <cell r="D96" t="str">
            <v>ISOLE</v>
          </cell>
          <cell r="E96" t="str">
            <v>Isole</v>
          </cell>
          <cell r="F96" t="str">
            <v>ITG1</v>
          </cell>
          <cell r="G96" t="str">
            <v>ITG1</v>
          </cell>
          <cell r="H96" t="str">
            <v>19</v>
          </cell>
          <cell r="I96" t="str">
            <v>SICILIA</v>
          </cell>
          <cell r="J96" t="str">
            <v>Sicilia</v>
          </cell>
          <cell r="K96">
            <v>2</v>
          </cell>
          <cell r="L96" t="str">
            <v>ITG11</v>
          </cell>
          <cell r="M96" t="str">
            <v>ITG11</v>
          </cell>
          <cell r="N96" t="str">
            <v>081</v>
          </cell>
          <cell r="O96" t="str">
            <v>081</v>
          </cell>
          <cell r="P96" t="str">
            <v>Trapani</v>
          </cell>
          <cell r="Q96" t="str">
            <v>(d)</v>
          </cell>
          <cell r="R96" t="str">
            <v>Libero consorzio di comuni</v>
          </cell>
          <cell r="S96" t="str">
            <v>TP</v>
          </cell>
          <cell r="T96" t="str">
            <v>081</v>
          </cell>
          <cell r="U96">
            <v>81</v>
          </cell>
        </row>
        <row r="97">
          <cell r="A97" t="str">
            <v>ITG</v>
          </cell>
          <cell r="B97" t="str">
            <v>ITG</v>
          </cell>
          <cell r="C97">
            <v>5</v>
          </cell>
          <cell r="D97" t="str">
            <v>ISOLE</v>
          </cell>
          <cell r="E97" t="str">
            <v>Isole</v>
          </cell>
          <cell r="F97" t="str">
            <v>ITG1</v>
          </cell>
          <cell r="G97" t="str">
            <v>ITG1</v>
          </cell>
          <cell r="H97" t="str">
            <v>19</v>
          </cell>
          <cell r="I97" t="str">
            <v>SICILIA</v>
          </cell>
          <cell r="J97" t="str">
            <v>Sicilia</v>
          </cell>
          <cell r="K97">
            <v>2</v>
          </cell>
          <cell r="L97" t="str">
            <v>ITG12</v>
          </cell>
          <cell r="M97" t="str">
            <v>ITG12</v>
          </cell>
          <cell r="N97" t="str">
            <v>282</v>
          </cell>
          <cell r="O97" t="str">
            <v>282</v>
          </cell>
          <cell r="P97" t="str">
            <v>Palermo</v>
          </cell>
          <cell r="Q97" t="str">
            <v>(d)</v>
          </cell>
          <cell r="R97" t="str">
            <v>Citta metropolitana</v>
          </cell>
          <cell r="S97" t="str">
            <v>PA</v>
          </cell>
          <cell r="T97" t="str">
            <v>082</v>
          </cell>
          <cell r="U97">
            <v>82</v>
          </cell>
        </row>
        <row r="98">
          <cell r="A98" t="str">
            <v>ITG</v>
          </cell>
          <cell r="B98" t="str">
            <v>ITG</v>
          </cell>
          <cell r="C98">
            <v>5</v>
          </cell>
          <cell r="D98" t="str">
            <v>ISOLE</v>
          </cell>
          <cell r="E98" t="str">
            <v>Isole</v>
          </cell>
          <cell r="F98" t="str">
            <v>ITG1</v>
          </cell>
          <cell r="G98" t="str">
            <v>ITG1</v>
          </cell>
          <cell r="H98" t="str">
            <v>19</v>
          </cell>
          <cell r="I98" t="str">
            <v>SICILIA</v>
          </cell>
          <cell r="J98" t="str">
            <v>Sicilia</v>
          </cell>
          <cell r="K98">
            <v>2</v>
          </cell>
          <cell r="L98" t="str">
            <v>ITG13</v>
          </cell>
          <cell r="M98" t="str">
            <v>ITG13</v>
          </cell>
          <cell r="N98" t="str">
            <v>283</v>
          </cell>
          <cell r="O98" t="str">
            <v>283</v>
          </cell>
          <cell r="P98" t="str">
            <v>Messina</v>
          </cell>
          <cell r="Q98" t="str">
            <v>(d)</v>
          </cell>
          <cell r="R98" t="str">
            <v>Citta metropolitana</v>
          </cell>
          <cell r="S98" t="str">
            <v>ME</v>
          </cell>
          <cell r="T98" t="str">
            <v>083</v>
          </cell>
          <cell r="U98">
            <v>83</v>
          </cell>
        </row>
        <row r="99">
          <cell r="A99" t="str">
            <v>ITG</v>
          </cell>
          <cell r="B99" t="str">
            <v>ITG</v>
          </cell>
          <cell r="C99">
            <v>5</v>
          </cell>
          <cell r="D99" t="str">
            <v>ISOLE</v>
          </cell>
          <cell r="E99" t="str">
            <v>Isole</v>
          </cell>
          <cell r="F99" t="str">
            <v>ITG1</v>
          </cell>
          <cell r="G99" t="str">
            <v>ITG1</v>
          </cell>
          <cell r="H99" t="str">
            <v>19</v>
          </cell>
          <cell r="I99" t="str">
            <v>SICILIA</v>
          </cell>
          <cell r="J99" t="str">
            <v>Sicilia</v>
          </cell>
          <cell r="K99">
            <v>2</v>
          </cell>
          <cell r="L99" t="str">
            <v>ITG14</v>
          </cell>
          <cell r="M99" t="str">
            <v>ITG14</v>
          </cell>
          <cell r="N99" t="str">
            <v>084</v>
          </cell>
          <cell r="O99" t="str">
            <v>084</v>
          </cell>
          <cell r="P99" t="str">
            <v>Agrigento</v>
          </cell>
          <cell r="Q99" t="str">
            <v>(d)</v>
          </cell>
          <cell r="R99" t="str">
            <v>Libero consorzio di comuni</v>
          </cell>
          <cell r="S99" t="str">
            <v>AG</v>
          </cell>
          <cell r="T99" t="str">
            <v>084</v>
          </cell>
          <cell r="U99">
            <v>84</v>
          </cell>
        </row>
        <row r="100">
          <cell r="A100" t="str">
            <v>ITG</v>
          </cell>
          <cell r="B100" t="str">
            <v>ITG</v>
          </cell>
          <cell r="C100">
            <v>5</v>
          </cell>
          <cell r="D100" t="str">
            <v>ISOLE</v>
          </cell>
          <cell r="E100" t="str">
            <v>Isole</v>
          </cell>
          <cell r="F100" t="str">
            <v>ITG1</v>
          </cell>
          <cell r="G100" t="str">
            <v>ITG1</v>
          </cell>
          <cell r="H100" t="str">
            <v>19</v>
          </cell>
          <cell r="I100" t="str">
            <v>SICILIA</v>
          </cell>
          <cell r="J100" t="str">
            <v>Sicilia</v>
          </cell>
          <cell r="K100">
            <v>2</v>
          </cell>
          <cell r="L100" t="str">
            <v>ITG15</v>
          </cell>
          <cell r="M100" t="str">
            <v>ITG15</v>
          </cell>
          <cell r="N100" t="str">
            <v>085</v>
          </cell>
          <cell r="O100" t="str">
            <v>085</v>
          </cell>
          <cell r="P100" t="str">
            <v>Caltanissetta</v>
          </cell>
          <cell r="Q100" t="str">
            <v>(d)</v>
          </cell>
          <cell r="R100" t="str">
            <v>Libero consorzio di comuni</v>
          </cell>
          <cell r="S100" t="str">
            <v>CL</v>
          </cell>
          <cell r="T100" t="str">
            <v>085</v>
          </cell>
          <cell r="U100">
            <v>85</v>
          </cell>
        </row>
        <row r="101">
          <cell r="A101" t="str">
            <v>ITG</v>
          </cell>
          <cell r="B101" t="str">
            <v>ITG</v>
          </cell>
          <cell r="C101">
            <v>5</v>
          </cell>
          <cell r="D101" t="str">
            <v>ISOLE</v>
          </cell>
          <cell r="E101" t="str">
            <v>Isole</v>
          </cell>
          <cell r="F101" t="str">
            <v>ITG1</v>
          </cell>
          <cell r="G101" t="str">
            <v>ITG1</v>
          </cell>
          <cell r="H101" t="str">
            <v>19</v>
          </cell>
          <cell r="I101" t="str">
            <v>SICILIA</v>
          </cell>
          <cell r="J101" t="str">
            <v>Sicilia</v>
          </cell>
          <cell r="K101">
            <v>2</v>
          </cell>
          <cell r="L101" t="str">
            <v>ITG16</v>
          </cell>
          <cell r="M101" t="str">
            <v>ITG16</v>
          </cell>
          <cell r="N101" t="str">
            <v>086</v>
          </cell>
          <cell r="O101" t="str">
            <v>086</v>
          </cell>
          <cell r="P101" t="str">
            <v>Enna</v>
          </cell>
          <cell r="Q101" t="str">
            <v>(d)</v>
          </cell>
          <cell r="R101" t="str">
            <v>Libero consorzio di comuni</v>
          </cell>
          <cell r="S101" t="str">
            <v>EN</v>
          </cell>
          <cell r="T101" t="str">
            <v>086</v>
          </cell>
          <cell r="U101">
            <v>86</v>
          </cell>
        </row>
        <row r="102">
          <cell r="A102" t="str">
            <v>ITG</v>
          </cell>
          <cell r="B102" t="str">
            <v>ITG</v>
          </cell>
          <cell r="C102">
            <v>5</v>
          </cell>
          <cell r="D102" t="str">
            <v>ISOLE</v>
          </cell>
          <cell r="E102" t="str">
            <v>Isole</v>
          </cell>
          <cell r="F102" t="str">
            <v>ITG1</v>
          </cell>
          <cell r="G102" t="str">
            <v>ITG1</v>
          </cell>
          <cell r="H102" t="str">
            <v>19</v>
          </cell>
          <cell r="I102" t="str">
            <v>SICILIA</v>
          </cell>
          <cell r="J102" t="str">
            <v>Sicilia</v>
          </cell>
          <cell r="K102">
            <v>2</v>
          </cell>
          <cell r="L102" t="str">
            <v>ITG17</v>
          </cell>
          <cell r="M102" t="str">
            <v>ITG17</v>
          </cell>
          <cell r="N102" t="str">
            <v>287</v>
          </cell>
          <cell r="O102" t="str">
            <v>287</v>
          </cell>
          <cell r="P102" t="str">
            <v>Catania</v>
          </cell>
          <cell r="Q102" t="str">
            <v>(d)</v>
          </cell>
          <cell r="R102" t="str">
            <v>Citta metropolitana</v>
          </cell>
          <cell r="S102" t="str">
            <v>CT</v>
          </cell>
          <cell r="T102" t="str">
            <v>087</v>
          </cell>
          <cell r="U102">
            <v>87</v>
          </cell>
        </row>
        <row r="103">
          <cell r="A103" t="str">
            <v>ITG</v>
          </cell>
          <cell r="B103" t="str">
            <v>ITG</v>
          </cell>
          <cell r="C103">
            <v>5</v>
          </cell>
          <cell r="D103" t="str">
            <v>ISOLE</v>
          </cell>
          <cell r="E103" t="str">
            <v>Isole</v>
          </cell>
          <cell r="F103" t="str">
            <v>ITG1</v>
          </cell>
          <cell r="G103" t="str">
            <v>ITG1</v>
          </cell>
          <cell r="H103" t="str">
            <v>19</v>
          </cell>
          <cell r="I103" t="str">
            <v>SICILIA</v>
          </cell>
          <cell r="J103" t="str">
            <v>Sicilia</v>
          </cell>
          <cell r="K103">
            <v>2</v>
          </cell>
          <cell r="L103" t="str">
            <v>ITG18</v>
          </cell>
          <cell r="M103" t="str">
            <v>ITG18</v>
          </cell>
          <cell r="N103" t="str">
            <v>088</v>
          </cell>
          <cell r="O103" t="str">
            <v>088</v>
          </cell>
          <cell r="P103" t="str">
            <v>Ragusa</v>
          </cell>
          <cell r="Q103" t="str">
            <v>(d)</v>
          </cell>
          <cell r="R103" t="str">
            <v>Libero consorzio di comuni</v>
          </cell>
          <cell r="S103" t="str">
            <v>RG</v>
          </cell>
          <cell r="T103" t="str">
            <v>088</v>
          </cell>
          <cell r="U103">
            <v>88</v>
          </cell>
        </row>
        <row r="104">
          <cell r="A104" t="str">
            <v>ITG</v>
          </cell>
          <cell r="B104" t="str">
            <v>ITG</v>
          </cell>
          <cell r="C104">
            <v>5</v>
          </cell>
          <cell r="D104" t="str">
            <v>ISOLE</v>
          </cell>
          <cell r="E104" t="str">
            <v>Isole</v>
          </cell>
          <cell r="F104" t="str">
            <v>ITG1</v>
          </cell>
          <cell r="G104" t="str">
            <v>ITG1</v>
          </cell>
          <cell r="H104" t="str">
            <v>19</v>
          </cell>
          <cell r="I104" t="str">
            <v>SICILIA</v>
          </cell>
          <cell r="J104" t="str">
            <v>Sicilia</v>
          </cell>
          <cell r="K104">
            <v>2</v>
          </cell>
          <cell r="L104" t="str">
            <v>ITG19</v>
          </cell>
          <cell r="M104" t="str">
            <v>ITG19</v>
          </cell>
          <cell r="N104" t="str">
            <v>089</v>
          </cell>
          <cell r="O104" t="str">
            <v>089</v>
          </cell>
          <cell r="P104" t="str">
            <v>Siracusa</v>
          </cell>
          <cell r="Q104" t="str">
            <v>(d)</v>
          </cell>
          <cell r="R104" t="str">
            <v>Libero consorzio di comuni</v>
          </cell>
          <cell r="S104" t="str">
            <v>SR</v>
          </cell>
          <cell r="T104" t="str">
            <v>089</v>
          </cell>
          <cell r="U104">
            <v>89</v>
          </cell>
        </row>
        <row r="105">
          <cell r="A105" t="str">
            <v>ITG</v>
          </cell>
          <cell r="B105" t="str">
            <v>ITG</v>
          </cell>
          <cell r="C105">
            <v>5</v>
          </cell>
          <cell r="D105" t="str">
            <v>ISOLE</v>
          </cell>
          <cell r="E105" t="str">
            <v>Isole</v>
          </cell>
          <cell r="F105" t="str">
            <v>ITG2</v>
          </cell>
          <cell r="G105" t="str">
            <v>ITG2</v>
          </cell>
          <cell r="H105" t="str">
            <v>20</v>
          </cell>
          <cell r="I105" t="str">
            <v>SARDEGNA</v>
          </cell>
          <cell r="J105" t="str">
            <v>Sardegna</v>
          </cell>
          <cell r="K105">
            <v>2</v>
          </cell>
          <cell r="L105" t="str">
            <v>ITG25</v>
          </cell>
          <cell r="M105" t="str">
            <v xml:space="preserve">ITG2D </v>
          </cell>
          <cell r="N105" t="str">
            <v>090</v>
          </cell>
          <cell r="O105" t="str">
            <v>090</v>
          </cell>
          <cell r="P105" t="str">
            <v>Sassari</v>
          </cell>
          <cell r="R105" t="str">
            <v>Provincia</v>
          </cell>
          <cell r="S105" t="str">
            <v>SS</v>
          </cell>
          <cell r="T105" t="str">
            <v>090</v>
          </cell>
          <cell r="U105">
            <v>90</v>
          </cell>
        </row>
        <row r="106">
          <cell r="A106" t="str">
            <v>ITG</v>
          </cell>
          <cell r="B106" t="str">
            <v>ITG</v>
          </cell>
          <cell r="C106">
            <v>5</v>
          </cell>
          <cell r="D106" t="str">
            <v>ISOLE</v>
          </cell>
          <cell r="E106" t="str">
            <v>Isole</v>
          </cell>
          <cell r="F106" t="str">
            <v>ITG2</v>
          </cell>
          <cell r="G106" t="str">
            <v>ITG2</v>
          </cell>
          <cell r="H106" t="str">
            <v>20</v>
          </cell>
          <cell r="I106" t="str">
            <v>SARDEGNA</v>
          </cell>
          <cell r="J106" t="str">
            <v>Sardegna</v>
          </cell>
          <cell r="K106">
            <v>2</v>
          </cell>
          <cell r="L106" t="str">
            <v>ITG26</v>
          </cell>
          <cell r="M106" t="str">
            <v xml:space="preserve">ITG2E </v>
          </cell>
          <cell r="N106" t="str">
            <v>091</v>
          </cell>
          <cell r="O106" t="str">
            <v>091</v>
          </cell>
          <cell r="P106" t="str">
            <v>Nuoro</v>
          </cell>
          <cell r="R106" t="str">
            <v>Provincia</v>
          </cell>
          <cell r="S106" t="str">
            <v>NU</v>
          </cell>
          <cell r="T106" t="str">
            <v>091</v>
          </cell>
          <cell r="U106">
            <v>91</v>
          </cell>
        </row>
        <row r="107">
          <cell r="A107" t="str">
            <v>ITG</v>
          </cell>
          <cell r="B107" t="str">
            <v>ITG</v>
          </cell>
          <cell r="C107">
            <v>5</v>
          </cell>
          <cell r="D107" t="str">
            <v>ISOLE</v>
          </cell>
          <cell r="E107" t="str">
            <v>Isole</v>
          </cell>
          <cell r="F107" t="str">
            <v>ITG2</v>
          </cell>
          <cell r="G107" t="str">
            <v>ITG2</v>
          </cell>
          <cell r="H107" t="str">
            <v>20</v>
          </cell>
          <cell r="I107" t="str">
            <v>SARDEGNA</v>
          </cell>
          <cell r="J107" t="str">
            <v>Sardegna</v>
          </cell>
          <cell r="K107">
            <v>2</v>
          </cell>
          <cell r="L107" t="str">
            <v>ITG27</v>
          </cell>
          <cell r="M107" t="str">
            <v>ITG2F</v>
          </cell>
          <cell r="N107" t="str">
            <v>292</v>
          </cell>
          <cell r="O107" t="str">
            <v>292</v>
          </cell>
          <cell r="P107" t="str">
            <v>Cagliari</v>
          </cell>
          <cell r="Q107" t="str">
            <v>(e)</v>
          </cell>
          <cell r="R107" t="str">
            <v>Citta metropolitana</v>
          </cell>
          <cell r="S107" t="str">
            <v>CA</v>
          </cell>
          <cell r="T107" t="str">
            <v>092</v>
          </cell>
          <cell r="U107">
            <v>92</v>
          </cell>
        </row>
        <row r="108">
          <cell r="A108" t="str">
            <v>ITG</v>
          </cell>
          <cell r="B108" t="str">
            <v>ITG</v>
          </cell>
          <cell r="C108">
            <v>5</v>
          </cell>
          <cell r="D108" t="str">
            <v>ISOLE</v>
          </cell>
          <cell r="E108" t="str">
            <v>Isole</v>
          </cell>
          <cell r="F108" t="str">
            <v>ITG2</v>
          </cell>
          <cell r="G108" t="str">
            <v>ITG2</v>
          </cell>
          <cell r="H108" t="str">
            <v>20</v>
          </cell>
          <cell r="I108" t="str">
            <v>SARDEGNA</v>
          </cell>
          <cell r="J108" t="str">
            <v>Sardegna</v>
          </cell>
          <cell r="K108">
            <v>2</v>
          </cell>
          <cell r="L108" t="str">
            <v>ITG28</v>
          </cell>
          <cell r="M108" t="str">
            <v xml:space="preserve">ITG2G </v>
          </cell>
          <cell r="N108" t="str">
            <v>095</v>
          </cell>
          <cell r="O108" t="str">
            <v>095</v>
          </cell>
          <cell r="P108" t="str">
            <v>Oristano</v>
          </cell>
          <cell r="R108" t="str">
            <v>Provincia</v>
          </cell>
          <cell r="S108" t="str">
            <v>OR</v>
          </cell>
          <cell r="T108" t="str">
            <v>095</v>
          </cell>
          <cell r="U108">
            <v>95</v>
          </cell>
        </row>
        <row r="109">
          <cell r="A109" t="str">
            <v>ITG</v>
          </cell>
          <cell r="B109" t="str">
            <v>ITG</v>
          </cell>
          <cell r="C109">
            <v>5</v>
          </cell>
          <cell r="D109" t="str">
            <v>ISOLE</v>
          </cell>
          <cell r="E109" t="str">
            <v>Isole</v>
          </cell>
          <cell r="F109" t="str">
            <v>ITG2</v>
          </cell>
          <cell r="G109" t="str">
            <v>ITG2</v>
          </cell>
          <cell r="H109" t="str">
            <v>20</v>
          </cell>
          <cell r="I109" t="str">
            <v>SARDEGNA</v>
          </cell>
          <cell r="J109" t="str">
            <v>Sardegna</v>
          </cell>
          <cell r="K109">
            <v>2</v>
          </cell>
          <cell r="L109" t="str">
            <v>ITG29</v>
          </cell>
          <cell r="M109" t="str">
            <v>-</v>
          </cell>
          <cell r="N109" t="str">
            <v>-</v>
          </cell>
          <cell r="O109" t="str">
            <v>-</v>
          </cell>
          <cell r="P109" t="str">
            <v>Olbia-Tempio</v>
          </cell>
          <cell r="Q109" t="str">
            <v>(e)</v>
          </cell>
          <cell r="R109" t="str">
            <v>Provincia soppressa</v>
          </cell>
          <cell r="S109" t="str">
            <v>OT</v>
          </cell>
          <cell r="T109" t="str">
            <v>104</v>
          </cell>
          <cell r="U109">
            <v>104</v>
          </cell>
        </row>
        <row r="110">
          <cell r="A110" t="str">
            <v>ITG</v>
          </cell>
          <cell r="B110" t="str">
            <v>ITG</v>
          </cell>
          <cell r="C110">
            <v>5</v>
          </cell>
          <cell r="D110" t="str">
            <v>ISOLE</v>
          </cell>
          <cell r="E110" t="str">
            <v>Isole</v>
          </cell>
          <cell r="F110" t="str">
            <v>ITG2</v>
          </cell>
          <cell r="G110" t="str">
            <v>ITG2</v>
          </cell>
          <cell r="H110" t="str">
            <v>20</v>
          </cell>
          <cell r="I110" t="str">
            <v>SARDEGNA</v>
          </cell>
          <cell r="J110" t="str">
            <v>Sardegna</v>
          </cell>
          <cell r="K110">
            <v>2</v>
          </cell>
          <cell r="L110" t="str">
            <v>ITG2A</v>
          </cell>
          <cell r="M110" t="str">
            <v>-</v>
          </cell>
          <cell r="N110" t="str">
            <v>-</v>
          </cell>
          <cell r="O110" t="str">
            <v>-</v>
          </cell>
          <cell r="P110" t="str">
            <v>Ogliastra</v>
          </cell>
          <cell r="Q110" t="str">
            <v>(e)</v>
          </cell>
          <cell r="R110" t="str">
            <v>Provincia soppressa</v>
          </cell>
          <cell r="S110" t="str">
            <v>OG</v>
          </cell>
          <cell r="T110" t="str">
            <v>105</v>
          </cell>
          <cell r="U110">
            <v>105</v>
          </cell>
        </row>
        <row r="111">
          <cell r="A111" t="str">
            <v>ITG</v>
          </cell>
          <cell r="B111" t="str">
            <v>ITG</v>
          </cell>
          <cell r="C111">
            <v>5</v>
          </cell>
          <cell r="D111" t="str">
            <v>ISOLE</v>
          </cell>
          <cell r="E111" t="str">
            <v>Isole</v>
          </cell>
          <cell r="F111" t="str">
            <v>ITG2</v>
          </cell>
          <cell r="G111" t="str">
            <v>ITG2</v>
          </cell>
          <cell r="H111" t="str">
            <v>20</v>
          </cell>
          <cell r="I111" t="str">
            <v>SARDEGNA</v>
          </cell>
          <cell r="J111" t="str">
            <v>Sardegna</v>
          </cell>
          <cell r="K111">
            <v>2</v>
          </cell>
          <cell r="L111" t="str">
            <v>ITG2B</v>
          </cell>
          <cell r="M111" t="str">
            <v>-</v>
          </cell>
          <cell r="N111" t="str">
            <v>-</v>
          </cell>
          <cell r="O111" t="str">
            <v>-</v>
          </cell>
          <cell r="P111" t="str">
            <v>Medio Campidano</v>
          </cell>
          <cell r="Q111" t="str">
            <v>(e)</v>
          </cell>
          <cell r="R111" t="str">
            <v>Provincia soppressa</v>
          </cell>
          <cell r="S111" t="str">
            <v>VS</v>
          </cell>
          <cell r="T111" t="str">
            <v>106</v>
          </cell>
          <cell r="U111">
            <v>106</v>
          </cell>
        </row>
        <row r="112">
          <cell r="A112" t="str">
            <v>ITG</v>
          </cell>
          <cell r="B112" t="str">
            <v>ITG</v>
          </cell>
          <cell r="C112">
            <v>5</v>
          </cell>
          <cell r="D112" t="str">
            <v>ISOLE</v>
          </cell>
          <cell r="E112" t="str">
            <v>Isole</v>
          </cell>
          <cell r="F112" t="str">
            <v>ITG2</v>
          </cell>
          <cell r="G112" t="str">
            <v>ITG2</v>
          </cell>
          <cell r="H112" t="str">
            <v>20</v>
          </cell>
          <cell r="I112" t="str">
            <v>SARDEGNA</v>
          </cell>
          <cell r="J112" t="str">
            <v>Sardegna</v>
          </cell>
          <cell r="K112">
            <v>2</v>
          </cell>
          <cell r="L112" t="str">
            <v>ITG2C</v>
          </cell>
          <cell r="M112" t="str">
            <v>-</v>
          </cell>
          <cell r="N112" t="str">
            <v>-</v>
          </cell>
          <cell r="O112" t="str">
            <v>-</v>
          </cell>
          <cell r="P112" t="str">
            <v>Carbonia-Iglesias</v>
          </cell>
          <cell r="Q112" t="str">
            <v>(e)</v>
          </cell>
          <cell r="R112" t="str">
            <v>Provincia soppressa</v>
          </cell>
          <cell r="S112" t="str">
            <v>CI</v>
          </cell>
          <cell r="T112" t="str">
            <v>107</v>
          </cell>
          <cell r="U112">
            <v>107</v>
          </cell>
        </row>
        <row r="113">
          <cell r="A113" t="str">
            <v>-</v>
          </cell>
          <cell r="B113" t="str">
            <v>ITG</v>
          </cell>
          <cell r="C113">
            <v>5</v>
          </cell>
          <cell r="D113" t="str">
            <v>ISOLE</v>
          </cell>
          <cell r="E113" t="str">
            <v>Isole</v>
          </cell>
          <cell r="F113" t="str">
            <v>-</v>
          </cell>
          <cell r="G113" t="str">
            <v>ITG2</v>
          </cell>
          <cell r="H113" t="str">
            <v>20</v>
          </cell>
          <cell r="I113" t="str">
            <v>SARDEGNA</v>
          </cell>
          <cell r="J113" t="str">
            <v>Sardegna</v>
          </cell>
          <cell r="K113">
            <v>2</v>
          </cell>
          <cell r="L113" t="str">
            <v>-</v>
          </cell>
          <cell r="M113" t="str">
            <v xml:space="preserve">ITG2H </v>
          </cell>
          <cell r="N113" t="str">
            <v>111</v>
          </cell>
          <cell r="O113" t="str">
            <v>111</v>
          </cell>
          <cell r="P113" t="str">
            <v>Sud Sardegna</v>
          </cell>
          <cell r="Q113" t="str">
            <v>(e)</v>
          </cell>
          <cell r="R113" t="str">
            <v>Provincia</v>
          </cell>
          <cell r="S113" t="str">
            <v>SU</v>
          </cell>
          <cell r="T113" t="str">
            <v>111</v>
          </cell>
          <cell r="U113">
            <v>111</v>
          </cell>
        </row>
      </sheetData>
      <sheetData sheetId="1"/>
      <sheetData sheetId="2"/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gta046" refreshedDate="45715.479041435188" createdVersion="8" refreshedVersion="8" minRefreshableVersion="3" recordCount="7896" xr:uid="{BBF2E499-E491-4364-83B1-3D9EF0D31B6F}">
  <cacheSource type="worksheet">
    <worksheetSource ref="A1:F7897" sheet="Foglio2"/>
  </cacheSource>
  <cacheFields count="6">
    <cacheField name="PRO_COM" numFmtId="0">
      <sharedItems containsSemiMixedTypes="0" containsString="0" containsNumber="1" containsInteger="1" minValue="1001" maxValue="111107"/>
    </cacheField>
    <cacheField name="COMUNE" numFmtId="0">
      <sharedItems/>
    </cacheField>
    <cacheField name="CLASSIFICAZIONE COMUNE" numFmtId="0">
      <sharedItems/>
    </cacheField>
    <cacheField name="CLASSIFICAZIONE COMUNE 2" numFmtId="0">
      <sharedItems count="2">
        <s v="Centri"/>
        <s v="Aree interne"/>
      </sharedItems>
    </cacheField>
    <cacheField name="Superficie" numFmtId="0">
      <sharedItems containsSemiMixedTypes="0" containsString="0" containsNumber="1" minValue="0.1124" maxValue="1286.7304999999999"/>
    </cacheField>
    <cacheField name="Codprov" numFmtId="0">
      <sharedItems containsSemiMixedTypes="0" containsString="0" containsNumber="1" containsInteger="1" minValue="1" maxValue="111" count="107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8"/>
        <n v="109"/>
        <n v="110"/>
        <n v="11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896">
  <r>
    <n v="1001"/>
    <s v="Agliè"/>
    <s v="C - Cintura"/>
    <x v="0"/>
    <n v="13.2851"/>
    <x v="0"/>
  </r>
  <r>
    <n v="1002"/>
    <s v="Airasca"/>
    <s v="C - Cintura"/>
    <x v="0"/>
    <n v="15.7819"/>
    <x v="0"/>
  </r>
  <r>
    <n v="1003"/>
    <s v="Ala di Stura"/>
    <s v="E - Periferico"/>
    <x v="1"/>
    <n v="45.764800000000001"/>
    <x v="0"/>
  </r>
  <r>
    <n v="1004"/>
    <s v="Albiano d'Ivrea"/>
    <s v="C - Cintura"/>
    <x v="0"/>
    <n v="11.3764"/>
    <x v="0"/>
  </r>
  <r>
    <n v="1006"/>
    <s v="Almese"/>
    <s v="C - Cintura"/>
    <x v="0"/>
    <n v="17.796099999999999"/>
    <x v="0"/>
  </r>
  <r>
    <n v="1007"/>
    <s v="Alpette"/>
    <s v="E - Periferico"/>
    <x v="1"/>
    <n v="5.4660000000000002"/>
    <x v="0"/>
  </r>
  <r>
    <n v="1008"/>
    <s v="Alpignano"/>
    <s v="B - Polo intercomunale"/>
    <x v="0"/>
    <n v="11.998900000000001"/>
    <x v="0"/>
  </r>
  <r>
    <n v="1009"/>
    <s v="Andezeno"/>
    <s v="C - Cintura"/>
    <x v="0"/>
    <n v="7.4702999999999999"/>
    <x v="0"/>
  </r>
  <r>
    <n v="1010"/>
    <s v="Andrate"/>
    <s v="C - Cintura"/>
    <x v="0"/>
    <n v="9.2212999999999994"/>
    <x v="0"/>
  </r>
  <r>
    <n v="1011"/>
    <s v="Angrogna"/>
    <s v="D - Intermedio"/>
    <x v="1"/>
    <n v="38.088299999999997"/>
    <x v="0"/>
  </r>
  <r>
    <n v="1012"/>
    <s v="Arignano"/>
    <s v="C - Cintura"/>
    <x v="0"/>
    <n v="7.9882999999999997"/>
    <x v="0"/>
  </r>
  <r>
    <n v="1013"/>
    <s v="Avigliana"/>
    <s v="C - Cintura"/>
    <x v="0"/>
    <n v="23.558399999999999"/>
    <x v="0"/>
  </r>
  <r>
    <n v="1014"/>
    <s v="Azeglio"/>
    <s v="C - Cintura"/>
    <x v="0"/>
    <n v="10.0616"/>
    <x v="0"/>
  </r>
  <r>
    <n v="1015"/>
    <s v="Bairo"/>
    <s v="C - Cintura"/>
    <x v="0"/>
    <n v="6.9641000000000002"/>
    <x v="0"/>
  </r>
  <r>
    <n v="1016"/>
    <s v="Balangero"/>
    <s v="D - Intermedio"/>
    <x v="1"/>
    <n v="13.0001"/>
    <x v="0"/>
  </r>
  <r>
    <n v="1017"/>
    <s v="Baldissero Canavese"/>
    <s v="C - Cintura"/>
    <x v="0"/>
    <n v="4.5320999999999998"/>
    <x v="0"/>
  </r>
  <r>
    <n v="1018"/>
    <s v="Baldissero Torinese"/>
    <s v="C - Cintura"/>
    <x v="0"/>
    <n v="15.8355"/>
    <x v="0"/>
  </r>
  <r>
    <n v="1019"/>
    <s v="Balme"/>
    <s v="F - Ultraperiferico"/>
    <x v="1"/>
    <n v="62.927799999999998"/>
    <x v="0"/>
  </r>
  <r>
    <n v="1020"/>
    <s v="Banchette"/>
    <s v="C - Cintura"/>
    <x v="0"/>
    <n v="1.8772"/>
    <x v="0"/>
  </r>
  <r>
    <n v="1021"/>
    <s v="Barbania"/>
    <s v="D - Intermedio"/>
    <x v="1"/>
    <n v="13.3485"/>
    <x v="0"/>
  </r>
  <r>
    <n v="1022"/>
    <s v="Bardonecchia"/>
    <s v="E - Periferico"/>
    <x v="1"/>
    <n v="131.5658"/>
    <x v="0"/>
  </r>
  <r>
    <n v="1023"/>
    <s v="Barone Canavese"/>
    <s v="C - Cintura"/>
    <x v="0"/>
    <n v="4.0162000000000004"/>
    <x v="0"/>
  </r>
  <r>
    <n v="1024"/>
    <s v="Beinasco"/>
    <s v="C - Cintura"/>
    <x v="0"/>
    <n v="6.7594000000000003"/>
    <x v="0"/>
  </r>
  <r>
    <n v="1025"/>
    <s v="Bibiana"/>
    <s v="C - Cintura"/>
    <x v="0"/>
    <n v="18.398399999999999"/>
    <x v="0"/>
  </r>
  <r>
    <n v="1026"/>
    <s v="Bobbio Pellice"/>
    <s v="D - Intermedio"/>
    <x v="1"/>
    <n v="94.615399999999994"/>
    <x v="0"/>
  </r>
  <r>
    <n v="1027"/>
    <s v="Bollengo"/>
    <s v="C - Cintura"/>
    <x v="0"/>
    <n v="14.317"/>
    <x v="0"/>
  </r>
  <r>
    <n v="1028"/>
    <s v="Borgaro Torinese"/>
    <s v="C - Cintura"/>
    <x v="0"/>
    <n v="11.3073"/>
    <x v="0"/>
  </r>
  <r>
    <n v="1029"/>
    <s v="Borgiallo"/>
    <s v="D - Intermedio"/>
    <x v="1"/>
    <n v="7.0904999999999996"/>
    <x v="0"/>
  </r>
  <r>
    <n v="1030"/>
    <s v="Borgofranco d'Ivrea"/>
    <s v="C - Cintura"/>
    <x v="0"/>
    <n v="13.375400000000001"/>
    <x v="0"/>
  </r>
  <r>
    <n v="1031"/>
    <s v="Borgomasino"/>
    <s v="C - Cintura"/>
    <x v="0"/>
    <n v="12.1472"/>
    <x v="0"/>
  </r>
  <r>
    <n v="1032"/>
    <s v="Borgone Susa"/>
    <s v="C - Cintura"/>
    <x v="0"/>
    <n v="4.9652000000000003"/>
    <x v="0"/>
  </r>
  <r>
    <n v="1033"/>
    <s v="Bosconero"/>
    <s v="C - Cintura"/>
    <x v="0"/>
    <n v="11.1568"/>
    <x v="0"/>
  </r>
  <r>
    <n v="1034"/>
    <s v="Brandizzo"/>
    <s v="C - Cintura"/>
    <x v="0"/>
    <n v="6.2801"/>
    <x v="0"/>
  </r>
  <r>
    <n v="1035"/>
    <s v="Bricherasio"/>
    <s v="C - Cintura"/>
    <x v="0"/>
    <n v="22.8795"/>
    <x v="0"/>
  </r>
  <r>
    <n v="1036"/>
    <s v="Brosso"/>
    <s v="D - Intermedio"/>
    <x v="1"/>
    <n v="11.097200000000001"/>
    <x v="0"/>
  </r>
  <r>
    <n v="1037"/>
    <s v="Brozolo"/>
    <s v="C - Cintura"/>
    <x v="0"/>
    <n v="8.9490999999999996"/>
    <x v="0"/>
  </r>
  <r>
    <n v="1038"/>
    <s v="Bruino"/>
    <s v="C - Cintura"/>
    <x v="0"/>
    <n v="5.6322999999999999"/>
    <x v="0"/>
  </r>
  <r>
    <n v="1039"/>
    <s v="Brusasco"/>
    <s v="C - Cintura"/>
    <x v="0"/>
    <n v="14.692500000000001"/>
    <x v="0"/>
  </r>
  <r>
    <n v="1040"/>
    <s v="Bruzolo"/>
    <s v="C - Cintura"/>
    <x v="0"/>
    <n v="12.2789"/>
    <x v="0"/>
  </r>
  <r>
    <n v="1041"/>
    <s v="Buriasco"/>
    <s v="C - Cintura"/>
    <x v="0"/>
    <n v="14.9101"/>
    <x v="0"/>
  </r>
  <r>
    <n v="1042"/>
    <s v="Burolo"/>
    <s v="C - Cintura"/>
    <x v="0"/>
    <n v="5.7138"/>
    <x v="0"/>
  </r>
  <r>
    <n v="1043"/>
    <s v="Busano"/>
    <s v="D - Intermedio"/>
    <x v="1"/>
    <n v="5.1974999999999998"/>
    <x v="0"/>
  </r>
  <r>
    <n v="1044"/>
    <s v="Bussoleno"/>
    <s v="C - Cintura"/>
    <x v="0"/>
    <n v="37.177599999999998"/>
    <x v="0"/>
  </r>
  <r>
    <n v="1045"/>
    <s v="Buttigliera Alta"/>
    <s v="C - Cintura"/>
    <x v="0"/>
    <n v="8.2372999999999994"/>
    <x v="0"/>
  </r>
  <r>
    <n v="1046"/>
    <s v="Cafasse"/>
    <s v="D - Intermedio"/>
    <x v="1"/>
    <n v="10.4206"/>
    <x v="0"/>
  </r>
  <r>
    <n v="1047"/>
    <s v="Caluso"/>
    <s v="C - Cintura"/>
    <x v="0"/>
    <n v="39.485799999999998"/>
    <x v="0"/>
  </r>
  <r>
    <n v="1048"/>
    <s v="Cambiano"/>
    <s v="C - Cintura"/>
    <x v="0"/>
    <n v="13.7668"/>
    <x v="0"/>
  </r>
  <r>
    <n v="1049"/>
    <s v="Campiglione Fenile"/>
    <s v="C - Cintura"/>
    <x v="0"/>
    <n v="11.3346"/>
    <x v="0"/>
  </r>
  <r>
    <n v="1050"/>
    <s v="Candia Canavese"/>
    <s v="C - Cintura"/>
    <x v="0"/>
    <n v="9.1827000000000005"/>
    <x v="0"/>
  </r>
  <r>
    <n v="1051"/>
    <s v="Candiolo"/>
    <s v="C - Cintura"/>
    <x v="0"/>
    <n v="12.389200000000001"/>
    <x v="0"/>
  </r>
  <r>
    <n v="1052"/>
    <s v="Canischio"/>
    <s v="D - Intermedio"/>
    <x v="1"/>
    <n v="11.946899999999999"/>
    <x v="0"/>
  </r>
  <r>
    <n v="1053"/>
    <s v="Cantalupa"/>
    <s v="C - Cintura"/>
    <x v="0"/>
    <n v="11.3322"/>
    <x v="0"/>
  </r>
  <r>
    <n v="1054"/>
    <s v="Cantoira"/>
    <s v="E - Periferico"/>
    <x v="1"/>
    <n v="23.104099999999999"/>
    <x v="0"/>
  </r>
  <r>
    <n v="1055"/>
    <s v="Caprie"/>
    <s v="C - Cintura"/>
    <x v="0"/>
    <n v="16.186"/>
    <x v="0"/>
  </r>
  <r>
    <n v="1056"/>
    <s v="Caravino"/>
    <s v="C - Cintura"/>
    <x v="0"/>
    <n v="11.4749"/>
    <x v="0"/>
  </r>
  <r>
    <n v="1057"/>
    <s v="Carema"/>
    <s v="C - Cintura"/>
    <x v="0"/>
    <n v="10.329000000000001"/>
    <x v="0"/>
  </r>
  <r>
    <n v="1058"/>
    <s v="Carignano"/>
    <s v="C - Cintura"/>
    <x v="0"/>
    <n v="49.689799999999998"/>
    <x v="0"/>
  </r>
  <r>
    <n v="1059"/>
    <s v="Carmagnola"/>
    <s v="C - Cintura"/>
    <x v="0"/>
    <n v="95.576499999999996"/>
    <x v="0"/>
  </r>
  <r>
    <n v="1060"/>
    <s v="Casalborgone"/>
    <s v="C - Cintura"/>
    <x v="0"/>
    <n v="20.016500000000001"/>
    <x v="0"/>
  </r>
  <r>
    <n v="1061"/>
    <s v="Cascinette d'Ivrea"/>
    <s v="C - Cintura"/>
    <x v="0"/>
    <n v="2.2702"/>
    <x v="0"/>
  </r>
  <r>
    <n v="1062"/>
    <s v="Caselette"/>
    <s v="C - Cintura"/>
    <x v="0"/>
    <n v="14.068899999999999"/>
    <x v="0"/>
  </r>
  <r>
    <n v="1063"/>
    <s v="Caselle Torinese"/>
    <s v="C - Cintura"/>
    <x v="0"/>
    <n v="23.844200000000001"/>
    <x v="0"/>
  </r>
  <r>
    <n v="1064"/>
    <s v="Castagneto Po"/>
    <s v="C - Cintura"/>
    <x v="0"/>
    <n v="11.795299999999999"/>
    <x v="0"/>
  </r>
  <r>
    <n v="1065"/>
    <s v="Castagnole Piemonte"/>
    <s v="C - Cintura"/>
    <x v="0"/>
    <n v="17.334"/>
    <x v="0"/>
  </r>
  <r>
    <n v="1066"/>
    <s v="Castellamonte"/>
    <s v="C - Cintura"/>
    <x v="0"/>
    <n v="38.630400000000002"/>
    <x v="0"/>
  </r>
  <r>
    <n v="1067"/>
    <s v="Castelnuovo Nigra"/>
    <s v="D - Intermedio"/>
    <x v="1"/>
    <n v="28.587399999999999"/>
    <x v="0"/>
  </r>
  <r>
    <n v="1068"/>
    <s v="Castiglione Torinese"/>
    <s v="C - Cintura"/>
    <x v="0"/>
    <n v="14.491300000000001"/>
    <x v="0"/>
  </r>
  <r>
    <n v="1069"/>
    <s v="Cavagnolo"/>
    <s v="C - Cintura"/>
    <x v="0"/>
    <n v="12.310700000000001"/>
    <x v="0"/>
  </r>
  <r>
    <n v="1070"/>
    <s v="Cavour"/>
    <s v="C - Cintura"/>
    <x v="0"/>
    <n v="48.555999999999997"/>
    <x v="0"/>
  </r>
  <r>
    <n v="1071"/>
    <s v="Cercenasco"/>
    <s v="C - Cintura"/>
    <x v="0"/>
    <n v="13.388"/>
    <x v="0"/>
  </r>
  <r>
    <n v="1072"/>
    <s v="Ceres"/>
    <s v="E - Periferico"/>
    <x v="1"/>
    <n v="27.983799999999999"/>
    <x v="0"/>
  </r>
  <r>
    <n v="1073"/>
    <s v="Ceresole Reale"/>
    <s v="F - Ultraperiferico"/>
    <x v="1"/>
    <n v="100.14919999999999"/>
    <x v="0"/>
  </r>
  <r>
    <n v="1074"/>
    <s v="Cesana Torinese"/>
    <s v="E - Periferico"/>
    <x v="1"/>
    <n v="121.9823"/>
    <x v="0"/>
  </r>
  <r>
    <n v="1075"/>
    <s v="Chialamberto"/>
    <s v="E - Periferico"/>
    <x v="1"/>
    <n v="35.604199999999999"/>
    <x v="0"/>
  </r>
  <r>
    <n v="1076"/>
    <s v="Chianocco"/>
    <s v="D - Intermedio"/>
    <x v="1"/>
    <n v="19.064900000000002"/>
    <x v="0"/>
  </r>
  <r>
    <n v="1077"/>
    <s v="Chiaverano"/>
    <s v="C - Cintura"/>
    <x v="0"/>
    <n v="11.6067"/>
    <x v="0"/>
  </r>
  <r>
    <n v="1078"/>
    <s v="Chieri"/>
    <s v="A - Polo"/>
    <x v="0"/>
    <n v="54.320900000000002"/>
    <x v="0"/>
  </r>
  <r>
    <n v="1079"/>
    <s v="Chiesanuova"/>
    <s v="D - Intermedio"/>
    <x v="1"/>
    <n v="4.2493999999999996"/>
    <x v="0"/>
  </r>
  <r>
    <n v="1080"/>
    <s v="Chiomonte"/>
    <s v="D - Intermedio"/>
    <x v="1"/>
    <n v="26.432200000000002"/>
    <x v="0"/>
  </r>
  <r>
    <n v="1081"/>
    <s v="Chiusa di San Michele"/>
    <s v="C - Cintura"/>
    <x v="0"/>
    <n v="5.6757999999999997"/>
    <x v="0"/>
  </r>
  <r>
    <n v="1082"/>
    <s v="Chivasso"/>
    <s v="A - Polo"/>
    <x v="0"/>
    <n v="51.157800000000002"/>
    <x v="0"/>
  </r>
  <r>
    <n v="1083"/>
    <s v="Ciconio"/>
    <s v="C - Cintura"/>
    <x v="0"/>
    <n v="3.2353999999999998"/>
    <x v="0"/>
  </r>
  <r>
    <n v="1084"/>
    <s v="Cintano"/>
    <s v="D - Intermedio"/>
    <x v="1"/>
    <n v="4.8064"/>
    <x v="0"/>
  </r>
  <r>
    <n v="1085"/>
    <s v="Cinzano"/>
    <s v="C - Cintura"/>
    <x v="0"/>
    <n v="6.3888999999999996"/>
    <x v="0"/>
  </r>
  <r>
    <n v="1086"/>
    <s v="Ciriè"/>
    <s v="D - Intermedio"/>
    <x v="1"/>
    <n v="17.537400000000002"/>
    <x v="0"/>
  </r>
  <r>
    <n v="1087"/>
    <s v="Claviere"/>
    <s v="E - Periferico"/>
    <x v="1"/>
    <n v="2.3336999999999999"/>
    <x v="0"/>
  </r>
  <r>
    <n v="1088"/>
    <s v="Coassolo Torinese"/>
    <s v="E - Periferico"/>
    <x v="1"/>
    <n v="28.089300000000001"/>
    <x v="0"/>
  </r>
  <r>
    <n v="1089"/>
    <s v="Coazze"/>
    <s v="D - Intermedio"/>
    <x v="1"/>
    <n v="56.460799999999999"/>
    <x v="0"/>
  </r>
  <r>
    <n v="1090"/>
    <s v="Collegno"/>
    <s v="B - Polo intercomunale"/>
    <x v="0"/>
    <n v="18.069700000000001"/>
    <x v="0"/>
  </r>
  <r>
    <n v="1091"/>
    <s v="Colleretto Castelnuovo"/>
    <s v="D - Intermedio"/>
    <x v="1"/>
    <n v="6.2251000000000003"/>
    <x v="0"/>
  </r>
  <r>
    <n v="1092"/>
    <s v="Colleretto Giacosa"/>
    <s v="C - Cintura"/>
    <x v="0"/>
    <n v="4.53"/>
    <x v="0"/>
  </r>
  <r>
    <n v="1093"/>
    <s v="Condove"/>
    <s v="C - Cintura"/>
    <x v="0"/>
    <n v="71.404399999999995"/>
    <x v="0"/>
  </r>
  <r>
    <n v="1094"/>
    <s v="Corio"/>
    <s v="D - Intermedio"/>
    <x v="1"/>
    <n v="41.463999999999999"/>
    <x v="0"/>
  </r>
  <r>
    <n v="1095"/>
    <s v="Cossano Canavese"/>
    <s v="C - Cintura"/>
    <x v="0"/>
    <n v="2.9584999999999999"/>
    <x v="0"/>
  </r>
  <r>
    <n v="1096"/>
    <s v="Cuceglio"/>
    <s v="C - Cintura"/>
    <x v="0"/>
    <n v="6.8734000000000002"/>
    <x v="0"/>
  </r>
  <r>
    <n v="1097"/>
    <s v="Cumiana"/>
    <s v="C - Cintura"/>
    <x v="0"/>
    <n v="61.014699999999998"/>
    <x v="0"/>
  </r>
  <r>
    <n v="1098"/>
    <s v="Cuorgnè"/>
    <s v="D - Intermedio"/>
    <x v="1"/>
    <n v="19.0014"/>
    <x v="0"/>
  </r>
  <r>
    <n v="1099"/>
    <s v="Druento"/>
    <s v="C - Cintura"/>
    <x v="0"/>
    <n v="27.4924"/>
    <x v="0"/>
  </r>
  <r>
    <n v="1100"/>
    <s v="Exilles"/>
    <s v="E - Periferico"/>
    <x v="1"/>
    <n v="46.382300000000001"/>
    <x v="0"/>
  </r>
  <r>
    <n v="1101"/>
    <s v="Favria"/>
    <s v="C - Cintura"/>
    <x v="0"/>
    <n v="14.793900000000001"/>
    <x v="0"/>
  </r>
  <r>
    <n v="1102"/>
    <s v="Feletto"/>
    <s v="C - Cintura"/>
    <x v="0"/>
    <n v="8.0585000000000004"/>
    <x v="0"/>
  </r>
  <r>
    <n v="1103"/>
    <s v="Fenestrelle"/>
    <s v="E - Periferico"/>
    <x v="1"/>
    <n v="49.126600000000003"/>
    <x v="0"/>
  </r>
  <r>
    <n v="1104"/>
    <s v="Fiano"/>
    <s v="D - Intermedio"/>
    <x v="1"/>
    <n v="12.2714"/>
    <x v="0"/>
  </r>
  <r>
    <n v="1105"/>
    <s v="Fiorano Canavese"/>
    <s v="C - Cintura"/>
    <x v="0"/>
    <n v="4.3460000000000001"/>
    <x v="0"/>
  </r>
  <r>
    <n v="1106"/>
    <s v="Foglizzo"/>
    <s v="C - Cintura"/>
    <x v="0"/>
    <n v="15.595700000000001"/>
    <x v="0"/>
  </r>
  <r>
    <n v="1107"/>
    <s v="Forno Canavese"/>
    <s v="D - Intermedio"/>
    <x v="1"/>
    <n v="16.822399999999998"/>
    <x v="0"/>
  </r>
  <r>
    <n v="1108"/>
    <s v="Frassinetto"/>
    <s v="E - Periferico"/>
    <x v="1"/>
    <n v="24.904800000000002"/>
    <x v="0"/>
  </r>
  <r>
    <n v="1109"/>
    <s v="Front"/>
    <s v="C - Cintura"/>
    <x v="0"/>
    <n v="10.6945"/>
    <x v="0"/>
  </r>
  <r>
    <n v="1110"/>
    <s v="Frossasco"/>
    <s v="C - Cintura"/>
    <x v="0"/>
    <n v="20.206600000000002"/>
    <x v="0"/>
  </r>
  <r>
    <n v="1111"/>
    <s v="Garzigliana"/>
    <s v="C - Cintura"/>
    <x v="0"/>
    <n v="7.0021000000000004"/>
    <x v="0"/>
  </r>
  <r>
    <n v="1112"/>
    <s v="Gassino Torinese"/>
    <s v="C - Cintura"/>
    <x v="0"/>
    <n v="19.709199999999999"/>
    <x v="0"/>
  </r>
  <r>
    <n v="1113"/>
    <s v="Germagnano"/>
    <s v="D - Intermedio"/>
    <x v="1"/>
    <n v="14.5207"/>
    <x v="0"/>
  </r>
  <r>
    <n v="1114"/>
    <s v="Giaglione"/>
    <s v="D - Intermedio"/>
    <x v="1"/>
    <n v="33.732500000000002"/>
    <x v="0"/>
  </r>
  <r>
    <n v="1115"/>
    <s v="Giaveno"/>
    <s v="C - Cintura"/>
    <x v="0"/>
    <n v="72.188800000000001"/>
    <x v="0"/>
  </r>
  <r>
    <n v="1116"/>
    <s v="Givoletto"/>
    <s v="C - Cintura"/>
    <x v="0"/>
    <n v="13.0716"/>
    <x v="0"/>
  </r>
  <r>
    <n v="1117"/>
    <s v="Gravere"/>
    <s v="D - Intermedio"/>
    <x v="1"/>
    <n v="19.156199999999998"/>
    <x v="0"/>
  </r>
  <r>
    <n v="1118"/>
    <s v="Groscavallo"/>
    <s v="E - Periferico"/>
    <x v="1"/>
    <n v="92.403899999999993"/>
    <x v="0"/>
  </r>
  <r>
    <n v="1119"/>
    <s v="Grosso"/>
    <s v="D - Intermedio"/>
    <x v="1"/>
    <n v="4.0804"/>
    <x v="0"/>
  </r>
  <r>
    <n v="1120"/>
    <s v="Grugliasco"/>
    <s v="C - Cintura"/>
    <x v="0"/>
    <n v="13.3302"/>
    <x v="0"/>
  </r>
  <r>
    <n v="1121"/>
    <s v="Ingria"/>
    <s v="E - Periferico"/>
    <x v="1"/>
    <n v="15.1419"/>
    <x v="0"/>
  </r>
  <r>
    <n v="1122"/>
    <s v="Inverso Pinasca"/>
    <s v="C - Cintura"/>
    <x v="0"/>
    <n v="8.3361999999999998"/>
    <x v="0"/>
  </r>
  <r>
    <n v="1123"/>
    <s v="Isolabella"/>
    <s v="C - Cintura"/>
    <x v="0"/>
    <n v="4.8204000000000002"/>
    <x v="0"/>
  </r>
  <r>
    <n v="1124"/>
    <s v="Issiglio"/>
    <s v="C - Cintura"/>
    <x v="0"/>
    <n v="5.5578000000000003"/>
    <x v="0"/>
  </r>
  <r>
    <n v="1125"/>
    <s v="Ivrea"/>
    <s v="A - Polo"/>
    <x v="0"/>
    <n v="30.176400000000001"/>
    <x v="0"/>
  </r>
  <r>
    <n v="1126"/>
    <s v="La Cassa"/>
    <s v="C - Cintura"/>
    <x v="0"/>
    <n v="11.686299999999999"/>
    <x v="0"/>
  </r>
  <r>
    <n v="1127"/>
    <s v="La Loggia"/>
    <s v="C - Cintura"/>
    <x v="0"/>
    <n v="12.8209"/>
    <x v="0"/>
  </r>
  <r>
    <n v="1128"/>
    <s v="Lanzo Torinese"/>
    <s v="D - Intermedio"/>
    <x v="1"/>
    <n v="10.3254"/>
    <x v="0"/>
  </r>
  <r>
    <n v="1129"/>
    <s v="Lauriano"/>
    <s v="C - Cintura"/>
    <x v="0"/>
    <n v="14.3505"/>
    <x v="0"/>
  </r>
  <r>
    <n v="1130"/>
    <s v="Leini"/>
    <s v="C - Cintura"/>
    <x v="0"/>
    <n v="32.433999999999997"/>
    <x v="0"/>
  </r>
  <r>
    <n v="1131"/>
    <s v="Lemie"/>
    <s v="E - Periferico"/>
    <x v="1"/>
    <n v="45.164700000000003"/>
    <x v="0"/>
  </r>
  <r>
    <n v="1132"/>
    <s v="Lessolo"/>
    <s v="C - Cintura"/>
    <x v="0"/>
    <n v="8.0747999999999998"/>
    <x v="0"/>
  </r>
  <r>
    <n v="1133"/>
    <s v="Levone"/>
    <s v="D - Intermedio"/>
    <x v="1"/>
    <n v="5.4728000000000003"/>
    <x v="0"/>
  </r>
  <r>
    <n v="1134"/>
    <s v="Locana"/>
    <s v="E - Periferico"/>
    <x v="1"/>
    <n v="132.68170000000001"/>
    <x v="0"/>
  </r>
  <r>
    <n v="1135"/>
    <s v="Lombardore"/>
    <s v="C - Cintura"/>
    <x v="0"/>
    <n v="12.427899999999999"/>
    <x v="0"/>
  </r>
  <r>
    <n v="1136"/>
    <s v="Lombriasco"/>
    <s v="C - Cintura"/>
    <x v="0"/>
    <n v="7.8183999999999996"/>
    <x v="0"/>
  </r>
  <r>
    <n v="1137"/>
    <s v="Loranzè"/>
    <s v="C - Cintura"/>
    <x v="0"/>
    <n v="4.3933"/>
    <x v="0"/>
  </r>
  <r>
    <n v="1139"/>
    <s v="Luserna San Giovanni"/>
    <s v="C - Cintura"/>
    <x v="0"/>
    <n v="17.7257"/>
    <x v="0"/>
  </r>
  <r>
    <n v="1140"/>
    <s v="Lusernetta"/>
    <s v="C - Cintura"/>
    <x v="0"/>
    <n v="7.3193000000000001"/>
    <x v="0"/>
  </r>
  <r>
    <n v="1141"/>
    <s v="Lusigliè"/>
    <s v="C - Cintura"/>
    <x v="0"/>
    <n v="5.0744999999999996"/>
    <x v="0"/>
  </r>
  <r>
    <n v="1142"/>
    <s v="Macello"/>
    <s v="C - Cintura"/>
    <x v="0"/>
    <n v="14.533099999999999"/>
    <x v="0"/>
  </r>
  <r>
    <n v="1143"/>
    <s v="Maglione"/>
    <s v="C - Cintura"/>
    <x v="0"/>
    <n v="6.5959000000000003"/>
    <x v="0"/>
  </r>
  <r>
    <n v="1144"/>
    <s v="Marentino"/>
    <s v="C - Cintura"/>
    <x v="0"/>
    <n v="11.268800000000001"/>
    <x v="0"/>
  </r>
  <r>
    <n v="1145"/>
    <s v="Massello"/>
    <s v="E - Periferico"/>
    <x v="1"/>
    <n v="37.755000000000003"/>
    <x v="0"/>
  </r>
  <r>
    <n v="1146"/>
    <s v="Mathi"/>
    <s v="D - Intermedio"/>
    <x v="1"/>
    <n v="7.1886999999999999"/>
    <x v="0"/>
  </r>
  <r>
    <n v="1147"/>
    <s v="Mattie"/>
    <s v="D - Intermedio"/>
    <x v="1"/>
    <n v="28.451899999999998"/>
    <x v="0"/>
  </r>
  <r>
    <n v="1148"/>
    <s v="Mazzè"/>
    <s v="C - Cintura"/>
    <x v="0"/>
    <n v="26.7151"/>
    <x v="0"/>
  </r>
  <r>
    <n v="1149"/>
    <s v="Meana di Susa"/>
    <s v="D - Intermedio"/>
    <x v="1"/>
    <n v="16.0565"/>
    <x v="0"/>
  </r>
  <r>
    <n v="1150"/>
    <s v="Mercenasco"/>
    <s v="C - Cintura"/>
    <x v="0"/>
    <n v="12.707100000000001"/>
    <x v="0"/>
  </r>
  <r>
    <n v="1152"/>
    <s v="Mezzenile"/>
    <s v="E - Periferico"/>
    <x v="1"/>
    <n v="29.246300000000002"/>
    <x v="0"/>
  </r>
  <r>
    <n v="1153"/>
    <s v="Mombello di Torino"/>
    <s v="C - Cintura"/>
    <x v="0"/>
    <n v="3.9839000000000002"/>
    <x v="0"/>
  </r>
  <r>
    <n v="1154"/>
    <s v="Mompantero"/>
    <s v="D - Intermedio"/>
    <x v="1"/>
    <n v="30.021699999999999"/>
    <x v="0"/>
  </r>
  <r>
    <n v="1155"/>
    <s v="Monastero di Lanzo"/>
    <s v="E - Periferico"/>
    <x v="1"/>
    <n v="17.6403"/>
    <x v="0"/>
  </r>
  <r>
    <n v="1156"/>
    <s v="Moncalieri"/>
    <s v="A - Polo"/>
    <x v="0"/>
    <n v="47.671399999999998"/>
    <x v="0"/>
  </r>
  <r>
    <n v="1157"/>
    <s v="Moncenisio"/>
    <s v="E - Periferico"/>
    <x v="1"/>
    <n v="4.4698000000000002"/>
    <x v="0"/>
  </r>
  <r>
    <n v="1158"/>
    <s v="Montaldo Torinese"/>
    <s v="C - Cintura"/>
    <x v="0"/>
    <n v="4.6029"/>
    <x v="0"/>
  </r>
  <r>
    <n v="1159"/>
    <s v="Montalenghe"/>
    <s v="C - Cintura"/>
    <x v="0"/>
    <n v="6.7923999999999998"/>
    <x v="0"/>
  </r>
  <r>
    <n v="1160"/>
    <s v="Montalto Dora"/>
    <s v="C - Cintura"/>
    <x v="0"/>
    <n v="7.2053000000000003"/>
    <x v="0"/>
  </r>
  <r>
    <n v="1161"/>
    <s v="Montanaro"/>
    <s v="C - Cintura"/>
    <x v="0"/>
    <n v="21.020299999999999"/>
    <x v="0"/>
  </r>
  <r>
    <n v="1162"/>
    <s v="Monteu da Po"/>
    <s v="C - Cintura"/>
    <x v="0"/>
    <n v="7.3376999999999999"/>
    <x v="0"/>
  </r>
  <r>
    <n v="1163"/>
    <s v="Moriondo Torinese"/>
    <s v="C - Cintura"/>
    <x v="0"/>
    <n v="6.6650999999999998"/>
    <x v="0"/>
  </r>
  <r>
    <n v="1164"/>
    <s v="Nichelino"/>
    <s v="B - Polo intercomunale"/>
    <x v="0"/>
    <n v="20.874400000000001"/>
    <x v="0"/>
  </r>
  <r>
    <n v="1165"/>
    <s v="Noasca"/>
    <s v="E - Periferico"/>
    <x v="1"/>
    <n v="78.383399999999995"/>
    <x v="0"/>
  </r>
  <r>
    <n v="1166"/>
    <s v="Nole"/>
    <s v="D - Intermedio"/>
    <x v="1"/>
    <n v="11.232699999999999"/>
    <x v="0"/>
  </r>
  <r>
    <n v="1167"/>
    <s v="Nomaglio"/>
    <s v="C - Cintura"/>
    <x v="0"/>
    <n v="2.98"/>
    <x v="0"/>
  </r>
  <r>
    <n v="1168"/>
    <s v="None"/>
    <s v="C - Cintura"/>
    <x v="0"/>
    <n v="24.2852"/>
    <x v="0"/>
  </r>
  <r>
    <n v="1169"/>
    <s v="Novalesa"/>
    <s v="D - Intermedio"/>
    <x v="1"/>
    <n v="28.972300000000001"/>
    <x v="0"/>
  </r>
  <r>
    <n v="1170"/>
    <s v="Oglianico"/>
    <s v="C - Cintura"/>
    <x v="0"/>
    <n v="6.3141999999999996"/>
    <x v="0"/>
  </r>
  <r>
    <n v="1171"/>
    <s v="Orbassano"/>
    <s v="B - Polo intercomunale"/>
    <x v="0"/>
    <n v="22.023900000000001"/>
    <x v="0"/>
  </r>
  <r>
    <n v="1172"/>
    <s v="Orio Canavese"/>
    <s v="C - Cintura"/>
    <x v="0"/>
    <n v="7.0393999999999997"/>
    <x v="0"/>
  </r>
  <r>
    <n v="1173"/>
    <s v="Osasco"/>
    <s v="C - Cintura"/>
    <x v="0"/>
    <n v="5.7100999999999997"/>
    <x v="0"/>
  </r>
  <r>
    <n v="1174"/>
    <s v="Osasio"/>
    <s v="C - Cintura"/>
    <x v="0"/>
    <n v="4.5585000000000004"/>
    <x v="0"/>
  </r>
  <r>
    <n v="1175"/>
    <s v="Oulx"/>
    <s v="E - Periferico"/>
    <x v="1"/>
    <n v="99.369399999999999"/>
    <x v="0"/>
  </r>
  <r>
    <n v="1176"/>
    <s v="Ozegna"/>
    <s v="C - Cintura"/>
    <x v="0"/>
    <n v="5.3095999999999997"/>
    <x v="0"/>
  </r>
  <r>
    <n v="1177"/>
    <s v="Palazzo Canavese"/>
    <s v="C - Cintura"/>
    <x v="0"/>
    <n v="5.2004999999999999"/>
    <x v="0"/>
  </r>
  <r>
    <n v="1178"/>
    <s v="Pancalieri"/>
    <s v="C - Cintura"/>
    <x v="0"/>
    <n v="14.8484"/>
    <x v="0"/>
  </r>
  <r>
    <n v="1179"/>
    <s v="Parella"/>
    <s v="C - Cintura"/>
    <x v="0"/>
    <n v="2.7867999999999999"/>
    <x v="0"/>
  </r>
  <r>
    <n v="1180"/>
    <s v="Pavarolo"/>
    <s v="C - Cintura"/>
    <x v="0"/>
    <n v="4.4215"/>
    <x v="0"/>
  </r>
  <r>
    <n v="1181"/>
    <s v="Pavone Canavese"/>
    <s v="C - Cintura"/>
    <x v="0"/>
    <n v="11.559100000000001"/>
    <x v="0"/>
  </r>
  <r>
    <n v="1183"/>
    <s v="Pecetto Torinese"/>
    <s v="C - Cintura"/>
    <x v="0"/>
    <n v="9.2766000000000002"/>
    <x v="0"/>
  </r>
  <r>
    <n v="1184"/>
    <s v="Perosa Argentina"/>
    <s v="C - Cintura"/>
    <x v="0"/>
    <n v="26.270199999999999"/>
    <x v="0"/>
  </r>
  <r>
    <n v="1185"/>
    <s v="Perosa Canavese"/>
    <s v="C - Cintura"/>
    <x v="0"/>
    <n v="4.7545999999999999"/>
    <x v="0"/>
  </r>
  <r>
    <n v="1186"/>
    <s v="Perrero"/>
    <s v="D - Intermedio"/>
    <x v="1"/>
    <n v="63.121499999999997"/>
    <x v="0"/>
  </r>
  <r>
    <n v="1187"/>
    <s v="Pertusio"/>
    <s v="D - Intermedio"/>
    <x v="1"/>
    <n v="4.1870000000000003"/>
    <x v="0"/>
  </r>
  <r>
    <n v="1188"/>
    <s v="Pessinetto"/>
    <s v="E - Periferico"/>
    <x v="1"/>
    <n v="5.5660999999999996"/>
    <x v="0"/>
  </r>
  <r>
    <n v="1189"/>
    <s v="Pianezza"/>
    <s v="C - Cintura"/>
    <x v="0"/>
    <n v="16.643899999999999"/>
    <x v="0"/>
  </r>
  <r>
    <n v="1190"/>
    <s v="Pinasca"/>
    <s v="C - Cintura"/>
    <x v="0"/>
    <n v="34.532400000000003"/>
    <x v="0"/>
  </r>
  <r>
    <n v="1191"/>
    <s v="Pinerolo"/>
    <s v="A - Polo"/>
    <x v="0"/>
    <n v="49.698900000000002"/>
    <x v="0"/>
  </r>
  <r>
    <n v="1192"/>
    <s v="Pino Torinese"/>
    <s v="C - Cintura"/>
    <x v="0"/>
    <n v="21.700800000000001"/>
    <x v="0"/>
  </r>
  <r>
    <n v="1193"/>
    <s v="Piobesi Torinese"/>
    <s v="C - Cintura"/>
    <x v="0"/>
    <n v="19.279599999999999"/>
    <x v="0"/>
  </r>
  <r>
    <n v="1194"/>
    <s v="Piossasco"/>
    <s v="C - Cintura"/>
    <x v="0"/>
    <n v="40.322400000000002"/>
    <x v="0"/>
  </r>
  <r>
    <n v="1195"/>
    <s v="Piscina"/>
    <s v="C - Cintura"/>
    <x v="0"/>
    <n v="9.9335000000000004"/>
    <x v="0"/>
  </r>
  <r>
    <n v="1196"/>
    <s v="Piverone"/>
    <s v="C - Cintura"/>
    <x v="0"/>
    <n v="11.0364"/>
    <x v="0"/>
  </r>
  <r>
    <n v="1197"/>
    <s v="Poirino"/>
    <s v="C - Cintura"/>
    <x v="0"/>
    <n v="75.889499999999998"/>
    <x v="0"/>
  </r>
  <r>
    <n v="1198"/>
    <s v="Pomaretto"/>
    <s v="C - Cintura"/>
    <x v="0"/>
    <n v="8.4314999999999998"/>
    <x v="0"/>
  </r>
  <r>
    <n v="1199"/>
    <s v="Pont Canavese"/>
    <s v="D - Intermedio"/>
    <x v="1"/>
    <n v="18.363299999999999"/>
    <x v="0"/>
  </r>
  <r>
    <n v="1200"/>
    <s v="Porte"/>
    <s v="C - Cintura"/>
    <x v="0"/>
    <n v="4.6894"/>
    <x v="0"/>
  </r>
  <r>
    <n v="1201"/>
    <s v="Pragelato"/>
    <s v="E - Periferico"/>
    <x v="1"/>
    <n v="88.721800000000002"/>
    <x v="0"/>
  </r>
  <r>
    <n v="1202"/>
    <s v="Prali"/>
    <s v="E - Periferico"/>
    <x v="1"/>
    <n v="72.154600000000002"/>
    <x v="0"/>
  </r>
  <r>
    <n v="1203"/>
    <s v="Pralormo"/>
    <s v="C - Cintura"/>
    <x v="0"/>
    <n v="29.8292"/>
    <x v="0"/>
  </r>
  <r>
    <n v="1204"/>
    <s v="Pramollo"/>
    <s v="C - Cintura"/>
    <x v="0"/>
    <n v="22.551600000000001"/>
    <x v="0"/>
  </r>
  <r>
    <n v="1205"/>
    <s v="Prarostino"/>
    <s v="C - Cintura"/>
    <x v="0"/>
    <n v="11.293799999999999"/>
    <x v="0"/>
  </r>
  <r>
    <n v="1206"/>
    <s v="Prascorsano"/>
    <s v="D - Intermedio"/>
    <x v="1"/>
    <n v="6.0652999999999997"/>
    <x v="0"/>
  </r>
  <r>
    <n v="1207"/>
    <s v="Pratiglione"/>
    <s v="D - Intermedio"/>
    <x v="1"/>
    <n v="8.2528000000000006"/>
    <x v="0"/>
  </r>
  <r>
    <n v="1208"/>
    <s v="Quagliuzzo"/>
    <s v="C - Cintura"/>
    <x v="0"/>
    <n v="1.9251"/>
    <x v="0"/>
  </r>
  <r>
    <n v="1209"/>
    <s v="Quassolo"/>
    <s v="C - Cintura"/>
    <x v="0"/>
    <n v="3.8982999999999999"/>
    <x v="0"/>
  </r>
  <r>
    <n v="1210"/>
    <s v="Quincinetto"/>
    <s v="C - Cintura"/>
    <x v="0"/>
    <n v="17.5365"/>
    <x v="0"/>
  </r>
  <r>
    <n v="1211"/>
    <s v="Reano"/>
    <s v="C - Cintura"/>
    <x v="0"/>
    <n v="6.9534000000000002"/>
    <x v="0"/>
  </r>
  <r>
    <n v="1212"/>
    <s v="Ribordone"/>
    <s v="E - Periferico"/>
    <x v="1"/>
    <n v="43.527900000000002"/>
    <x v="0"/>
  </r>
  <r>
    <n v="1213"/>
    <s v="Rivalba"/>
    <s v="C - Cintura"/>
    <x v="0"/>
    <n v="10.563700000000001"/>
    <x v="0"/>
  </r>
  <r>
    <n v="1214"/>
    <s v="Rivalta di Torino"/>
    <s v="C - Cintura"/>
    <x v="0"/>
    <n v="25.3306"/>
    <x v="0"/>
  </r>
  <r>
    <n v="1215"/>
    <s v="Riva presso Chieri"/>
    <s v="C - Cintura"/>
    <x v="0"/>
    <n v="35.837499999999999"/>
    <x v="0"/>
  </r>
  <r>
    <n v="1216"/>
    <s v="Rivara"/>
    <s v="D - Intermedio"/>
    <x v="1"/>
    <n v="11.9024"/>
    <x v="0"/>
  </r>
  <r>
    <n v="1217"/>
    <s v="Rivarolo Canavese"/>
    <s v="C - Cintura"/>
    <x v="0"/>
    <n v="32.0715"/>
    <x v="0"/>
  </r>
  <r>
    <n v="1218"/>
    <s v="Rivarossa"/>
    <s v="C - Cintura"/>
    <x v="0"/>
    <n v="10.9702"/>
    <x v="0"/>
  </r>
  <r>
    <n v="1219"/>
    <s v="Rivoli"/>
    <s v="B - Polo intercomunale"/>
    <x v="0"/>
    <n v="29.1311"/>
    <x v="0"/>
  </r>
  <r>
    <n v="1220"/>
    <s v="Robassomero"/>
    <s v="C - Cintura"/>
    <x v="0"/>
    <n v="8.5648999999999997"/>
    <x v="0"/>
  </r>
  <r>
    <n v="1221"/>
    <s v="Rocca Canavese"/>
    <s v="D - Intermedio"/>
    <x v="1"/>
    <n v="14.0022"/>
    <x v="0"/>
  </r>
  <r>
    <n v="1222"/>
    <s v="Roletto"/>
    <s v="C - Cintura"/>
    <x v="0"/>
    <n v="9.8640000000000008"/>
    <x v="0"/>
  </r>
  <r>
    <n v="1223"/>
    <s v="Romano Canavese"/>
    <s v="C - Cintura"/>
    <x v="0"/>
    <n v="11.1183"/>
    <x v="0"/>
  </r>
  <r>
    <n v="1224"/>
    <s v="Ronco Canavese"/>
    <s v="E - Periferico"/>
    <x v="1"/>
    <n v="96.488399999999999"/>
    <x v="0"/>
  </r>
  <r>
    <n v="1225"/>
    <s v="Rondissone"/>
    <s v="C - Cintura"/>
    <x v="0"/>
    <n v="11.3726"/>
    <x v="0"/>
  </r>
  <r>
    <n v="1226"/>
    <s v="Rorà"/>
    <s v="D - Intermedio"/>
    <x v="1"/>
    <n v="12.468500000000001"/>
    <x v="0"/>
  </r>
  <r>
    <n v="1227"/>
    <s v="Roure"/>
    <s v="D - Intermedio"/>
    <x v="1"/>
    <n v="59.290300000000002"/>
    <x v="0"/>
  </r>
  <r>
    <n v="1228"/>
    <s v="Rosta"/>
    <s v="B - Polo intercomunale"/>
    <x v="0"/>
    <n v="8.8148"/>
    <x v="0"/>
  </r>
  <r>
    <n v="1229"/>
    <s v="Rubiana"/>
    <s v="C - Cintura"/>
    <x v="0"/>
    <n v="26.764700000000001"/>
    <x v="0"/>
  </r>
  <r>
    <n v="1230"/>
    <s v="Rueglio"/>
    <s v="C - Cintura"/>
    <x v="0"/>
    <n v="14.965299999999999"/>
    <x v="0"/>
  </r>
  <r>
    <n v="1231"/>
    <s v="Salassa"/>
    <s v="C - Cintura"/>
    <x v="0"/>
    <n v="5.1536999999999997"/>
    <x v="0"/>
  </r>
  <r>
    <n v="1232"/>
    <s v="Salbertrand"/>
    <s v="E - Periferico"/>
    <x v="1"/>
    <n v="39.105600000000003"/>
    <x v="0"/>
  </r>
  <r>
    <n v="1233"/>
    <s v="Salerano Canavese"/>
    <s v="C - Cintura"/>
    <x v="0"/>
    <n v="2.3296000000000001"/>
    <x v="0"/>
  </r>
  <r>
    <n v="1234"/>
    <s v="Salza di Pinerolo"/>
    <s v="E - Periferico"/>
    <x v="1"/>
    <n v="15.9322"/>
    <x v="0"/>
  </r>
  <r>
    <n v="1235"/>
    <s v="Samone"/>
    <s v="C - Cintura"/>
    <x v="0"/>
    <n v="2.2898999999999998"/>
    <x v="0"/>
  </r>
  <r>
    <n v="1236"/>
    <s v="San Benigno Canavese"/>
    <s v="C - Cintura"/>
    <x v="0"/>
    <n v="22.275600000000001"/>
    <x v="0"/>
  </r>
  <r>
    <n v="1237"/>
    <s v="San Carlo Canavese"/>
    <s v="D - Intermedio"/>
    <x v="1"/>
    <n v="21.052099999999999"/>
    <x v="0"/>
  </r>
  <r>
    <n v="1238"/>
    <s v="San Colombano Belmonte"/>
    <s v="D - Intermedio"/>
    <x v="1"/>
    <n v="3.5568"/>
    <x v="0"/>
  </r>
  <r>
    <n v="1239"/>
    <s v="San Didero"/>
    <s v="C - Cintura"/>
    <x v="0"/>
    <n v="3.3355999999999999"/>
    <x v="0"/>
  </r>
  <r>
    <n v="1240"/>
    <s v="San Francesco al Campo"/>
    <s v="C - Cintura"/>
    <x v="0"/>
    <n v="15.1328"/>
    <x v="0"/>
  </r>
  <r>
    <n v="1241"/>
    <s v="Sangano"/>
    <s v="C - Cintura"/>
    <x v="0"/>
    <n v="6.5369999999999999"/>
    <x v="0"/>
  </r>
  <r>
    <n v="1242"/>
    <s v="San Germano Chisone"/>
    <s v="C - Cintura"/>
    <x v="0"/>
    <n v="15.551399999999999"/>
    <x v="0"/>
  </r>
  <r>
    <n v="1243"/>
    <s v="San Gillio"/>
    <s v="C - Cintura"/>
    <x v="0"/>
    <n v="8.8670000000000009"/>
    <x v="0"/>
  </r>
  <r>
    <n v="1244"/>
    <s v="San Giorgio Canavese"/>
    <s v="C - Cintura"/>
    <x v="0"/>
    <n v="19.9542"/>
    <x v="0"/>
  </r>
  <r>
    <n v="1245"/>
    <s v="San Giorio di Susa"/>
    <s v="C - Cintura"/>
    <x v="0"/>
    <n v="19.800699999999999"/>
    <x v="0"/>
  </r>
  <r>
    <n v="1246"/>
    <s v="San Giusto Canavese"/>
    <s v="C - Cintura"/>
    <x v="0"/>
    <n v="9.8468999999999998"/>
    <x v="0"/>
  </r>
  <r>
    <n v="1247"/>
    <s v="San Martino Canavese"/>
    <s v="C - Cintura"/>
    <x v="0"/>
    <n v="9.9176000000000002"/>
    <x v="0"/>
  </r>
  <r>
    <n v="1248"/>
    <s v="San Maurizio Canavese"/>
    <s v="C - Cintura"/>
    <x v="0"/>
    <n v="17.319900000000001"/>
    <x v="0"/>
  </r>
  <r>
    <n v="1249"/>
    <s v="San Mauro Torinese"/>
    <s v="C - Cintura"/>
    <x v="0"/>
    <n v="12.3459"/>
    <x v="0"/>
  </r>
  <r>
    <n v="1250"/>
    <s v="San Pietro Val Lemina"/>
    <s v="C - Cintura"/>
    <x v="0"/>
    <n v="11.895899999999999"/>
    <x v="0"/>
  </r>
  <r>
    <n v="1251"/>
    <s v="San Ponso"/>
    <s v="C - Cintura"/>
    <x v="0"/>
    <n v="1.7099"/>
    <x v="0"/>
  </r>
  <r>
    <n v="1252"/>
    <s v="San Raffaele Cimena"/>
    <s v="C - Cintura"/>
    <x v="0"/>
    <n v="11.4216"/>
    <x v="0"/>
  </r>
  <r>
    <n v="1253"/>
    <s v="San Sebastiano da Po"/>
    <s v="C - Cintura"/>
    <x v="0"/>
    <n v="16.472200000000001"/>
    <x v="0"/>
  </r>
  <r>
    <n v="1254"/>
    <s v="San Secondo di Pinerolo"/>
    <s v="C - Cintura"/>
    <x v="0"/>
    <n v="12.1469"/>
    <x v="0"/>
  </r>
  <r>
    <n v="1255"/>
    <s v="Sant'Ambrogio di Torino"/>
    <s v="C - Cintura"/>
    <x v="0"/>
    <n v="8.4420000000000002"/>
    <x v="0"/>
  </r>
  <r>
    <n v="1256"/>
    <s v="Sant'Antonino di Susa"/>
    <s v="D - Intermedio"/>
    <x v="1"/>
    <n v="9.9578000000000007"/>
    <x v="0"/>
  </r>
  <r>
    <n v="1257"/>
    <s v="Santena"/>
    <s v="C - Cintura"/>
    <x v="0"/>
    <n v="16.560500000000001"/>
    <x v="0"/>
  </r>
  <r>
    <n v="1258"/>
    <s v="Sauze di Cesana"/>
    <s v="E - Periferico"/>
    <x v="1"/>
    <n v="78.352000000000004"/>
    <x v="0"/>
  </r>
  <r>
    <n v="1259"/>
    <s v="Sauze d'Oulx"/>
    <s v="E - Periferico"/>
    <x v="1"/>
    <n v="17.894400000000001"/>
    <x v="0"/>
  </r>
  <r>
    <n v="1260"/>
    <s v="Scalenghe"/>
    <s v="C - Cintura"/>
    <x v="0"/>
    <n v="31.510400000000001"/>
    <x v="0"/>
  </r>
  <r>
    <n v="1261"/>
    <s v="Scarmagno"/>
    <s v="C - Cintura"/>
    <x v="0"/>
    <n v="7.9132999999999996"/>
    <x v="0"/>
  </r>
  <r>
    <n v="1262"/>
    <s v="Sciolze"/>
    <s v="C - Cintura"/>
    <x v="0"/>
    <n v="11.6205"/>
    <x v="0"/>
  </r>
  <r>
    <n v="1263"/>
    <s v="Sestriere"/>
    <s v="E - Periferico"/>
    <x v="1"/>
    <n v="26.386900000000001"/>
    <x v="0"/>
  </r>
  <r>
    <n v="1264"/>
    <s v="Settimo Rottaro"/>
    <s v="C - Cintura"/>
    <x v="0"/>
    <n v="6.5061999999999998"/>
    <x v="0"/>
  </r>
  <r>
    <n v="1265"/>
    <s v="Settimo Torinese"/>
    <s v="C - Cintura"/>
    <x v="0"/>
    <n v="31.092199999999998"/>
    <x v="0"/>
  </r>
  <r>
    <n v="1266"/>
    <s v="Settimo Vittone"/>
    <s v="C - Cintura"/>
    <x v="0"/>
    <n v="23.450299999999999"/>
    <x v="0"/>
  </r>
  <r>
    <n v="1267"/>
    <s v="Sparone"/>
    <s v="D - Intermedio"/>
    <x v="1"/>
    <n v="29.918399999999998"/>
    <x v="0"/>
  </r>
  <r>
    <n v="1268"/>
    <s v="Strambinello"/>
    <s v="C - Cintura"/>
    <x v="0"/>
    <n v="2.0326"/>
    <x v="0"/>
  </r>
  <r>
    <n v="1269"/>
    <s v="Strambino"/>
    <s v="C - Cintura"/>
    <x v="0"/>
    <n v="22.5015"/>
    <x v="0"/>
  </r>
  <r>
    <n v="1270"/>
    <s v="Susa"/>
    <s v="D - Intermedio"/>
    <x v="1"/>
    <n v="11.117000000000001"/>
    <x v="0"/>
  </r>
  <r>
    <n v="1271"/>
    <s v="Tavagnasco"/>
    <s v="C - Cintura"/>
    <x v="0"/>
    <n v="8.4778000000000002"/>
    <x v="0"/>
  </r>
  <r>
    <n v="1272"/>
    <s v="Torino"/>
    <s v="A - Polo"/>
    <x v="0"/>
    <n v="130.11359999999999"/>
    <x v="0"/>
  </r>
  <r>
    <n v="1273"/>
    <s v="Torrazza Piemonte"/>
    <s v="C - Cintura"/>
    <x v="0"/>
    <n v="9.9259000000000004"/>
    <x v="0"/>
  </r>
  <r>
    <n v="1274"/>
    <s v="Torre Canavese"/>
    <s v="C - Cintura"/>
    <x v="0"/>
    <n v="5.3874000000000004"/>
    <x v="0"/>
  </r>
  <r>
    <n v="1275"/>
    <s v="Torre Pellice"/>
    <s v="D - Intermedio"/>
    <x v="1"/>
    <n v="21.501000000000001"/>
    <x v="0"/>
  </r>
  <r>
    <n v="1276"/>
    <s v="Trana"/>
    <s v="C - Cintura"/>
    <x v="0"/>
    <n v="15.9389"/>
    <x v="0"/>
  </r>
  <r>
    <n v="1278"/>
    <s v="Traversella"/>
    <s v="D - Intermedio"/>
    <x v="1"/>
    <n v="39.138800000000003"/>
    <x v="0"/>
  </r>
  <r>
    <n v="1279"/>
    <s v="Traves"/>
    <s v="D - Intermedio"/>
    <x v="1"/>
    <n v="10.3164"/>
    <x v="0"/>
  </r>
  <r>
    <n v="1280"/>
    <s v="Trofarello"/>
    <s v="C - Cintura"/>
    <x v="0"/>
    <n v="12.1065"/>
    <x v="0"/>
  </r>
  <r>
    <n v="1281"/>
    <s v="Usseaux"/>
    <s v="E - Periferico"/>
    <x v="1"/>
    <n v="38.894500000000001"/>
    <x v="0"/>
  </r>
  <r>
    <n v="1282"/>
    <s v="Usseglio"/>
    <s v="F - Ultraperiferico"/>
    <x v="1"/>
    <n v="98.669200000000004"/>
    <x v="0"/>
  </r>
  <r>
    <n v="1283"/>
    <s v="Vaie"/>
    <s v="C - Cintura"/>
    <x v="0"/>
    <n v="7.2671999999999999"/>
    <x v="0"/>
  </r>
  <r>
    <n v="1284"/>
    <s v="Val della Torre"/>
    <s v="C - Cintura"/>
    <x v="0"/>
    <n v="36.6004"/>
    <x v="0"/>
  </r>
  <r>
    <n v="1285"/>
    <s v="Valgioie"/>
    <s v="D - Intermedio"/>
    <x v="1"/>
    <n v="8.8914000000000009"/>
    <x v="0"/>
  </r>
  <r>
    <n v="1286"/>
    <s v="Vallo Torinese"/>
    <s v="D - Intermedio"/>
    <x v="1"/>
    <n v="6.0157999999999996"/>
    <x v="0"/>
  </r>
  <r>
    <n v="1287"/>
    <s v="Valperga"/>
    <s v="D - Intermedio"/>
    <x v="1"/>
    <n v="11.8088"/>
    <x v="0"/>
  </r>
  <r>
    <n v="1288"/>
    <s v="Valprato Soana"/>
    <s v="E - Periferico"/>
    <x v="1"/>
    <n v="71.844200000000001"/>
    <x v="0"/>
  </r>
  <r>
    <n v="1289"/>
    <s v="Varisella"/>
    <s v="D - Intermedio"/>
    <x v="1"/>
    <n v="22.396699999999999"/>
    <x v="0"/>
  </r>
  <r>
    <n v="1290"/>
    <s v="Vauda Canavese"/>
    <s v="D - Intermedio"/>
    <x v="1"/>
    <n v="6.8323"/>
    <x v="0"/>
  </r>
  <r>
    <n v="1291"/>
    <s v="Venaus"/>
    <s v="D - Intermedio"/>
    <x v="1"/>
    <n v="18.748200000000001"/>
    <x v="0"/>
  </r>
  <r>
    <n v="1292"/>
    <s v="Venaria Reale"/>
    <s v="C - Cintura"/>
    <x v="0"/>
    <n v="20.341799999999999"/>
    <x v="0"/>
  </r>
  <r>
    <n v="1293"/>
    <s v="Verolengo"/>
    <s v="C - Cintura"/>
    <x v="0"/>
    <n v="28.872499999999999"/>
    <x v="0"/>
  </r>
  <r>
    <n v="1294"/>
    <s v="Verrua Savoia"/>
    <s v="C - Cintura"/>
    <x v="0"/>
    <n v="31.5716"/>
    <x v="0"/>
  </r>
  <r>
    <n v="1295"/>
    <s v="Vestignè"/>
    <s v="C - Cintura"/>
    <x v="0"/>
    <n v="11.966100000000001"/>
    <x v="0"/>
  </r>
  <r>
    <n v="1296"/>
    <s v="Vialfrè"/>
    <s v="C - Cintura"/>
    <x v="0"/>
    <n v="4.8147000000000002"/>
    <x v="0"/>
  </r>
  <r>
    <n v="1298"/>
    <s v="Vidracco"/>
    <s v="C - Cintura"/>
    <x v="0"/>
    <n v="3.2048000000000001"/>
    <x v="0"/>
  </r>
  <r>
    <n v="1299"/>
    <s v="Vigone"/>
    <s v="C - Cintura"/>
    <x v="0"/>
    <n v="40.624499999999998"/>
    <x v="0"/>
  </r>
  <r>
    <n v="1300"/>
    <s v="Villafranca Piemonte"/>
    <s v="C - Cintura"/>
    <x v="0"/>
    <n v="51.505000000000003"/>
    <x v="0"/>
  </r>
  <r>
    <n v="1301"/>
    <s v="Villanova Canavese"/>
    <s v="D - Intermedio"/>
    <x v="1"/>
    <n v="4.1527000000000003"/>
    <x v="0"/>
  </r>
  <r>
    <n v="1302"/>
    <s v="Villarbasse"/>
    <s v="C - Cintura"/>
    <x v="0"/>
    <n v="10.513199999999999"/>
    <x v="0"/>
  </r>
  <r>
    <n v="1303"/>
    <s v="Villar Dora"/>
    <s v="C - Cintura"/>
    <x v="0"/>
    <n v="5.6841999999999997"/>
    <x v="0"/>
  </r>
  <r>
    <n v="1304"/>
    <s v="Villareggia"/>
    <s v="C - Cintura"/>
    <x v="0"/>
    <n v="11.8894"/>
    <x v="0"/>
  </r>
  <r>
    <n v="1305"/>
    <s v="Villar Focchiardo"/>
    <s v="D - Intermedio"/>
    <x v="1"/>
    <n v="25.5991"/>
    <x v="0"/>
  </r>
  <r>
    <n v="1306"/>
    <s v="Villar Pellice"/>
    <s v="D - Intermedio"/>
    <x v="1"/>
    <n v="60.082099999999997"/>
    <x v="0"/>
  </r>
  <r>
    <n v="1307"/>
    <s v="Villar Perosa"/>
    <s v="C - Cintura"/>
    <x v="0"/>
    <n v="11.306699999999999"/>
    <x v="0"/>
  </r>
  <r>
    <n v="1308"/>
    <s v="Villastellone"/>
    <s v="C - Cintura"/>
    <x v="0"/>
    <n v="20.2288"/>
    <x v="0"/>
  </r>
  <r>
    <n v="1309"/>
    <s v="Vinovo"/>
    <s v="C - Cintura"/>
    <x v="0"/>
    <n v="17.6221"/>
    <x v="0"/>
  </r>
  <r>
    <n v="1310"/>
    <s v="Virle Piemonte"/>
    <s v="C - Cintura"/>
    <x v="0"/>
    <n v="14.257"/>
    <x v="0"/>
  </r>
  <r>
    <n v="1311"/>
    <s v="Vische"/>
    <s v="C - Cintura"/>
    <x v="0"/>
    <n v="17.363700000000001"/>
    <x v="0"/>
  </r>
  <r>
    <n v="1312"/>
    <s v="Vistrorio"/>
    <s v="C - Cintura"/>
    <x v="0"/>
    <n v="4.6135000000000002"/>
    <x v="0"/>
  </r>
  <r>
    <n v="1313"/>
    <s v="Viù"/>
    <s v="E - Periferico"/>
    <x v="1"/>
    <n v="84.380499999999998"/>
    <x v="0"/>
  </r>
  <r>
    <n v="1314"/>
    <s v="Volpiano"/>
    <s v="C - Cintura"/>
    <x v="0"/>
    <n v="32.1584"/>
    <x v="0"/>
  </r>
  <r>
    <n v="1315"/>
    <s v="Volvera"/>
    <s v="C - Cintura"/>
    <x v="0"/>
    <n v="20.9023"/>
    <x v="0"/>
  </r>
  <r>
    <n v="1316"/>
    <s v="Mappano"/>
    <s v="C - Cintura"/>
    <x v="0"/>
    <n v="9.4412000000000003"/>
    <x v="0"/>
  </r>
  <r>
    <n v="1317"/>
    <s v="Val di Chy"/>
    <s v="C - Cintura"/>
    <x v="0"/>
    <n v="13.9869"/>
    <x v="0"/>
  </r>
  <r>
    <n v="1318"/>
    <s v="Valchiusa"/>
    <s v="D - Intermedio"/>
    <x v="1"/>
    <n v="50.550600000000003"/>
    <x v="0"/>
  </r>
  <r>
    <n v="2002"/>
    <s v="Alagna Valsesia"/>
    <s v="F - Ultraperiferico"/>
    <x v="1"/>
    <n v="133.7886"/>
    <x v="1"/>
  </r>
  <r>
    <n v="2003"/>
    <s v="Albano Vercellese"/>
    <s v="C - Cintura"/>
    <x v="0"/>
    <n v="14.338100000000001"/>
    <x v="1"/>
  </r>
  <r>
    <n v="2004"/>
    <s v="Alice Castello"/>
    <s v="C - Cintura"/>
    <x v="0"/>
    <n v="24.484400000000001"/>
    <x v="1"/>
  </r>
  <r>
    <n v="2006"/>
    <s v="Arborio"/>
    <s v="C - Cintura"/>
    <x v="0"/>
    <n v="22.977799999999998"/>
    <x v="1"/>
  </r>
  <r>
    <n v="2007"/>
    <s v="Asigliano Vercellese"/>
    <s v="C - Cintura"/>
    <x v="0"/>
    <n v="26.279699999999998"/>
    <x v="1"/>
  </r>
  <r>
    <n v="2008"/>
    <s v="Balmuccia"/>
    <s v="E - Periferico"/>
    <x v="1"/>
    <n v="10.0571"/>
    <x v="1"/>
  </r>
  <r>
    <n v="2009"/>
    <s v="Balocco"/>
    <s v="C - Cintura"/>
    <x v="0"/>
    <n v="16.841899999999999"/>
    <x v="1"/>
  </r>
  <r>
    <n v="2011"/>
    <s v="Bianzè"/>
    <s v="C - Cintura"/>
    <x v="0"/>
    <n v="42.021900000000002"/>
    <x v="1"/>
  </r>
  <r>
    <n v="2014"/>
    <s v="Boccioleto"/>
    <s v="F - Ultraperiferico"/>
    <x v="1"/>
    <n v="33.907499999999999"/>
    <x v="1"/>
  </r>
  <r>
    <n v="2015"/>
    <s v="Borgo d'Ale"/>
    <s v="C - Cintura"/>
    <x v="0"/>
    <n v="39.7699"/>
    <x v="1"/>
  </r>
  <r>
    <n v="2016"/>
    <s v="Borgosesia"/>
    <s v="E - Periferico"/>
    <x v="1"/>
    <n v="40.793599999999998"/>
    <x v="1"/>
  </r>
  <r>
    <n v="2017"/>
    <s v="Borgo Vercelli"/>
    <s v="C - Cintura"/>
    <x v="0"/>
    <n v="19.076799999999999"/>
    <x v="1"/>
  </r>
  <r>
    <n v="2021"/>
    <s v="Buronzo"/>
    <s v="C - Cintura"/>
    <x v="0"/>
    <n v="25.137899999999998"/>
    <x v="1"/>
  </r>
  <r>
    <n v="2025"/>
    <s v="Campertogno"/>
    <s v="F - Ultraperiferico"/>
    <x v="1"/>
    <n v="34.307400000000001"/>
    <x v="1"/>
  </r>
  <r>
    <n v="2029"/>
    <s v="Carcoforo"/>
    <s v="F - Ultraperiferico"/>
    <x v="1"/>
    <n v="23.0306"/>
    <x v="1"/>
  </r>
  <r>
    <n v="2030"/>
    <s v="Caresana"/>
    <s v="C - Cintura"/>
    <x v="0"/>
    <n v="23.625399999999999"/>
    <x v="1"/>
  </r>
  <r>
    <n v="2031"/>
    <s v="Caresanablot"/>
    <s v="C - Cintura"/>
    <x v="0"/>
    <n v="10.6995"/>
    <x v="1"/>
  </r>
  <r>
    <n v="2032"/>
    <s v="Carisio"/>
    <s v="C - Cintura"/>
    <x v="0"/>
    <n v="30.155200000000001"/>
    <x v="1"/>
  </r>
  <r>
    <n v="2033"/>
    <s v="Casanova Elvo"/>
    <s v="C - Cintura"/>
    <x v="0"/>
    <n v="16.296500000000002"/>
    <x v="1"/>
  </r>
  <r>
    <n v="2035"/>
    <s v="San Giacomo Vercellese"/>
    <s v="C - Cintura"/>
    <x v="0"/>
    <n v="9.6157000000000004"/>
    <x v="1"/>
  </r>
  <r>
    <n v="2041"/>
    <s v="Cervatto"/>
    <s v="F - Ultraperiferico"/>
    <x v="1"/>
    <n v="9.5251000000000001"/>
    <x v="1"/>
  </r>
  <r>
    <n v="2042"/>
    <s v="Cigliano"/>
    <s v="C - Cintura"/>
    <x v="0"/>
    <n v="25.565200000000001"/>
    <x v="1"/>
  </r>
  <r>
    <n v="2043"/>
    <s v="Civiasco"/>
    <s v="E - Periferico"/>
    <x v="1"/>
    <n v="7.3604000000000003"/>
    <x v="1"/>
  </r>
  <r>
    <n v="2045"/>
    <s v="Collobiano"/>
    <s v="C - Cintura"/>
    <x v="0"/>
    <n v="9.1119000000000003"/>
    <x v="1"/>
  </r>
  <r>
    <n v="2047"/>
    <s v="Costanzana"/>
    <s v="C - Cintura"/>
    <x v="0"/>
    <n v="20.3032"/>
    <x v="1"/>
  </r>
  <r>
    <n v="2048"/>
    <s v="Cravagliana"/>
    <s v="E - Periferico"/>
    <x v="1"/>
    <n v="35.156999999999996"/>
    <x v="1"/>
  </r>
  <r>
    <n v="2049"/>
    <s v="Crescentino"/>
    <s v="C - Cintura"/>
    <x v="0"/>
    <n v="48.378300000000003"/>
    <x v="1"/>
  </r>
  <r>
    <n v="2052"/>
    <s v="Crova"/>
    <s v="C - Cintura"/>
    <x v="0"/>
    <n v="14.151"/>
    <x v="1"/>
  </r>
  <r>
    <n v="2054"/>
    <s v="Desana"/>
    <s v="C - Cintura"/>
    <x v="0"/>
    <n v="17.180900000000001"/>
    <x v="1"/>
  </r>
  <r>
    <n v="2057"/>
    <s v="Fobello"/>
    <s v="F - Ultraperiferico"/>
    <x v="1"/>
    <n v="28.912700000000001"/>
    <x v="1"/>
  </r>
  <r>
    <n v="2058"/>
    <s v="Fontanetto Po"/>
    <s v="C - Cintura"/>
    <x v="0"/>
    <n v="23.012599999999999"/>
    <x v="1"/>
  </r>
  <r>
    <n v="2059"/>
    <s v="Formigliana"/>
    <s v="C - Cintura"/>
    <x v="0"/>
    <n v="16.654900000000001"/>
    <x v="1"/>
  </r>
  <r>
    <n v="2061"/>
    <s v="Gattinara"/>
    <s v="D - Intermedio"/>
    <x v="1"/>
    <n v="34.098599999999998"/>
    <x v="1"/>
  </r>
  <r>
    <n v="2062"/>
    <s v="Ghislarengo"/>
    <s v="D - Intermedio"/>
    <x v="1"/>
    <n v="12.5336"/>
    <x v="1"/>
  </r>
  <r>
    <n v="2065"/>
    <s v="Greggio"/>
    <s v="C - Cintura"/>
    <x v="0"/>
    <n v="11.6305"/>
    <x v="1"/>
  </r>
  <r>
    <n v="2066"/>
    <s v="Guardabosone"/>
    <s v="D - Intermedio"/>
    <x v="1"/>
    <n v="6.2571000000000003"/>
    <x v="1"/>
  </r>
  <r>
    <n v="2067"/>
    <s v="Lamporo"/>
    <s v="C - Cintura"/>
    <x v="0"/>
    <n v="9.7497000000000007"/>
    <x v="1"/>
  </r>
  <r>
    <n v="2068"/>
    <s v="Lenta"/>
    <s v="D - Intermedio"/>
    <x v="1"/>
    <n v="19.175000000000001"/>
    <x v="1"/>
  </r>
  <r>
    <n v="2070"/>
    <s v="Lignana"/>
    <s v="C - Cintura"/>
    <x v="0"/>
    <n v="22.0502"/>
    <x v="1"/>
  </r>
  <r>
    <n v="2071"/>
    <s v="Livorno Ferraris"/>
    <s v="C - Cintura"/>
    <x v="0"/>
    <n v="58.026400000000002"/>
    <x v="1"/>
  </r>
  <r>
    <n v="2072"/>
    <s v="Lozzolo"/>
    <s v="C - Cintura"/>
    <x v="0"/>
    <n v="6.2702999999999998"/>
    <x v="1"/>
  </r>
  <r>
    <n v="2078"/>
    <s v="Mollia"/>
    <s v="F - Ultraperiferico"/>
    <x v="1"/>
    <n v="13.854799999999999"/>
    <x v="1"/>
  </r>
  <r>
    <n v="2079"/>
    <s v="Moncrivello"/>
    <s v="C - Cintura"/>
    <x v="0"/>
    <n v="19.409500000000001"/>
    <x v="1"/>
  </r>
  <r>
    <n v="2082"/>
    <s v="Motta de' Conti"/>
    <s v="C - Cintura"/>
    <x v="0"/>
    <n v="11.569599999999999"/>
    <x v="1"/>
  </r>
  <r>
    <n v="2088"/>
    <s v="Olcenengo"/>
    <s v="C - Cintura"/>
    <x v="0"/>
    <n v="16.619399999999999"/>
    <x v="1"/>
  </r>
  <r>
    <n v="2089"/>
    <s v="Oldenico"/>
    <s v="C - Cintura"/>
    <x v="0"/>
    <n v="6.6806000000000001"/>
    <x v="1"/>
  </r>
  <r>
    <n v="2090"/>
    <s v="Palazzolo Vercellese"/>
    <s v="C - Cintura"/>
    <x v="0"/>
    <n v="14.789899999999999"/>
    <x v="1"/>
  </r>
  <r>
    <n v="2091"/>
    <s v="Pertengo"/>
    <s v="C - Cintura"/>
    <x v="0"/>
    <n v="8.6571999999999996"/>
    <x v="1"/>
  </r>
  <r>
    <n v="2093"/>
    <s v="Pezzana"/>
    <s v="C - Cintura"/>
    <x v="0"/>
    <n v="16.9833"/>
    <x v="1"/>
  </r>
  <r>
    <n v="2096"/>
    <s v="Pila"/>
    <s v="F - Ultraperiferico"/>
    <x v="1"/>
    <n v="8.6468000000000007"/>
    <x v="1"/>
  </r>
  <r>
    <n v="2097"/>
    <s v="Piode"/>
    <s v="F - Ultraperiferico"/>
    <x v="1"/>
    <n v="13.489699999999999"/>
    <x v="1"/>
  </r>
  <r>
    <n v="2102"/>
    <s v="Postua"/>
    <s v="E - Periferico"/>
    <x v="1"/>
    <n v="16.25"/>
    <x v="1"/>
  </r>
  <r>
    <n v="2104"/>
    <s v="Prarolo"/>
    <s v="C - Cintura"/>
    <x v="0"/>
    <n v="11.680999999999999"/>
    <x v="1"/>
  </r>
  <r>
    <n v="2107"/>
    <s v="Quarona"/>
    <s v="E - Periferico"/>
    <x v="1"/>
    <n v="16.617799999999999"/>
    <x v="1"/>
  </r>
  <r>
    <n v="2108"/>
    <s v="Quinto Vercellese"/>
    <s v="C - Cintura"/>
    <x v="0"/>
    <n v="10.808199999999999"/>
    <x v="1"/>
  </r>
  <r>
    <n v="2110"/>
    <s v="Rassa"/>
    <s v="F - Ultraperiferico"/>
    <x v="1"/>
    <n v="43.695599999999999"/>
    <x v="1"/>
  </r>
  <r>
    <n v="2113"/>
    <s v="Rimella"/>
    <s v="F - Ultraperiferico"/>
    <x v="1"/>
    <n v="25.822099999999999"/>
    <x v="1"/>
  </r>
  <r>
    <n v="2115"/>
    <s v="Rive"/>
    <s v="C - Cintura"/>
    <x v="0"/>
    <n v="9.2530000000000001"/>
    <x v="1"/>
  </r>
  <r>
    <n v="2116"/>
    <s v="Roasio"/>
    <s v="C - Cintura"/>
    <x v="0"/>
    <n v="28.130199999999999"/>
    <x v="1"/>
  </r>
  <r>
    <n v="2118"/>
    <s v="Ronsecco"/>
    <s v="C - Cintura"/>
    <x v="0"/>
    <n v="24.8064"/>
    <x v="1"/>
  </r>
  <r>
    <n v="2121"/>
    <s v="Rossa"/>
    <s v="F - Ultraperiferico"/>
    <x v="1"/>
    <n v="11.5837"/>
    <x v="1"/>
  </r>
  <r>
    <n v="2122"/>
    <s v="Rovasenda"/>
    <s v="C - Cintura"/>
    <x v="0"/>
    <n v="29.132100000000001"/>
    <x v="1"/>
  </r>
  <r>
    <n v="2126"/>
    <s v="Salasco"/>
    <s v="C - Cintura"/>
    <x v="0"/>
    <n v="12.0619"/>
    <x v="1"/>
  </r>
  <r>
    <n v="2127"/>
    <s v="Sali Vercellese"/>
    <s v="C - Cintura"/>
    <x v="0"/>
    <n v="8.9891000000000005"/>
    <x v="1"/>
  </r>
  <r>
    <n v="2128"/>
    <s v="Saluggia"/>
    <s v="C - Cintura"/>
    <x v="0"/>
    <n v="31.856100000000001"/>
    <x v="1"/>
  </r>
  <r>
    <n v="2131"/>
    <s v="San Germano Vercellese"/>
    <s v="C - Cintura"/>
    <x v="0"/>
    <n v="31.005299999999998"/>
    <x v="1"/>
  </r>
  <r>
    <n v="2133"/>
    <s v="Santhià"/>
    <s v="C - Cintura"/>
    <x v="0"/>
    <n v="52.974800000000002"/>
    <x v="1"/>
  </r>
  <r>
    <n v="2134"/>
    <s v="Scopa"/>
    <s v="E - Periferico"/>
    <x v="1"/>
    <n v="22.406600000000001"/>
    <x v="1"/>
  </r>
  <r>
    <n v="2135"/>
    <s v="Scopello"/>
    <s v="F - Ultraperiferico"/>
    <x v="1"/>
    <n v="18.1616"/>
    <x v="1"/>
  </r>
  <r>
    <n v="2137"/>
    <s v="Serravalle Sesia"/>
    <s v="D - Intermedio"/>
    <x v="1"/>
    <n v="20.635999999999999"/>
    <x v="1"/>
  </r>
  <r>
    <n v="2142"/>
    <s v="Stroppiana"/>
    <s v="C - Cintura"/>
    <x v="0"/>
    <n v="18.546800000000001"/>
    <x v="1"/>
  </r>
  <r>
    <n v="2147"/>
    <s v="Tricerro"/>
    <s v="C - Cintura"/>
    <x v="0"/>
    <n v="11.9084"/>
    <x v="1"/>
  </r>
  <r>
    <n v="2148"/>
    <s v="Trino"/>
    <s v="C - Cintura"/>
    <x v="0"/>
    <n v="70.610799999999998"/>
    <x v="1"/>
  </r>
  <r>
    <n v="2150"/>
    <s v="Tronzano Vercellese"/>
    <s v="C - Cintura"/>
    <x v="0"/>
    <n v="44.115699999999997"/>
    <x v="1"/>
  </r>
  <r>
    <n v="2152"/>
    <s v="Valduggia"/>
    <s v="E - Periferico"/>
    <x v="1"/>
    <n v="28.4148"/>
    <x v="1"/>
  </r>
  <r>
    <n v="2156"/>
    <s v="Varallo"/>
    <s v="E - Periferico"/>
    <x v="1"/>
    <n v="102.5722"/>
    <x v="1"/>
  </r>
  <r>
    <n v="2158"/>
    <s v="Vercelli"/>
    <s v="A - Polo"/>
    <x v="0"/>
    <n v="79.706800000000001"/>
    <x v="1"/>
  </r>
  <r>
    <n v="2163"/>
    <s v="Villarboit"/>
    <s v="C - Cintura"/>
    <x v="0"/>
    <n v="25.4861"/>
    <x v="1"/>
  </r>
  <r>
    <n v="2164"/>
    <s v="Villata"/>
    <s v="C - Cintura"/>
    <x v="0"/>
    <n v="14.7155"/>
    <x v="1"/>
  </r>
  <r>
    <n v="2166"/>
    <s v="Vocca"/>
    <s v="E - Periferico"/>
    <x v="1"/>
    <n v="20.124600000000001"/>
    <x v="1"/>
  </r>
  <r>
    <n v="2170"/>
    <s v="Alto Sermenza"/>
    <s v="F - Ultraperiferico"/>
    <x v="1"/>
    <n v="60.092199999999998"/>
    <x v="1"/>
  </r>
  <r>
    <n v="2171"/>
    <s v="Cellio con Breia"/>
    <s v="E - Periferico"/>
    <x v="1"/>
    <n v="16.996700000000001"/>
    <x v="1"/>
  </r>
  <r>
    <n v="3001"/>
    <s v="Agrate Conturbia"/>
    <s v="C - Cintura"/>
    <x v="0"/>
    <n v="14.2476"/>
    <x v="2"/>
  </r>
  <r>
    <n v="3002"/>
    <s v="Ameno"/>
    <s v="D - Intermedio"/>
    <x v="1"/>
    <n v="10.334099999999999"/>
    <x v="2"/>
  </r>
  <r>
    <n v="3006"/>
    <s v="Armeno"/>
    <s v="D - Intermedio"/>
    <x v="1"/>
    <n v="31.373200000000001"/>
    <x v="2"/>
  </r>
  <r>
    <n v="3008"/>
    <s v="Arona"/>
    <s v="C - Cintura"/>
    <x v="0"/>
    <n v="15.4823"/>
    <x v="2"/>
  </r>
  <r>
    <n v="3012"/>
    <s v="Barengo"/>
    <s v="C - Cintura"/>
    <x v="0"/>
    <n v="19.529599999999999"/>
    <x v="2"/>
  </r>
  <r>
    <n v="3016"/>
    <s v="Bellinzago Novarese"/>
    <s v="C - Cintura"/>
    <x v="0"/>
    <n v="38.848100000000002"/>
    <x v="2"/>
  </r>
  <r>
    <n v="3018"/>
    <s v="Biandrate"/>
    <s v="C - Cintura"/>
    <x v="0"/>
    <n v="11.9939"/>
    <x v="2"/>
  </r>
  <r>
    <n v="3019"/>
    <s v="Boca"/>
    <s v="D - Intermedio"/>
    <x v="1"/>
    <n v="9.3500999999999994"/>
    <x v="2"/>
  </r>
  <r>
    <n v="3021"/>
    <s v="Bogogno"/>
    <s v="D - Intermedio"/>
    <x v="1"/>
    <n v="8.5844000000000005"/>
    <x v="2"/>
  </r>
  <r>
    <n v="3022"/>
    <s v="Bolzano Novarese"/>
    <s v="D - Intermedio"/>
    <x v="1"/>
    <n v="3.6640000000000001"/>
    <x v="2"/>
  </r>
  <r>
    <n v="3023"/>
    <s v="Borgolavezzaro"/>
    <s v="C - Cintura"/>
    <x v="0"/>
    <n v="21.248200000000001"/>
    <x v="2"/>
  </r>
  <r>
    <n v="3024"/>
    <s v="Borgomanero"/>
    <s v="D - Intermedio"/>
    <x v="1"/>
    <n v="31.750800000000002"/>
    <x v="2"/>
  </r>
  <r>
    <n v="3025"/>
    <s v="Borgo Ticino"/>
    <s v="C - Cintura"/>
    <x v="0"/>
    <n v="13.613200000000001"/>
    <x v="2"/>
  </r>
  <r>
    <n v="3026"/>
    <s v="Briga Novarese"/>
    <s v="D - Intermedio"/>
    <x v="1"/>
    <n v="5.2346000000000004"/>
    <x v="2"/>
  </r>
  <r>
    <n v="3027"/>
    <s v="Briona"/>
    <s v="C - Cintura"/>
    <x v="0"/>
    <n v="24.509499999999999"/>
    <x v="2"/>
  </r>
  <r>
    <n v="3030"/>
    <s v="Caltignaga"/>
    <s v="C - Cintura"/>
    <x v="0"/>
    <n v="22.780899999999999"/>
    <x v="2"/>
  </r>
  <r>
    <n v="3032"/>
    <s v="Cameri"/>
    <s v="C - Cintura"/>
    <x v="0"/>
    <n v="40.628399999999999"/>
    <x v="2"/>
  </r>
  <r>
    <n v="3036"/>
    <s v="Carpignano Sesia"/>
    <s v="C - Cintura"/>
    <x v="0"/>
    <n v="14.8286"/>
    <x v="2"/>
  </r>
  <r>
    <n v="3037"/>
    <s v="Casalbeltrame"/>
    <s v="C - Cintura"/>
    <x v="0"/>
    <n v="16.4938"/>
    <x v="2"/>
  </r>
  <r>
    <n v="3039"/>
    <s v="Casaleggio Novara"/>
    <s v="C - Cintura"/>
    <x v="0"/>
    <n v="10.515000000000001"/>
    <x v="2"/>
  </r>
  <r>
    <n v="3040"/>
    <s v="Casalino"/>
    <s v="C - Cintura"/>
    <x v="0"/>
    <n v="39.460099999999997"/>
    <x v="2"/>
  </r>
  <r>
    <n v="3041"/>
    <s v="Casalvolone"/>
    <s v="C - Cintura"/>
    <x v="0"/>
    <n v="17.232900000000001"/>
    <x v="2"/>
  </r>
  <r>
    <n v="3042"/>
    <s v="Castellazzo Novarese"/>
    <s v="C - Cintura"/>
    <x v="0"/>
    <n v="11.294"/>
    <x v="2"/>
  </r>
  <r>
    <n v="3043"/>
    <s v="Castelletto sopra Ticino"/>
    <s v="C - Cintura"/>
    <x v="0"/>
    <n v="14.986700000000001"/>
    <x v="2"/>
  </r>
  <r>
    <n v="3044"/>
    <s v="Cavaglietto"/>
    <s v="C - Cintura"/>
    <x v="0"/>
    <n v="6.7215999999999996"/>
    <x v="2"/>
  </r>
  <r>
    <n v="3045"/>
    <s v="Cavaglio d'Agogna"/>
    <s v="D - Intermedio"/>
    <x v="1"/>
    <n v="9.8041"/>
    <x v="2"/>
  </r>
  <r>
    <n v="3047"/>
    <s v="Cavallirio"/>
    <s v="D - Intermedio"/>
    <x v="1"/>
    <n v="8.4925999999999995"/>
    <x v="2"/>
  </r>
  <r>
    <n v="3049"/>
    <s v="Cerano"/>
    <s v="C - Cintura"/>
    <x v="0"/>
    <n v="32.806699999999999"/>
    <x v="2"/>
  </r>
  <r>
    <n v="3051"/>
    <s v="Colazza"/>
    <s v="C - Cintura"/>
    <x v="0"/>
    <n v="2.8622999999999998"/>
    <x v="2"/>
  </r>
  <r>
    <n v="3052"/>
    <s v="Comignago"/>
    <s v="C - Cintura"/>
    <x v="0"/>
    <n v="4.4269999999999996"/>
    <x v="2"/>
  </r>
  <r>
    <n v="3055"/>
    <s v="Cressa"/>
    <s v="C - Cintura"/>
    <x v="0"/>
    <n v="7.3583999999999996"/>
    <x v="2"/>
  </r>
  <r>
    <n v="3058"/>
    <s v="Cureggio"/>
    <s v="D - Intermedio"/>
    <x v="1"/>
    <n v="8.9587000000000003"/>
    <x v="2"/>
  </r>
  <r>
    <n v="3060"/>
    <s v="Divignano"/>
    <s v="C - Cintura"/>
    <x v="0"/>
    <n v="5.0327999999999999"/>
    <x v="2"/>
  </r>
  <r>
    <n v="3062"/>
    <s v="Dormelletto"/>
    <s v="C - Cintura"/>
    <x v="0"/>
    <n v="7.1426999999999996"/>
    <x v="2"/>
  </r>
  <r>
    <n v="3065"/>
    <s v="Fara Novarese"/>
    <s v="C - Cintura"/>
    <x v="0"/>
    <n v="9.2886000000000006"/>
    <x v="2"/>
  </r>
  <r>
    <n v="3066"/>
    <s v="Fontaneto d'Agogna"/>
    <s v="C - Cintura"/>
    <x v="0"/>
    <n v="20.3203"/>
    <x v="2"/>
  </r>
  <r>
    <n v="3068"/>
    <s v="Galliate"/>
    <s v="C - Cintura"/>
    <x v="0"/>
    <n v="29.3355"/>
    <x v="2"/>
  </r>
  <r>
    <n v="3069"/>
    <s v="Garbagna Novarese"/>
    <s v="C - Cintura"/>
    <x v="0"/>
    <n v="10.356400000000001"/>
    <x v="2"/>
  </r>
  <r>
    <n v="3070"/>
    <s v="Gargallo"/>
    <s v="D - Intermedio"/>
    <x v="1"/>
    <n v="3.7435999999999998"/>
    <x v="2"/>
  </r>
  <r>
    <n v="3073"/>
    <s v="Ghemme"/>
    <s v="D - Intermedio"/>
    <x v="1"/>
    <n v="20.218"/>
    <x v="2"/>
  </r>
  <r>
    <n v="3076"/>
    <s v="Gozzano"/>
    <s v="D - Intermedio"/>
    <x v="1"/>
    <n v="12.390700000000001"/>
    <x v="2"/>
  </r>
  <r>
    <n v="3077"/>
    <s v="Granozzo con Monticello"/>
    <s v="C - Cintura"/>
    <x v="0"/>
    <n v="18.664899999999999"/>
    <x v="2"/>
  </r>
  <r>
    <n v="3079"/>
    <s v="Grignasco"/>
    <s v="D - Intermedio"/>
    <x v="1"/>
    <n v="14.651400000000001"/>
    <x v="2"/>
  </r>
  <r>
    <n v="3082"/>
    <s v="Invorio"/>
    <s v="C - Cintura"/>
    <x v="0"/>
    <n v="16.937100000000001"/>
    <x v="2"/>
  </r>
  <r>
    <n v="3083"/>
    <s v="Landiona"/>
    <s v="C - Cintura"/>
    <x v="0"/>
    <n v="7.3723000000000001"/>
    <x v="2"/>
  </r>
  <r>
    <n v="3084"/>
    <s v="Lesa"/>
    <s v="D - Intermedio"/>
    <x v="1"/>
    <n v="13.3566"/>
    <x v="2"/>
  </r>
  <r>
    <n v="3088"/>
    <s v="Maggiora"/>
    <s v="D - Intermedio"/>
    <x v="1"/>
    <n v="11.005100000000001"/>
    <x v="2"/>
  </r>
  <r>
    <n v="3090"/>
    <s v="Mandello Vitta"/>
    <s v="C - Cintura"/>
    <x v="0"/>
    <n v="5.7503000000000002"/>
    <x v="2"/>
  </r>
  <r>
    <n v="3091"/>
    <s v="Marano Ticino"/>
    <s v="D - Intermedio"/>
    <x v="1"/>
    <n v="7.7457000000000003"/>
    <x v="2"/>
  </r>
  <r>
    <n v="3093"/>
    <s v="Massino Visconti"/>
    <s v="D - Intermedio"/>
    <x v="1"/>
    <n v="6.8437999999999999"/>
    <x v="2"/>
  </r>
  <r>
    <n v="3095"/>
    <s v="Meina"/>
    <s v="D - Intermedio"/>
    <x v="1"/>
    <n v="7.2530000000000001"/>
    <x v="2"/>
  </r>
  <r>
    <n v="3097"/>
    <s v="Mezzomerico"/>
    <s v="D - Intermedio"/>
    <x v="1"/>
    <n v="7.8117999999999999"/>
    <x v="2"/>
  </r>
  <r>
    <n v="3098"/>
    <s v="Miasino"/>
    <s v="D - Intermedio"/>
    <x v="1"/>
    <n v="5.726"/>
    <x v="2"/>
  </r>
  <r>
    <n v="3100"/>
    <s v="Momo"/>
    <s v="C - Cintura"/>
    <x v="0"/>
    <n v="23.254000000000001"/>
    <x v="2"/>
  </r>
  <r>
    <n v="3103"/>
    <s v="Nebbiuno"/>
    <s v="C - Cintura"/>
    <x v="0"/>
    <n v="8.0336999999999996"/>
    <x v="2"/>
  </r>
  <r>
    <n v="3104"/>
    <s v="Nibbiola"/>
    <s v="C - Cintura"/>
    <x v="0"/>
    <n v="11.566700000000001"/>
    <x v="2"/>
  </r>
  <r>
    <n v="3106"/>
    <s v="Novara"/>
    <s v="A - Polo"/>
    <x v="0"/>
    <n v="102.95650000000001"/>
    <x v="2"/>
  </r>
  <r>
    <n v="3108"/>
    <s v="Oleggio"/>
    <s v="C - Cintura"/>
    <x v="0"/>
    <n v="37.793100000000003"/>
    <x v="2"/>
  </r>
  <r>
    <n v="3109"/>
    <s v="Oleggio Castello"/>
    <s v="C - Cintura"/>
    <x v="0"/>
    <n v="5.4589999999999996"/>
    <x v="2"/>
  </r>
  <r>
    <n v="3112"/>
    <s v="Orta San Giulio"/>
    <s v="D - Intermedio"/>
    <x v="1"/>
    <n v="6.5975999999999999"/>
    <x v="2"/>
  </r>
  <r>
    <n v="3114"/>
    <s v="Paruzzaro"/>
    <s v="C - Cintura"/>
    <x v="0"/>
    <n v="5.6135000000000002"/>
    <x v="2"/>
  </r>
  <r>
    <n v="3115"/>
    <s v="Pella"/>
    <s v="D - Intermedio"/>
    <x v="1"/>
    <n v="7.7694000000000001"/>
    <x v="2"/>
  </r>
  <r>
    <n v="3116"/>
    <s v="Pettenasco"/>
    <s v="D - Intermedio"/>
    <x v="1"/>
    <n v="7.1942000000000004"/>
    <x v="2"/>
  </r>
  <r>
    <n v="3119"/>
    <s v="Pisano"/>
    <s v="C - Cintura"/>
    <x v="0"/>
    <n v="2.8921999999999999"/>
    <x v="2"/>
  </r>
  <r>
    <n v="3120"/>
    <s v="Pogno"/>
    <s v="D - Intermedio"/>
    <x v="1"/>
    <n v="9.8605"/>
    <x v="2"/>
  </r>
  <r>
    <n v="3121"/>
    <s v="Pombia"/>
    <s v="D - Intermedio"/>
    <x v="1"/>
    <n v="12.385899999999999"/>
    <x v="2"/>
  </r>
  <r>
    <n v="3122"/>
    <s v="Prato Sesia"/>
    <s v="D - Intermedio"/>
    <x v="1"/>
    <n v="12.230499999999999"/>
    <x v="2"/>
  </r>
  <r>
    <n v="3129"/>
    <s v="Recetto"/>
    <s v="C - Cintura"/>
    <x v="0"/>
    <n v="9.0822000000000003"/>
    <x v="2"/>
  </r>
  <r>
    <n v="3130"/>
    <s v="Romagnano Sesia"/>
    <s v="D - Intermedio"/>
    <x v="1"/>
    <n v="17.949000000000002"/>
    <x v="2"/>
  </r>
  <r>
    <n v="3131"/>
    <s v="Romentino"/>
    <s v="C - Cintura"/>
    <x v="0"/>
    <n v="17.777200000000001"/>
    <x v="2"/>
  </r>
  <r>
    <n v="3133"/>
    <s v="San Maurizio d'Opaglio"/>
    <s v="D - Intermedio"/>
    <x v="1"/>
    <n v="8.4610000000000003"/>
    <x v="2"/>
  </r>
  <r>
    <n v="3134"/>
    <s v="San Nazzaro Sesia"/>
    <s v="C - Cintura"/>
    <x v="0"/>
    <n v="11.373699999999999"/>
    <x v="2"/>
  </r>
  <r>
    <n v="3135"/>
    <s v="San Pietro Mosezzo"/>
    <s v="C - Cintura"/>
    <x v="0"/>
    <n v="34.802999999999997"/>
    <x v="2"/>
  </r>
  <r>
    <n v="3138"/>
    <s v="Sillavengo"/>
    <s v="C - Cintura"/>
    <x v="0"/>
    <n v="9.1603999999999992"/>
    <x v="2"/>
  </r>
  <r>
    <n v="3139"/>
    <s v="Sizzano"/>
    <s v="C - Cintura"/>
    <x v="0"/>
    <n v="10.9443"/>
    <x v="2"/>
  </r>
  <r>
    <n v="3140"/>
    <s v="Soriso"/>
    <s v="D - Intermedio"/>
    <x v="1"/>
    <n v="6.1497999999999999"/>
    <x v="2"/>
  </r>
  <r>
    <n v="3141"/>
    <s v="Sozzago"/>
    <s v="C - Cintura"/>
    <x v="0"/>
    <n v="13.479699999999999"/>
    <x v="2"/>
  </r>
  <r>
    <n v="3143"/>
    <s v="Suno"/>
    <s v="D - Intermedio"/>
    <x v="1"/>
    <n v="21.271100000000001"/>
    <x v="2"/>
  </r>
  <r>
    <n v="3144"/>
    <s v="Terdobbiate"/>
    <s v="C - Cintura"/>
    <x v="0"/>
    <n v="7.7603999999999997"/>
    <x v="2"/>
  </r>
  <r>
    <n v="3146"/>
    <s v="Tornaco"/>
    <s v="C - Cintura"/>
    <x v="0"/>
    <n v="13.792"/>
    <x v="2"/>
  </r>
  <r>
    <n v="3149"/>
    <s v="Trecate"/>
    <s v="C - Cintura"/>
    <x v="0"/>
    <n v="37.914999999999999"/>
    <x v="2"/>
  </r>
  <r>
    <n v="3153"/>
    <s v="Vaprio d'Agogna"/>
    <s v="D - Intermedio"/>
    <x v="1"/>
    <n v="10.1099"/>
    <x v="2"/>
  </r>
  <r>
    <n v="3154"/>
    <s v="Varallo Pombia"/>
    <s v="C - Cintura"/>
    <x v="0"/>
    <n v="13.568199999999999"/>
    <x v="2"/>
  </r>
  <r>
    <n v="3158"/>
    <s v="Vespolate"/>
    <s v="C - Cintura"/>
    <x v="0"/>
    <n v="17.4498"/>
    <x v="2"/>
  </r>
  <r>
    <n v="3159"/>
    <s v="Vicolungo"/>
    <s v="C - Cintura"/>
    <x v="0"/>
    <n v="13.32"/>
    <x v="2"/>
  </r>
  <r>
    <n v="3164"/>
    <s v="Vinzaglio"/>
    <s v="C - Cintura"/>
    <x v="0"/>
    <n v="15.6729"/>
    <x v="2"/>
  </r>
  <r>
    <n v="3166"/>
    <s v="Gattico-Veruno"/>
    <s v="C - Cintura"/>
    <x v="0"/>
    <n v="26.5321"/>
    <x v="2"/>
  </r>
  <r>
    <n v="4001"/>
    <s v="Acceglio"/>
    <s v="F - Ultraperiferico"/>
    <x v="1"/>
    <n v="152.08099999999999"/>
    <x v="3"/>
  </r>
  <r>
    <n v="4002"/>
    <s v="Aisone"/>
    <s v="D - Intermedio"/>
    <x v="1"/>
    <n v="36.989800000000002"/>
    <x v="3"/>
  </r>
  <r>
    <n v="4003"/>
    <s v="Alba"/>
    <s v="A - Polo"/>
    <x v="0"/>
    <n v="53.711300000000001"/>
    <x v="3"/>
  </r>
  <r>
    <n v="4004"/>
    <s v="Albaretto della Torre"/>
    <s v="C - Cintura"/>
    <x v="0"/>
    <n v="4.6097000000000001"/>
    <x v="3"/>
  </r>
  <r>
    <n v="4005"/>
    <s v="Alto"/>
    <s v="D - Intermedio"/>
    <x v="1"/>
    <n v="7.5296000000000003"/>
    <x v="3"/>
  </r>
  <r>
    <n v="4006"/>
    <s v="Argentera"/>
    <s v="E - Periferico"/>
    <x v="1"/>
    <n v="76.021500000000003"/>
    <x v="3"/>
  </r>
  <r>
    <n v="4007"/>
    <s v="Arguello"/>
    <s v="D - Intermedio"/>
    <x v="1"/>
    <n v="4.7915999999999999"/>
    <x v="3"/>
  </r>
  <r>
    <n v="4008"/>
    <s v="Bagnasco"/>
    <s v="C - Cintura"/>
    <x v="0"/>
    <n v="30.9954"/>
    <x v="3"/>
  </r>
  <r>
    <n v="4009"/>
    <s v="Bagnolo Piemonte"/>
    <s v="C - Cintura"/>
    <x v="0"/>
    <n v="63.493000000000002"/>
    <x v="3"/>
  </r>
  <r>
    <n v="4010"/>
    <s v="Baldissero d'Alba"/>
    <s v="C - Cintura"/>
    <x v="0"/>
    <n v="15.444800000000001"/>
    <x v="3"/>
  </r>
  <r>
    <n v="4011"/>
    <s v="Barbaresco"/>
    <s v="C - Cintura"/>
    <x v="0"/>
    <n v="7.6128"/>
    <x v="3"/>
  </r>
  <r>
    <n v="4012"/>
    <s v="Barge"/>
    <s v="D - Intermedio"/>
    <x v="1"/>
    <n v="82.016999999999996"/>
    <x v="3"/>
  </r>
  <r>
    <n v="4013"/>
    <s v="Barolo"/>
    <s v="C - Cintura"/>
    <x v="0"/>
    <n v="5.6069000000000004"/>
    <x v="3"/>
  </r>
  <r>
    <n v="4014"/>
    <s v="Bastia Mondovì"/>
    <s v="C - Cintura"/>
    <x v="0"/>
    <n v="12.6425"/>
    <x v="3"/>
  </r>
  <r>
    <n v="4015"/>
    <s v="Battifollo"/>
    <s v="D - Intermedio"/>
    <x v="1"/>
    <n v="10.6043"/>
    <x v="3"/>
  </r>
  <r>
    <n v="4016"/>
    <s v="Beinette"/>
    <s v="C - Cintura"/>
    <x v="0"/>
    <n v="17.638999999999999"/>
    <x v="3"/>
  </r>
  <r>
    <n v="4017"/>
    <s v="Bellino"/>
    <s v="E - Periferico"/>
    <x v="1"/>
    <n v="61.840899999999998"/>
    <x v="3"/>
  </r>
  <r>
    <n v="4018"/>
    <s v="Belvedere Langhe"/>
    <s v="C - Cintura"/>
    <x v="0"/>
    <n v="4.9680999999999997"/>
    <x v="3"/>
  </r>
  <r>
    <n v="4019"/>
    <s v="Bene Vagienna"/>
    <s v="C - Cintura"/>
    <x v="0"/>
    <n v="48.530999999999999"/>
    <x v="3"/>
  </r>
  <r>
    <n v="4020"/>
    <s v="Benevello"/>
    <s v="C - Cintura"/>
    <x v="0"/>
    <n v="5.1069000000000004"/>
    <x v="3"/>
  </r>
  <r>
    <n v="4021"/>
    <s v="Bergolo"/>
    <s v="E - Periferico"/>
    <x v="1"/>
    <n v="3.3315000000000001"/>
    <x v="3"/>
  </r>
  <r>
    <n v="4022"/>
    <s v="Bernezzo"/>
    <s v="C - Cintura"/>
    <x v="0"/>
    <n v="26.367799999999999"/>
    <x v="3"/>
  </r>
  <r>
    <n v="4023"/>
    <s v="Bonvicino"/>
    <s v="D - Intermedio"/>
    <x v="1"/>
    <n v="7.2694000000000001"/>
    <x v="3"/>
  </r>
  <r>
    <n v="4024"/>
    <s v="Borgomale"/>
    <s v="C - Cintura"/>
    <x v="0"/>
    <n v="8.3663000000000007"/>
    <x v="3"/>
  </r>
  <r>
    <n v="4025"/>
    <s v="Borgo San Dalmazzo"/>
    <s v="C - Cintura"/>
    <x v="0"/>
    <n v="21.842600000000001"/>
    <x v="3"/>
  </r>
  <r>
    <n v="4026"/>
    <s v="Bosia"/>
    <s v="D - Intermedio"/>
    <x v="1"/>
    <n v="5.6089000000000002"/>
    <x v="3"/>
  </r>
  <r>
    <n v="4027"/>
    <s v="Bossolasco"/>
    <s v="D - Intermedio"/>
    <x v="1"/>
    <n v="14.513999999999999"/>
    <x v="3"/>
  </r>
  <r>
    <n v="4028"/>
    <s v="Boves"/>
    <s v="C - Cintura"/>
    <x v="0"/>
    <n v="50.979799999999997"/>
    <x v="3"/>
  </r>
  <r>
    <n v="4029"/>
    <s v="Bra"/>
    <s v="C - Cintura"/>
    <x v="0"/>
    <n v="59.139800000000001"/>
    <x v="3"/>
  </r>
  <r>
    <n v="4030"/>
    <s v="Briaglia"/>
    <s v="C - Cintura"/>
    <x v="0"/>
    <n v="6.2152000000000003"/>
    <x v="3"/>
  </r>
  <r>
    <n v="4031"/>
    <s v="Briga Alta"/>
    <s v="E - Periferico"/>
    <x v="1"/>
    <n v="51.590699999999998"/>
    <x v="3"/>
  </r>
  <r>
    <n v="4032"/>
    <s v="Brondello"/>
    <s v="C - Cintura"/>
    <x v="0"/>
    <n v="10.400399999999999"/>
    <x v="3"/>
  </r>
  <r>
    <n v="4033"/>
    <s v="Brossasco"/>
    <s v="D - Intermedio"/>
    <x v="1"/>
    <n v="27.478300000000001"/>
    <x v="3"/>
  </r>
  <r>
    <n v="4034"/>
    <s v="Busca"/>
    <s v="C - Cintura"/>
    <x v="0"/>
    <n v="75.921700000000001"/>
    <x v="3"/>
  </r>
  <r>
    <n v="4035"/>
    <s v="Camerana"/>
    <s v="D - Intermedio"/>
    <x v="1"/>
    <n v="23.828299999999999"/>
    <x v="3"/>
  </r>
  <r>
    <n v="4037"/>
    <s v="Canale"/>
    <s v="C - Cintura"/>
    <x v="0"/>
    <n v="18.069400000000002"/>
    <x v="3"/>
  </r>
  <r>
    <n v="4038"/>
    <s v="Canosio"/>
    <s v="E - Periferico"/>
    <x v="1"/>
    <n v="48.1419"/>
    <x v="3"/>
  </r>
  <r>
    <n v="4039"/>
    <s v="Caprauna"/>
    <s v="E - Periferico"/>
    <x v="1"/>
    <n v="11.654199999999999"/>
    <x v="3"/>
  </r>
  <r>
    <n v="4040"/>
    <s v="Caraglio"/>
    <s v="C - Cintura"/>
    <x v="0"/>
    <n v="41.7194"/>
    <x v="3"/>
  </r>
  <r>
    <n v="4041"/>
    <s v="Caramagna Piemonte"/>
    <s v="C - Cintura"/>
    <x v="0"/>
    <n v="26.5793"/>
    <x v="3"/>
  </r>
  <r>
    <n v="4042"/>
    <s v="Cardè"/>
    <s v="C - Cintura"/>
    <x v="0"/>
    <n v="19.3187"/>
    <x v="3"/>
  </r>
  <r>
    <n v="4043"/>
    <s v="Carrù"/>
    <s v="C - Cintura"/>
    <x v="0"/>
    <n v="26.128799999999998"/>
    <x v="3"/>
  </r>
  <r>
    <n v="4044"/>
    <s v="Cartignano"/>
    <s v="D - Intermedio"/>
    <x v="1"/>
    <n v="7.0716999999999999"/>
    <x v="3"/>
  </r>
  <r>
    <n v="4045"/>
    <s v="Casalgrasso"/>
    <s v="C - Cintura"/>
    <x v="0"/>
    <n v="18.083400000000001"/>
    <x v="3"/>
  </r>
  <r>
    <n v="4046"/>
    <s v="Castagnito"/>
    <s v="C - Cintura"/>
    <x v="0"/>
    <n v="6.8007999999999997"/>
    <x v="3"/>
  </r>
  <r>
    <n v="4047"/>
    <s v="Casteldelfino"/>
    <s v="E - Periferico"/>
    <x v="1"/>
    <n v="33.795499999999997"/>
    <x v="3"/>
  </r>
  <r>
    <n v="4049"/>
    <s v="Castelletto Stura"/>
    <s v="C - Cintura"/>
    <x v="0"/>
    <n v="16.953800000000001"/>
    <x v="3"/>
  </r>
  <r>
    <n v="4050"/>
    <s v="Castelletto Uzzone"/>
    <s v="E - Periferico"/>
    <x v="1"/>
    <n v="15.3489"/>
    <x v="3"/>
  </r>
  <r>
    <n v="4051"/>
    <s v="Castellinaldo d'Alba"/>
    <s v="C - Cintura"/>
    <x v="0"/>
    <n v="7.7363999999999997"/>
    <x v="3"/>
  </r>
  <r>
    <n v="4052"/>
    <s v="Castellino Tanaro"/>
    <s v="C - Cintura"/>
    <x v="0"/>
    <n v="11.3123"/>
    <x v="3"/>
  </r>
  <r>
    <n v="4053"/>
    <s v="Castelmagno"/>
    <s v="D - Intermedio"/>
    <x v="1"/>
    <n v="49.543399999999998"/>
    <x v="3"/>
  </r>
  <r>
    <n v="4054"/>
    <s v="Castelnuovo di Ceva"/>
    <s v="D - Intermedio"/>
    <x v="1"/>
    <n v="6.4356"/>
    <x v="3"/>
  </r>
  <r>
    <n v="4055"/>
    <s v="Castiglione Falletto"/>
    <s v="C - Cintura"/>
    <x v="0"/>
    <n v="4.6380999999999997"/>
    <x v="3"/>
  </r>
  <r>
    <n v="4056"/>
    <s v="Castiglione Tinella"/>
    <s v="D - Intermedio"/>
    <x v="1"/>
    <n v="11.6647"/>
    <x v="3"/>
  </r>
  <r>
    <n v="4057"/>
    <s v="Castino"/>
    <s v="D - Intermedio"/>
    <x v="1"/>
    <n v="15.6624"/>
    <x v="3"/>
  </r>
  <r>
    <n v="4058"/>
    <s v="Cavallerleone"/>
    <s v="C - Cintura"/>
    <x v="0"/>
    <n v="17.066700000000001"/>
    <x v="3"/>
  </r>
  <r>
    <n v="4059"/>
    <s v="Cavallermaggiore"/>
    <s v="C - Cintura"/>
    <x v="0"/>
    <n v="51.434600000000003"/>
    <x v="3"/>
  </r>
  <r>
    <n v="4060"/>
    <s v="Celle di Macra"/>
    <s v="E - Periferico"/>
    <x v="1"/>
    <n v="31.4892"/>
    <x v="3"/>
  </r>
  <r>
    <n v="4061"/>
    <s v="Centallo"/>
    <s v="C - Cintura"/>
    <x v="0"/>
    <n v="42.9514"/>
    <x v="3"/>
  </r>
  <r>
    <n v="4062"/>
    <s v="Ceresole Alba"/>
    <s v="C - Cintura"/>
    <x v="0"/>
    <n v="37.0167"/>
    <x v="3"/>
  </r>
  <r>
    <n v="4063"/>
    <s v="Cerretto Langhe"/>
    <s v="D - Intermedio"/>
    <x v="1"/>
    <n v="9.8674999999999997"/>
    <x v="3"/>
  </r>
  <r>
    <n v="4064"/>
    <s v="Cervasca"/>
    <s v="C - Cintura"/>
    <x v="0"/>
    <n v="17.3521"/>
    <x v="3"/>
  </r>
  <r>
    <n v="4065"/>
    <s v="Cervere"/>
    <s v="C - Cintura"/>
    <x v="0"/>
    <n v="18.717500000000001"/>
    <x v="3"/>
  </r>
  <r>
    <n v="4066"/>
    <s v="Ceva"/>
    <s v="C - Cintura"/>
    <x v="0"/>
    <n v="43.393700000000003"/>
    <x v="3"/>
  </r>
  <r>
    <n v="4067"/>
    <s v="Cherasco"/>
    <s v="C - Cintura"/>
    <x v="0"/>
    <n v="81.409199999999998"/>
    <x v="3"/>
  </r>
  <r>
    <n v="4068"/>
    <s v="Chiusa di Pesio"/>
    <s v="C - Cintura"/>
    <x v="0"/>
    <n v="95.348600000000005"/>
    <x v="3"/>
  </r>
  <r>
    <n v="4069"/>
    <s v="Cigliè"/>
    <s v="C - Cintura"/>
    <x v="0"/>
    <n v="5.5301999999999998"/>
    <x v="3"/>
  </r>
  <r>
    <n v="4070"/>
    <s v="Cissone"/>
    <s v="D - Intermedio"/>
    <x v="1"/>
    <n v="6.1315999999999997"/>
    <x v="3"/>
  </r>
  <r>
    <n v="4071"/>
    <s v="Clavesana"/>
    <s v="C - Cintura"/>
    <x v="0"/>
    <n v="16.715399999999999"/>
    <x v="3"/>
  </r>
  <r>
    <n v="4072"/>
    <s v="Corneliano d'Alba"/>
    <s v="C - Cintura"/>
    <x v="0"/>
    <n v="9.8369"/>
    <x v="3"/>
  </r>
  <r>
    <n v="4073"/>
    <s v="Cortemilia"/>
    <s v="D - Intermedio"/>
    <x v="1"/>
    <n v="24.901499999999999"/>
    <x v="3"/>
  </r>
  <r>
    <n v="4074"/>
    <s v="Cossano Belbo"/>
    <s v="D - Intermedio"/>
    <x v="1"/>
    <n v="20.5029"/>
    <x v="3"/>
  </r>
  <r>
    <n v="4075"/>
    <s v="Costigliole Saluzzo"/>
    <s v="C - Cintura"/>
    <x v="0"/>
    <n v="15.4026"/>
    <x v="3"/>
  </r>
  <r>
    <n v="4076"/>
    <s v="Cravanzana"/>
    <s v="D - Intermedio"/>
    <x v="1"/>
    <n v="8.4434000000000005"/>
    <x v="3"/>
  </r>
  <r>
    <n v="4077"/>
    <s v="Crissolo"/>
    <s v="E - Periferico"/>
    <x v="1"/>
    <n v="52.01"/>
    <x v="3"/>
  </r>
  <r>
    <n v="4078"/>
    <s v="Cuneo"/>
    <s v="A - Polo"/>
    <x v="0"/>
    <n v="119.5699"/>
    <x v="3"/>
  </r>
  <r>
    <n v="4079"/>
    <s v="Demonte"/>
    <s v="D - Intermedio"/>
    <x v="1"/>
    <n v="126.85429999999999"/>
    <x v="3"/>
  </r>
  <r>
    <n v="4080"/>
    <s v="Diano d'Alba"/>
    <s v="C - Cintura"/>
    <x v="0"/>
    <n v="17.294799999999999"/>
    <x v="3"/>
  </r>
  <r>
    <n v="4081"/>
    <s v="Dogliani"/>
    <s v="C - Cintura"/>
    <x v="0"/>
    <n v="35.156199999999998"/>
    <x v="3"/>
  </r>
  <r>
    <n v="4082"/>
    <s v="Dronero"/>
    <s v="C - Cintura"/>
    <x v="0"/>
    <n v="57.790100000000002"/>
    <x v="3"/>
  </r>
  <r>
    <n v="4083"/>
    <s v="Elva"/>
    <s v="E - Periferico"/>
    <x v="1"/>
    <n v="26.160599999999999"/>
    <x v="3"/>
  </r>
  <r>
    <n v="4084"/>
    <s v="Entracque"/>
    <s v="D - Intermedio"/>
    <x v="1"/>
    <n v="161.3023"/>
    <x v="3"/>
  </r>
  <r>
    <n v="4085"/>
    <s v="Envie"/>
    <s v="C - Cintura"/>
    <x v="0"/>
    <n v="25.087499999999999"/>
    <x v="3"/>
  </r>
  <r>
    <n v="4086"/>
    <s v="Farigliano"/>
    <s v="C - Cintura"/>
    <x v="0"/>
    <n v="16.7514"/>
    <x v="3"/>
  </r>
  <r>
    <n v="4087"/>
    <s v="Faule"/>
    <s v="C - Cintura"/>
    <x v="0"/>
    <n v="7.0536000000000003"/>
    <x v="3"/>
  </r>
  <r>
    <n v="4088"/>
    <s v="Feisoglio"/>
    <s v="D - Intermedio"/>
    <x v="1"/>
    <n v="7.6906999999999996"/>
    <x v="3"/>
  </r>
  <r>
    <n v="4089"/>
    <s v="Fossano"/>
    <s v="C - Cintura"/>
    <x v="0"/>
    <n v="130.78380000000001"/>
    <x v="3"/>
  </r>
  <r>
    <n v="4090"/>
    <s v="Frabosa Soprana"/>
    <s v="C - Cintura"/>
    <x v="0"/>
    <n v="46.818800000000003"/>
    <x v="3"/>
  </r>
  <r>
    <n v="4091"/>
    <s v="Frabosa Sottana"/>
    <s v="C - Cintura"/>
    <x v="0"/>
    <n v="37.685299999999998"/>
    <x v="3"/>
  </r>
  <r>
    <n v="4092"/>
    <s v="Frassino"/>
    <s v="D - Intermedio"/>
    <x v="1"/>
    <n v="17.0534"/>
    <x v="3"/>
  </r>
  <r>
    <n v="4093"/>
    <s v="Gaiola"/>
    <s v="C - Cintura"/>
    <x v="0"/>
    <n v="5.1261999999999999"/>
    <x v="3"/>
  </r>
  <r>
    <n v="4094"/>
    <s v="Gambasca"/>
    <s v="C - Cintura"/>
    <x v="0"/>
    <n v="5.66"/>
    <x v="3"/>
  </r>
  <r>
    <n v="4095"/>
    <s v="Garessio"/>
    <s v="D - Intermedio"/>
    <x v="1"/>
    <n v="130.70079999999999"/>
    <x v="3"/>
  </r>
  <r>
    <n v="4096"/>
    <s v="Genola"/>
    <s v="C - Cintura"/>
    <x v="0"/>
    <n v="13.876899999999999"/>
    <x v="3"/>
  </r>
  <r>
    <n v="4097"/>
    <s v="Gorzegno"/>
    <s v="E - Periferico"/>
    <x v="1"/>
    <n v="13.416700000000001"/>
    <x v="3"/>
  </r>
  <r>
    <n v="4098"/>
    <s v="Gottasecca"/>
    <s v="E - Periferico"/>
    <x v="1"/>
    <n v="13.4129"/>
    <x v="3"/>
  </r>
  <r>
    <n v="4099"/>
    <s v="Govone"/>
    <s v="C - Cintura"/>
    <x v="0"/>
    <n v="19.216799999999999"/>
    <x v="3"/>
  </r>
  <r>
    <n v="4100"/>
    <s v="Grinzane Cavour"/>
    <s v="C - Cintura"/>
    <x v="0"/>
    <n v="3.9508000000000001"/>
    <x v="3"/>
  </r>
  <r>
    <n v="4101"/>
    <s v="Guarene"/>
    <s v="C - Cintura"/>
    <x v="0"/>
    <n v="13.677"/>
    <x v="3"/>
  </r>
  <r>
    <n v="4102"/>
    <s v="Igliano"/>
    <s v="D - Intermedio"/>
    <x v="1"/>
    <n v="3.3426"/>
    <x v="3"/>
  </r>
  <r>
    <n v="4103"/>
    <s v="Isasca"/>
    <s v="D - Intermedio"/>
    <x v="1"/>
    <n v="5.3426999999999998"/>
    <x v="3"/>
  </r>
  <r>
    <n v="4104"/>
    <s v="Lagnasco"/>
    <s v="C - Cintura"/>
    <x v="0"/>
    <n v="17.869"/>
    <x v="3"/>
  </r>
  <r>
    <n v="4105"/>
    <s v="La Morra"/>
    <s v="C - Cintura"/>
    <x v="0"/>
    <n v="24.329499999999999"/>
    <x v="3"/>
  </r>
  <r>
    <n v="4106"/>
    <s v="Lequio Berria"/>
    <s v="C - Cintura"/>
    <x v="0"/>
    <n v="12.174099999999999"/>
    <x v="3"/>
  </r>
  <r>
    <n v="4107"/>
    <s v="Lequio Tanaro"/>
    <s v="C - Cintura"/>
    <x v="0"/>
    <n v="12.1645"/>
    <x v="3"/>
  </r>
  <r>
    <n v="4108"/>
    <s v="Lesegno"/>
    <s v="C - Cintura"/>
    <x v="0"/>
    <n v="14.3992"/>
    <x v="3"/>
  </r>
  <r>
    <n v="4109"/>
    <s v="Levice"/>
    <s v="E - Periferico"/>
    <x v="1"/>
    <n v="15.9597"/>
    <x v="3"/>
  </r>
  <r>
    <n v="4110"/>
    <s v="Limone Piemonte"/>
    <s v="D - Intermedio"/>
    <x v="1"/>
    <n v="71.627600000000001"/>
    <x v="3"/>
  </r>
  <r>
    <n v="4111"/>
    <s v="Lisio"/>
    <s v="C - Cintura"/>
    <x v="0"/>
    <n v="8.4074000000000009"/>
    <x v="3"/>
  </r>
  <r>
    <n v="4112"/>
    <s v="Macra"/>
    <s v="E - Periferico"/>
    <x v="1"/>
    <n v="24.488800000000001"/>
    <x v="3"/>
  </r>
  <r>
    <n v="4113"/>
    <s v="Magliano Alfieri"/>
    <s v="C - Cintura"/>
    <x v="0"/>
    <n v="9.4923999999999999"/>
    <x v="3"/>
  </r>
  <r>
    <n v="4114"/>
    <s v="Magliano Alpi"/>
    <s v="C - Cintura"/>
    <x v="0"/>
    <n v="33.632100000000001"/>
    <x v="3"/>
  </r>
  <r>
    <n v="4115"/>
    <s v="Mango"/>
    <s v="C - Cintura"/>
    <x v="0"/>
    <n v="20.122"/>
    <x v="3"/>
  </r>
  <r>
    <n v="4116"/>
    <s v="Manta"/>
    <s v="C - Cintura"/>
    <x v="0"/>
    <n v="11.9254"/>
    <x v="3"/>
  </r>
  <r>
    <n v="4117"/>
    <s v="Marene"/>
    <s v="C - Cintura"/>
    <x v="0"/>
    <n v="28.559100000000001"/>
    <x v="3"/>
  </r>
  <r>
    <n v="4118"/>
    <s v="Margarita"/>
    <s v="C - Cintura"/>
    <x v="0"/>
    <n v="11.4521"/>
    <x v="3"/>
  </r>
  <r>
    <n v="4119"/>
    <s v="Marmora"/>
    <s v="E - Periferico"/>
    <x v="1"/>
    <n v="40.6877"/>
    <x v="3"/>
  </r>
  <r>
    <n v="4120"/>
    <s v="Marsaglia"/>
    <s v="C - Cintura"/>
    <x v="0"/>
    <n v="13.050800000000001"/>
    <x v="3"/>
  </r>
  <r>
    <n v="4121"/>
    <s v="Martiniana Po"/>
    <s v="C - Cintura"/>
    <x v="0"/>
    <n v="13.224500000000001"/>
    <x v="3"/>
  </r>
  <r>
    <n v="4122"/>
    <s v="Melle"/>
    <s v="D - Intermedio"/>
    <x v="1"/>
    <n v="28.128699999999998"/>
    <x v="3"/>
  </r>
  <r>
    <n v="4123"/>
    <s v="Moiola"/>
    <s v="C - Cintura"/>
    <x v="0"/>
    <n v="15.1219"/>
    <x v="3"/>
  </r>
  <r>
    <n v="4124"/>
    <s v="Mombarcaro"/>
    <s v="D - Intermedio"/>
    <x v="1"/>
    <n v="20.057400000000001"/>
    <x v="3"/>
  </r>
  <r>
    <n v="4125"/>
    <s v="Mombasiglio"/>
    <s v="C - Cintura"/>
    <x v="0"/>
    <n v="17.815899999999999"/>
    <x v="3"/>
  </r>
  <r>
    <n v="4126"/>
    <s v="Monastero di Vasco"/>
    <s v="C - Cintura"/>
    <x v="0"/>
    <n v="17.372199999999999"/>
    <x v="3"/>
  </r>
  <r>
    <n v="4127"/>
    <s v="Monasterolo Casotto"/>
    <s v="C - Cintura"/>
    <x v="0"/>
    <n v="8.0298999999999996"/>
    <x v="3"/>
  </r>
  <r>
    <n v="4128"/>
    <s v="Monasterolo di Savigliano"/>
    <s v="C - Cintura"/>
    <x v="0"/>
    <n v="15.061199999999999"/>
    <x v="3"/>
  </r>
  <r>
    <n v="4129"/>
    <s v="Monchiero"/>
    <s v="C - Cintura"/>
    <x v="0"/>
    <n v="4.8682999999999996"/>
    <x v="3"/>
  </r>
  <r>
    <n v="4130"/>
    <s v="Mondovì"/>
    <s v="A - Polo"/>
    <x v="0"/>
    <n v="86.175299999999993"/>
    <x v="3"/>
  </r>
  <r>
    <n v="4131"/>
    <s v="Monesiglio"/>
    <s v="E - Periferico"/>
    <x v="1"/>
    <n v="12.9438"/>
    <x v="3"/>
  </r>
  <r>
    <n v="4132"/>
    <s v="Monforte d'Alba"/>
    <s v="C - Cintura"/>
    <x v="0"/>
    <n v="25.8809"/>
    <x v="3"/>
  </r>
  <r>
    <n v="4133"/>
    <s v="Montà"/>
    <s v="D - Intermedio"/>
    <x v="1"/>
    <n v="27.279299999999999"/>
    <x v="3"/>
  </r>
  <r>
    <n v="4134"/>
    <s v="Montaldo di Mondovì"/>
    <s v="C - Cintura"/>
    <x v="0"/>
    <n v="24.061399999999999"/>
    <x v="3"/>
  </r>
  <r>
    <n v="4135"/>
    <s v="Montaldo Roero"/>
    <s v="C - Cintura"/>
    <x v="0"/>
    <n v="11.657400000000001"/>
    <x v="3"/>
  </r>
  <r>
    <n v="4136"/>
    <s v="Montanera"/>
    <s v="C - Cintura"/>
    <x v="0"/>
    <n v="11.717499999999999"/>
    <x v="3"/>
  </r>
  <r>
    <n v="4137"/>
    <s v="Montelupo Albese"/>
    <s v="C - Cintura"/>
    <x v="0"/>
    <n v="6.4253"/>
    <x v="3"/>
  </r>
  <r>
    <n v="4138"/>
    <s v="Montemale di Cuneo"/>
    <s v="D - Intermedio"/>
    <x v="1"/>
    <n v="11.5131"/>
    <x v="3"/>
  </r>
  <r>
    <n v="4139"/>
    <s v="Monterosso Grana"/>
    <s v="C - Cintura"/>
    <x v="0"/>
    <n v="41.988"/>
    <x v="3"/>
  </r>
  <r>
    <n v="4140"/>
    <s v="Monteu Roero"/>
    <s v="C - Cintura"/>
    <x v="0"/>
    <n v="24.682600000000001"/>
    <x v="3"/>
  </r>
  <r>
    <n v="4141"/>
    <s v="Montezemolo"/>
    <s v="D - Intermedio"/>
    <x v="1"/>
    <n v="7.4222999999999999"/>
    <x v="3"/>
  </r>
  <r>
    <n v="4142"/>
    <s v="Monticello d'Alba"/>
    <s v="C - Cintura"/>
    <x v="0"/>
    <n v="10.018000000000001"/>
    <x v="3"/>
  </r>
  <r>
    <n v="4143"/>
    <s v="Moretta"/>
    <s v="C - Cintura"/>
    <x v="0"/>
    <n v="24.078199999999999"/>
    <x v="3"/>
  </r>
  <r>
    <n v="4144"/>
    <s v="Morozzo"/>
    <s v="C - Cintura"/>
    <x v="0"/>
    <n v="21.7133"/>
    <x v="3"/>
  </r>
  <r>
    <n v="4145"/>
    <s v="Murazzano"/>
    <s v="D - Intermedio"/>
    <x v="1"/>
    <n v="27.9527"/>
    <x v="3"/>
  </r>
  <r>
    <n v="4146"/>
    <s v="Murello"/>
    <s v="C - Cintura"/>
    <x v="0"/>
    <n v="17.2608"/>
    <x v="3"/>
  </r>
  <r>
    <n v="4147"/>
    <s v="Narzole"/>
    <s v="C - Cintura"/>
    <x v="0"/>
    <n v="26.587299999999999"/>
    <x v="3"/>
  </r>
  <r>
    <n v="4148"/>
    <s v="Neive"/>
    <s v="C - Cintura"/>
    <x v="0"/>
    <n v="21.554400000000001"/>
    <x v="3"/>
  </r>
  <r>
    <n v="4149"/>
    <s v="Neviglie"/>
    <s v="C - Cintura"/>
    <x v="0"/>
    <n v="7.6334"/>
    <x v="3"/>
  </r>
  <r>
    <n v="4150"/>
    <s v="Niella Belbo"/>
    <s v="E - Periferico"/>
    <x v="1"/>
    <n v="11.292999999999999"/>
    <x v="3"/>
  </r>
  <r>
    <n v="4151"/>
    <s v="Niella Tanaro"/>
    <s v="C - Cintura"/>
    <x v="0"/>
    <n v="15.9994"/>
    <x v="3"/>
  </r>
  <r>
    <n v="4152"/>
    <s v="Novello"/>
    <s v="C - Cintura"/>
    <x v="0"/>
    <n v="11.6568"/>
    <x v="3"/>
  </r>
  <r>
    <n v="4153"/>
    <s v="Nucetto"/>
    <s v="C - Cintura"/>
    <x v="0"/>
    <n v="8.1727000000000007"/>
    <x v="3"/>
  </r>
  <r>
    <n v="4154"/>
    <s v="Oncino"/>
    <s v="E - Periferico"/>
    <x v="1"/>
    <n v="47.376600000000003"/>
    <x v="3"/>
  </r>
  <r>
    <n v="4155"/>
    <s v="Ormea"/>
    <s v="E - Periferico"/>
    <x v="1"/>
    <n v="124.79949999999999"/>
    <x v="3"/>
  </r>
  <r>
    <n v="4156"/>
    <s v="Ostana"/>
    <s v="E - Periferico"/>
    <x v="1"/>
    <n v="14.276300000000001"/>
    <x v="3"/>
  </r>
  <r>
    <n v="4157"/>
    <s v="Paesana"/>
    <s v="D - Intermedio"/>
    <x v="1"/>
    <n v="58.319400000000002"/>
    <x v="3"/>
  </r>
  <r>
    <n v="4158"/>
    <s v="Pagno"/>
    <s v="C - Cintura"/>
    <x v="0"/>
    <n v="8.5858000000000008"/>
    <x v="3"/>
  </r>
  <r>
    <n v="4159"/>
    <s v="Pamparato"/>
    <s v="C - Cintura"/>
    <x v="0"/>
    <n v="34.3354"/>
    <x v="3"/>
  </r>
  <r>
    <n v="4160"/>
    <s v="Paroldo"/>
    <s v="D - Intermedio"/>
    <x v="1"/>
    <n v="12.626899999999999"/>
    <x v="3"/>
  </r>
  <r>
    <n v="4161"/>
    <s v="Perletto"/>
    <s v="E - Periferico"/>
    <x v="1"/>
    <n v="9.7555999999999994"/>
    <x v="3"/>
  </r>
  <r>
    <n v="4162"/>
    <s v="Perlo"/>
    <s v="D - Intermedio"/>
    <x v="1"/>
    <n v="10.252700000000001"/>
    <x v="3"/>
  </r>
  <r>
    <n v="4163"/>
    <s v="Peveragno"/>
    <s v="C - Cintura"/>
    <x v="0"/>
    <n v="68.086100000000002"/>
    <x v="3"/>
  </r>
  <r>
    <n v="4164"/>
    <s v="Pezzolo Valle Uzzone"/>
    <s v="E - Periferico"/>
    <x v="1"/>
    <n v="26.7361"/>
    <x v="3"/>
  </r>
  <r>
    <n v="4165"/>
    <s v="Pianfei"/>
    <s v="C - Cintura"/>
    <x v="0"/>
    <n v="15.323499999999999"/>
    <x v="3"/>
  </r>
  <r>
    <n v="4166"/>
    <s v="Piasco"/>
    <s v="C - Cintura"/>
    <x v="0"/>
    <n v="10.922000000000001"/>
    <x v="3"/>
  </r>
  <r>
    <n v="4167"/>
    <s v="Pietraporzio"/>
    <s v="E - Periferico"/>
    <x v="1"/>
    <n v="55.1188"/>
    <x v="3"/>
  </r>
  <r>
    <n v="4168"/>
    <s v="Piobesi d'Alba"/>
    <s v="C - Cintura"/>
    <x v="0"/>
    <n v="3.9588999999999999"/>
    <x v="3"/>
  </r>
  <r>
    <n v="4169"/>
    <s v="Piozzo"/>
    <s v="C - Cintura"/>
    <x v="0"/>
    <n v="14.478999999999999"/>
    <x v="3"/>
  </r>
  <r>
    <n v="4170"/>
    <s v="Pocapaglia"/>
    <s v="C - Cintura"/>
    <x v="0"/>
    <n v="17.914000000000001"/>
    <x v="3"/>
  </r>
  <r>
    <n v="4171"/>
    <s v="Polonghera"/>
    <s v="C - Cintura"/>
    <x v="0"/>
    <n v="10.541"/>
    <x v="3"/>
  </r>
  <r>
    <n v="4172"/>
    <s v="Pontechianale"/>
    <s v="E - Periferico"/>
    <x v="1"/>
    <n v="95.2256"/>
    <x v="3"/>
  </r>
  <r>
    <n v="4173"/>
    <s v="Pradleves"/>
    <s v="D - Intermedio"/>
    <x v="1"/>
    <n v="19.679099999999998"/>
    <x v="3"/>
  </r>
  <r>
    <n v="4174"/>
    <s v="Prazzo"/>
    <s v="E - Periferico"/>
    <x v="1"/>
    <n v="52.471200000000003"/>
    <x v="3"/>
  </r>
  <r>
    <n v="4175"/>
    <s v="Priero"/>
    <s v="C - Cintura"/>
    <x v="0"/>
    <n v="19.3889"/>
    <x v="3"/>
  </r>
  <r>
    <n v="4176"/>
    <s v="Priocca"/>
    <s v="C - Cintura"/>
    <x v="0"/>
    <n v="9.0183"/>
    <x v="3"/>
  </r>
  <r>
    <n v="4177"/>
    <s v="Priola"/>
    <s v="D - Intermedio"/>
    <x v="1"/>
    <n v="27.575399999999998"/>
    <x v="3"/>
  </r>
  <r>
    <n v="4178"/>
    <s v="Prunetto"/>
    <s v="E - Periferico"/>
    <x v="1"/>
    <n v="14.8094"/>
    <x v="3"/>
  </r>
  <r>
    <n v="4179"/>
    <s v="Racconigi"/>
    <s v="C - Cintura"/>
    <x v="0"/>
    <n v="47.957099999999997"/>
    <x v="3"/>
  </r>
  <r>
    <n v="4180"/>
    <s v="Revello"/>
    <s v="C - Cintura"/>
    <x v="0"/>
    <n v="52.3474"/>
    <x v="3"/>
  </r>
  <r>
    <n v="4181"/>
    <s v="Rifreddo"/>
    <s v="D - Intermedio"/>
    <x v="1"/>
    <n v="6.9473000000000003"/>
    <x v="3"/>
  </r>
  <r>
    <n v="4182"/>
    <s v="Rittana"/>
    <s v="C - Cintura"/>
    <x v="0"/>
    <n v="11.6035"/>
    <x v="3"/>
  </r>
  <r>
    <n v="4183"/>
    <s v="Roaschia"/>
    <s v="C - Cintura"/>
    <x v="0"/>
    <n v="23.7118"/>
    <x v="3"/>
  </r>
  <r>
    <n v="4184"/>
    <s v="Roascio"/>
    <s v="C - Cintura"/>
    <x v="0"/>
    <n v="6.3060999999999998"/>
    <x v="3"/>
  </r>
  <r>
    <n v="4185"/>
    <s v="Robilante"/>
    <s v="C - Cintura"/>
    <x v="0"/>
    <n v="25.228100000000001"/>
    <x v="3"/>
  </r>
  <r>
    <n v="4186"/>
    <s v="Roburent"/>
    <s v="C - Cintura"/>
    <x v="0"/>
    <n v="29.982099999999999"/>
    <x v="3"/>
  </r>
  <r>
    <n v="4187"/>
    <s v="Roccabruna"/>
    <s v="D - Intermedio"/>
    <x v="1"/>
    <n v="24.0351"/>
    <x v="3"/>
  </r>
  <r>
    <n v="4188"/>
    <s v="Rocca Cigliè"/>
    <s v="C - Cintura"/>
    <x v="0"/>
    <n v="7.3753000000000002"/>
    <x v="3"/>
  </r>
  <r>
    <n v="4189"/>
    <s v="Rocca de' Baldi"/>
    <s v="C - Cintura"/>
    <x v="0"/>
    <n v="26.8033"/>
    <x v="3"/>
  </r>
  <r>
    <n v="4190"/>
    <s v="Roccaforte Mondovì"/>
    <s v="C - Cintura"/>
    <x v="0"/>
    <n v="84.400400000000005"/>
    <x v="3"/>
  </r>
  <r>
    <n v="4191"/>
    <s v="Roccasparvera"/>
    <s v="C - Cintura"/>
    <x v="0"/>
    <n v="11.3995"/>
    <x v="3"/>
  </r>
  <r>
    <n v="4192"/>
    <s v="Roccavione"/>
    <s v="C - Cintura"/>
    <x v="0"/>
    <n v="19.180599999999998"/>
    <x v="3"/>
  </r>
  <r>
    <n v="4193"/>
    <s v="Rocchetta Belbo"/>
    <s v="D - Intermedio"/>
    <x v="1"/>
    <n v="4.6134000000000004"/>
    <x v="3"/>
  </r>
  <r>
    <n v="4194"/>
    <s v="Roddi"/>
    <s v="C - Cintura"/>
    <x v="0"/>
    <n v="9.2149999999999999"/>
    <x v="3"/>
  </r>
  <r>
    <n v="4195"/>
    <s v="Roddino"/>
    <s v="C - Cintura"/>
    <x v="0"/>
    <n v="10.4207"/>
    <x v="3"/>
  </r>
  <r>
    <n v="4196"/>
    <s v="Rodello"/>
    <s v="C - Cintura"/>
    <x v="0"/>
    <n v="9.1112000000000002"/>
    <x v="3"/>
  </r>
  <r>
    <n v="4197"/>
    <s v="Rossana"/>
    <s v="C - Cintura"/>
    <x v="0"/>
    <n v="20.131599999999999"/>
    <x v="3"/>
  </r>
  <r>
    <n v="4198"/>
    <s v="Ruffia"/>
    <s v="C - Cintura"/>
    <x v="0"/>
    <n v="7.1908000000000003"/>
    <x v="3"/>
  </r>
  <r>
    <n v="4199"/>
    <s v="Sale delle Langhe"/>
    <s v="C - Cintura"/>
    <x v="0"/>
    <n v="10.8629"/>
    <x v="3"/>
  </r>
  <r>
    <n v="4200"/>
    <s v="Sale San Giovanni"/>
    <s v="C - Cintura"/>
    <x v="0"/>
    <n v="7.8312999999999997"/>
    <x v="3"/>
  </r>
  <r>
    <n v="4201"/>
    <s v="Saliceto"/>
    <s v="D - Intermedio"/>
    <x v="1"/>
    <n v="24.361799999999999"/>
    <x v="3"/>
  </r>
  <r>
    <n v="4202"/>
    <s v="Salmour"/>
    <s v="C - Cintura"/>
    <x v="0"/>
    <n v="12.511900000000001"/>
    <x v="3"/>
  </r>
  <r>
    <n v="4203"/>
    <s v="Saluzzo"/>
    <s v="C - Cintura"/>
    <x v="0"/>
    <n v="79.738200000000006"/>
    <x v="3"/>
  </r>
  <r>
    <n v="4204"/>
    <s v="Sambuco"/>
    <s v="E - Periferico"/>
    <x v="1"/>
    <n v="46.302100000000003"/>
    <x v="3"/>
  </r>
  <r>
    <n v="4205"/>
    <s v="Sampeyre"/>
    <s v="E - Periferico"/>
    <x v="1"/>
    <n v="98.568299999999994"/>
    <x v="3"/>
  </r>
  <r>
    <n v="4206"/>
    <s v="San Benedetto Belbo"/>
    <s v="D - Intermedio"/>
    <x v="1"/>
    <n v="4.8890000000000002"/>
    <x v="3"/>
  </r>
  <r>
    <n v="4207"/>
    <s v="San Damiano Macra"/>
    <s v="D - Intermedio"/>
    <x v="1"/>
    <n v="54.150799999999997"/>
    <x v="3"/>
  </r>
  <r>
    <n v="4208"/>
    <s v="Sanfrè"/>
    <s v="C - Cintura"/>
    <x v="0"/>
    <n v="15.383699999999999"/>
    <x v="3"/>
  </r>
  <r>
    <n v="4209"/>
    <s v="Sanfront"/>
    <s v="D - Intermedio"/>
    <x v="1"/>
    <n v="40.063400000000001"/>
    <x v="3"/>
  </r>
  <r>
    <n v="4210"/>
    <s v="San Michele Mondovì"/>
    <s v="C - Cintura"/>
    <x v="0"/>
    <n v="18.107900000000001"/>
    <x v="3"/>
  </r>
  <r>
    <n v="4211"/>
    <s v="Sant'Albano Stura"/>
    <s v="C - Cintura"/>
    <x v="0"/>
    <n v="27.264299999999999"/>
    <x v="3"/>
  </r>
  <r>
    <n v="4212"/>
    <s v="Santa Vittoria d'Alba"/>
    <s v="C - Cintura"/>
    <x v="0"/>
    <n v="10.076700000000001"/>
    <x v="3"/>
  </r>
  <r>
    <n v="4213"/>
    <s v="Santo Stefano Belbo"/>
    <s v="D - Intermedio"/>
    <x v="1"/>
    <n v="27.126899999999999"/>
    <x v="3"/>
  </r>
  <r>
    <n v="4214"/>
    <s v="Santo Stefano Roero"/>
    <s v="C - Cintura"/>
    <x v="0"/>
    <n v="12.966699999999999"/>
    <x v="3"/>
  </r>
  <r>
    <n v="4215"/>
    <s v="Savigliano"/>
    <s v="A - Polo"/>
    <x v="0"/>
    <n v="110.0718"/>
    <x v="3"/>
  </r>
  <r>
    <n v="4216"/>
    <s v="Scagnello"/>
    <s v="C - Cintura"/>
    <x v="0"/>
    <n v="8.9830000000000005"/>
    <x v="3"/>
  </r>
  <r>
    <n v="4217"/>
    <s v="Scarnafigi"/>
    <s v="C - Cintura"/>
    <x v="0"/>
    <n v="30.746600000000001"/>
    <x v="3"/>
  </r>
  <r>
    <n v="4218"/>
    <s v="Serralunga d'Alba"/>
    <s v="C - Cintura"/>
    <x v="0"/>
    <n v="8.6227"/>
    <x v="3"/>
  </r>
  <r>
    <n v="4219"/>
    <s v="Serravalle Langhe"/>
    <s v="D - Intermedio"/>
    <x v="1"/>
    <n v="8.5350999999999999"/>
    <x v="3"/>
  </r>
  <r>
    <n v="4220"/>
    <s v="Sinio"/>
    <s v="C - Cintura"/>
    <x v="0"/>
    <n v="8.5325000000000006"/>
    <x v="3"/>
  </r>
  <r>
    <n v="4221"/>
    <s v="Somano"/>
    <s v="D - Intermedio"/>
    <x v="1"/>
    <n v="12.2553"/>
    <x v="3"/>
  </r>
  <r>
    <n v="4222"/>
    <s v="Sommariva del Bosco"/>
    <s v="C - Cintura"/>
    <x v="0"/>
    <n v="35.268799999999999"/>
    <x v="3"/>
  </r>
  <r>
    <n v="4223"/>
    <s v="Sommariva Perno"/>
    <s v="C - Cintura"/>
    <x v="0"/>
    <n v="16.952999999999999"/>
    <x v="3"/>
  </r>
  <r>
    <n v="4224"/>
    <s v="Stroppo"/>
    <s v="E - Periferico"/>
    <x v="1"/>
    <n v="28.479900000000001"/>
    <x v="3"/>
  </r>
  <r>
    <n v="4225"/>
    <s v="Tarantasca"/>
    <s v="C - Cintura"/>
    <x v="0"/>
    <n v="12.513500000000001"/>
    <x v="3"/>
  </r>
  <r>
    <n v="4226"/>
    <s v="Torre Bormida"/>
    <s v="D - Intermedio"/>
    <x v="1"/>
    <n v="6.8536999999999999"/>
    <x v="3"/>
  </r>
  <r>
    <n v="4227"/>
    <s v="Torre Mondovì"/>
    <s v="C - Cintura"/>
    <x v="0"/>
    <n v="18.3005"/>
    <x v="3"/>
  </r>
  <r>
    <n v="4228"/>
    <s v="Torre San Giorgio"/>
    <s v="C - Cintura"/>
    <x v="0"/>
    <n v="5.4255000000000004"/>
    <x v="3"/>
  </r>
  <r>
    <n v="4229"/>
    <s v="Torresina"/>
    <s v="D - Intermedio"/>
    <x v="1"/>
    <n v="3.8473999999999999"/>
    <x v="3"/>
  </r>
  <r>
    <n v="4230"/>
    <s v="Treiso"/>
    <s v="C - Cintura"/>
    <x v="0"/>
    <n v="9.9221000000000004"/>
    <x v="3"/>
  </r>
  <r>
    <n v="4231"/>
    <s v="Trezzo Tinella"/>
    <s v="C - Cintura"/>
    <x v="0"/>
    <n v="10.676500000000001"/>
    <x v="3"/>
  </r>
  <r>
    <n v="4232"/>
    <s v="Trinità"/>
    <s v="C - Cintura"/>
    <x v="0"/>
    <n v="28.094799999999999"/>
    <x v="3"/>
  </r>
  <r>
    <n v="4233"/>
    <s v="Valdieri"/>
    <s v="C - Cintura"/>
    <x v="0"/>
    <n v="152.9752"/>
    <x v="3"/>
  </r>
  <r>
    <n v="4234"/>
    <s v="Valgrana"/>
    <s v="C - Cintura"/>
    <x v="0"/>
    <n v="22.968800000000002"/>
    <x v="3"/>
  </r>
  <r>
    <n v="4235"/>
    <s v="Valloriate"/>
    <s v="C - Cintura"/>
    <x v="0"/>
    <n v="16.914300000000001"/>
    <x v="3"/>
  </r>
  <r>
    <n v="4237"/>
    <s v="Venasca"/>
    <s v="C - Cintura"/>
    <x v="0"/>
    <n v="20.484200000000001"/>
    <x v="3"/>
  </r>
  <r>
    <n v="4238"/>
    <s v="Verduno"/>
    <s v="C - Cintura"/>
    <x v="0"/>
    <n v="7.2137000000000002"/>
    <x v="3"/>
  </r>
  <r>
    <n v="4239"/>
    <s v="Vernante"/>
    <s v="C - Cintura"/>
    <x v="0"/>
    <n v="61.686900000000001"/>
    <x v="3"/>
  </r>
  <r>
    <n v="4240"/>
    <s v="Verzuolo"/>
    <s v="C - Cintura"/>
    <x v="0"/>
    <n v="25.4055"/>
    <x v="3"/>
  </r>
  <r>
    <n v="4241"/>
    <s v="Vezza d'Alba"/>
    <s v="C - Cintura"/>
    <x v="0"/>
    <n v="14.327199999999999"/>
    <x v="3"/>
  </r>
  <r>
    <n v="4242"/>
    <s v="Vicoforte"/>
    <s v="C - Cintura"/>
    <x v="0"/>
    <n v="25.6509"/>
    <x v="3"/>
  </r>
  <r>
    <n v="4243"/>
    <s v="Vignolo"/>
    <s v="C - Cintura"/>
    <x v="0"/>
    <n v="8.5716000000000001"/>
    <x v="3"/>
  </r>
  <r>
    <n v="4244"/>
    <s v="Villafalletto"/>
    <s v="C - Cintura"/>
    <x v="0"/>
    <n v="29.9755"/>
    <x v="3"/>
  </r>
  <r>
    <n v="4245"/>
    <s v="Villanova Mondovì"/>
    <s v="C - Cintura"/>
    <x v="0"/>
    <n v="27.961600000000001"/>
    <x v="3"/>
  </r>
  <r>
    <n v="4246"/>
    <s v="Villanova Solaro"/>
    <s v="C - Cintura"/>
    <x v="0"/>
    <n v="14.5854"/>
    <x v="3"/>
  </r>
  <r>
    <n v="4247"/>
    <s v="Villar San Costanzo"/>
    <s v="C - Cintura"/>
    <x v="0"/>
    <n v="20.1296"/>
    <x v="3"/>
  </r>
  <r>
    <n v="4248"/>
    <s v="Vinadio"/>
    <s v="D - Intermedio"/>
    <x v="1"/>
    <n v="182.3801"/>
    <x v="3"/>
  </r>
  <r>
    <n v="4249"/>
    <s v="Viola"/>
    <s v="D - Intermedio"/>
    <x v="1"/>
    <n v="21.032599999999999"/>
    <x v="3"/>
  </r>
  <r>
    <n v="4250"/>
    <s v="Vottignasco"/>
    <s v="C - Cintura"/>
    <x v="0"/>
    <n v="8.3620999999999999"/>
    <x v="3"/>
  </r>
  <r>
    <n v="5001"/>
    <s v="Agliano Terme"/>
    <s v="C - Cintura"/>
    <x v="0"/>
    <n v="15.2384"/>
    <x v="4"/>
  </r>
  <r>
    <n v="5002"/>
    <s v="Albugnano"/>
    <s v="C - Cintura"/>
    <x v="0"/>
    <n v="9.7561999999999998"/>
    <x v="4"/>
  </r>
  <r>
    <n v="5003"/>
    <s v="Antignano"/>
    <s v="C - Cintura"/>
    <x v="0"/>
    <n v="10.8584"/>
    <x v="4"/>
  </r>
  <r>
    <n v="5004"/>
    <s v="Aramengo"/>
    <s v="C - Cintura"/>
    <x v="0"/>
    <n v="11.5207"/>
    <x v="4"/>
  </r>
  <r>
    <n v="5005"/>
    <s v="Asti"/>
    <s v="A - Polo"/>
    <x v="0"/>
    <n v="150.41730000000001"/>
    <x v="4"/>
  </r>
  <r>
    <n v="5006"/>
    <s v="Azzano d'Asti"/>
    <s v="C - Cintura"/>
    <x v="0"/>
    <n v="6.5247000000000002"/>
    <x v="4"/>
  </r>
  <r>
    <n v="5007"/>
    <s v="Baldichieri d'Asti"/>
    <s v="C - Cintura"/>
    <x v="0"/>
    <n v="4.9317000000000002"/>
    <x v="4"/>
  </r>
  <r>
    <n v="5008"/>
    <s v="Belveglio"/>
    <s v="C - Cintura"/>
    <x v="0"/>
    <n v="5.3795000000000002"/>
    <x v="4"/>
  </r>
  <r>
    <n v="5009"/>
    <s v="Berzano di San Pietro"/>
    <s v="C - Cintura"/>
    <x v="0"/>
    <n v="7.2827000000000002"/>
    <x v="4"/>
  </r>
  <r>
    <n v="5010"/>
    <s v="Bruno"/>
    <s v="C - Cintura"/>
    <x v="0"/>
    <n v="9.0079999999999991"/>
    <x v="4"/>
  </r>
  <r>
    <n v="5011"/>
    <s v="Bubbio"/>
    <s v="D - Intermedio"/>
    <x v="1"/>
    <n v="15.985200000000001"/>
    <x v="4"/>
  </r>
  <r>
    <n v="5012"/>
    <s v="Buttigliera d'Asti"/>
    <s v="C - Cintura"/>
    <x v="0"/>
    <n v="19.2502"/>
    <x v="4"/>
  </r>
  <r>
    <n v="5013"/>
    <s v="Calamandrana"/>
    <s v="D - Intermedio"/>
    <x v="1"/>
    <n v="12.5433"/>
    <x v="4"/>
  </r>
  <r>
    <n v="5014"/>
    <s v="Calliano Monferrato"/>
    <s v="C - Cintura"/>
    <x v="0"/>
    <n v="17.750900000000001"/>
    <x v="4"/>
  </r>
  <r>
    <n v="5015"/>
    <s v="Calosso"/>
    <s v="D - Intermedio"/>
    <x v="1"/>
    <n v="15.587899999999999"/>
    <x v="4"/>
  </r>
  <r>
    <n v="5016"/>
    <s v="Camerano Casasco"/>
    <s v="C - Cintura"/>
    <x v="0"/>
    <n v="7.1566000000000001"/>
    <x v="4"/>
  </r>
  <r>
    <n v="5017"/>
    <s v="Canelli"/>
    <s v="D - Intermedio"/>
    <x v="1"/>
    <n v="23.714300000000001"/>
    <x v="4"/>
  </r>
  <r>
    <n v="5018"/>
    <s v="Cantarana"/>
    <s v="C - Cintura"/>
    <x v="0"/>
    <n v="9.4644999999999992"/>
    <x v="4"/>
  </r>
  <r>
    <n v="5019"/>
    <s v="Capriglio"/>
    <s v="C - Cintura"/>
    <x v="0"/>
    <n v="5.1818999999999997"/>
    <x v="4"/>
  </r>
  <r>
    <n v="5020"/>
    <s v="Casorzo Monferrato"/>
    <s v="C - Cintura"/>
    <x v="0"/>
    <n v="12.9229"/>
    <x v="4"/>
  </r>
  <r>
    <n v="5021"/>
    <s v="Cassinasco"/>
    <s v="D - Intermedio"/>
    <x v="1"/>
    <n v="11.719900000000001"/>
    <x v="4"/>
  </r>
  <r>
    <n v="5022"/>
    <s v="Castagnole delle Lanze"/>
    <s v="C - Cintura"/>
    <x v="0"/>
    <n v="21.771999999999998"/>
    <x v="4"/>
  </r>
  <r>
    <n v="5023"/>
    <s v="Castagnole Monferrato"/>
    <s v="C - Cintura"/>
    <x v="0"/>
    <n v="17.425799999999999"/>
    <x v="4"/>
  </r>
  <r>
    <n v="5024"/>
    <s v="Castel Boglione"/>
    <s v="D - Intermedio"/>
    <x v="1"/>
    <n v="11.755000000000001"/>
    <x v="4"/>
  </r>
  <r>
    <n v="5025"/>
    <s v="Castell'Alfero"/>
    <s v="C - Cintura"/>
    <x v="0"/>
    <n v="19.961500000000001"/>
    <x v="4"/>
  </r>
  <r>
    <n v="5026"/>
    <s v="Castellero"/>
    <s v="C - Cintura"/>
    <x v="0"/>
    <n v="4.3756000000000004"/>
    <x v="4"/>
  </r>
  <r>
    <n v="5027"/>
    <s v="Castelletto Molina"/>
    <s v="D - Intermedio"/>
    <x v="1"/>
    <n v="3.1604000000000001"/>
    <x v="4"/>
  </r>
  <r>
    <n v="5028"/>
    <s v="Castello di Annone"/>
    <s v="C - Cintura"/>
    <x v="0"/>
    <n v="23.085599999999999"/>
    <x v="4"/>
  </r>
  <r>
    <n v="5029"/>
    <s v="Castelnuovo Belbo"/>
    <s v="C - Cintura"/>
    <x v="0"/>
    <n v="9.52"/>
    <x v="4"/>
  </r>
  <r>
    <n v="5030"/>
    <s v="Castelnuovo Calcea"/>
    <s v="C - Cintura"/>
    <x v="0"/>
    <n v="8.2015999999999991"/>
    <x v="4"/>
  </r>
  <r>
    <n v="5031"/>
    <s v="Castelnuovo Don Bosco"/>
    <s v="C - Cintura"/>
    <x v="0"/>
    <n v="21.2881"/>
    <x v="4"/>
  </r>
  <r>
    <n v="5032"/>
    <s v="Castel Rocchero"/>
    <s v="D - Intermedio"/>
    <x v="1"/>
    <n v="5.7516999999999996"/>
    <x v="4"/>
  </r>
  <r>
    <n v="5033"/>
    <s v="Cellarengo"/>
    <s v="D - Intermedio"/>
    <x v="1"/>
    <n v="10.559799999999999"/>
    <x v="4"/>
  </r>
  <r>
    <n v="5034"/>
    <s v="Celle Enomondo"/>
    <s v="C - Cintura"/>
    <x v="0"/>
    <n v="5.5949"/>
    <x v="4"/>
  </r>
  <r>
    <n v="5035"/>
    <s v="Cerreto d'Asti"/>
    <s v="C - Cintura"/>
    <x v="0"/>
    <n v="4.2502000000000004"/>
    <x v="4"/>
  </r>
  <r>
    <n v="5036"/>
    <s v="Cerro Tanaro"/>
    <s v="C - Cintura"/>
    <x v="0"/>
    <n v="4.7199"/>
    <x v="4"/>
  </r>
  <r>
    <n v="5037"/>
    <s v="Cessole"/>
    <s v="E - Periferico"/>
    <x v="1"/>
    <n v="12.2302"/>
    <x v="4"/>
  </r>
  <r>
    <n v="5038"/>
    <s v="Chiusano d'Asti"/>
    <s v="C - Cintura"/>
    <x v="0"/>
    <n v="2.226"/>
    <x v="4"/>
  </r>
  <r>
    <n v="5039"/>
    <s v="Cinaglio"/>
    <s v="C - Cintura"/>
    <x v="0"/>
    <n v="5.9635999999999996"/>
    <x v="4"/>
  </r>
  <r>
    <n v="5040"/>
    <s v="Cisterna d'Asti"/>
    <s v="C - Cintura"/>
    <x v="0"/>
    <n v="10.7331"/>
    <x v="4"/>
  </r>
  <r>
    <n v="5041"/>
    <s v="Coazzolo"/>
    <s v="C - Cintura"/>
    <x v="0"/>
    <n v="3.8982999999999999"/>
    <x v="4"/>
  </r>
  <r>
    <n v="5042"/>
    <s v="Cocconato"/>
    <s v="D - Intermedio"/>
    <x v="1"/>
    <n v="16.734000000000002"/>
    <x v="4"/>
  </r>
  <r>
    <n v="5044"/>
    <s v="Corsione"/>
    <s v="C - Cintura"/>
    <x v="0"/>
    <n v="5.5084999999999997"/>
    <x v="4"/>
  </r>
  <r>
    <n v="5045"/>
    <s v="Cortandone"/>
    <s v="C - Cintura"/>
    <x v="0"/>
    <n v="4.8856000000000002"/>
    <x v="4"/>
  </r>
  <r>
    <n v="5046"/>
    <s v="Cortanze"/>
    <s v="C - Cintura"/>
    <x v="0"/>
    <n v="4.5174000000000003"/>
    <x v="4"/>
  </r>
  <r>
    <n v="5047"/>
    <s v="Cortazzone"/>
    <s v="C - Cintura"/>
    <x v="0"/>
    <n v="10.3415"/>
    <x v="4"/>
  </r>
  <r>
    <n v="5048"/>
    <s v="Cortiglione"/>
    <s v="C - Cintura"/>
    <x v="0"/>
    <n v="8.0931999999999995"/>
    <x v="4"/>
  </r>
  <r>
    <n v="5049"/>
    <s v="Cossombrato"/>
    <s v="C - Cintura"/>
    <x v="0"/>
    <n v="5.5640000000000001"/>
    <x v="4"/>
  </r>
  <r>
    <n v="5050"/>
    <s v="Costigliole d'Asti"/>
    <s v="C - Cintura"/>
    <x v="0"/>
    <n v="36.461500000000001"/>
    <x v="4"/>
  </r>
  <r>
    <n v="5051"/>
    <s v="Cunico"/>
    <s v="C - Cintura"/>
    <x v="0"/>
    <n v="6.8757999999999999"/>
    <x v="4"/>
  </r>
  <r>
    <n v="5052"/>
    <s v="Dusino San Michele"/>
    <s v="C - Cintura"/>
    <x v="0"/>
    <n v="12.355600000000001"/>
    <x v="4"/>
  </r>
  <r>
    <n v="5053"/>
    <s v="Ferrere"/>
    <s v="C - Cintura"/>
    <x v="0"/>
    <n v="13.911199999999999"/>
    <x v="4"/>
  </r>
  <r>
    <n v="5054"/>
    <s v="Fontanile"/>
    <s v="D - Intermedio"/>
    <x v="1"/>
    <n v="7.9009"/>
    <x v="4"/>
  </r>
  <r>
    <n v="5055"/>
    <s v="Frinco"/>
    <s v="C - Cintura"/>
    <x v="0"/>
    <n v="6.7206999999999999"/>
    <x v="4"/>
  </r>
  <r>
    <n v="5056"/>
    <s v="Grana Monferrato"/>
    <s v="C - Cintura"/>
    <x v="0"/>
    <n v="5.8968999999999996"/>
    <x v="4"/>
  </r>
  <r>
    <n v="5057"/>
    <s v="Grazzano Badoglio"/>
    <s v="D - Intermedio"/>
    <x v="1"/>
    <n v="10.024900000000001"/>
    <x v="4"/>
  </r>
  <r>
    <n v="5058"/>
    <s v="Incisa Scapaccino"/>
    <s v="D - Intermedio"/>
    <x v="1"/>
    <n v="20.7193"/>
    <x v="4"/>
  </r>
  <r>
    <n v="5059"/>
    <s v="Isola d'Asti"/>
    <s v="C - Cintura"/>
    <x v="0"/>
    <n v="13.5212"/>
    <x v="4"/>
  </r>
  <r>
    <n v="5060"/>
    <s v="Loazzolo"/>
    <s v="E - Periferico"/>
    <x v="1"/>
    <n v="14.2875"/>
    <x v="4"/>
  </r>
  <r>
    <n v="5061"/>
    <s v="Maranzana"/>
    <s v="D - Intermedio"/>
    <x v="1"/>
    <n v="4.7694999999999999"/>
    <x v="4"/>
  </r>
  <r>
    <n v="5062"/>
    <s v="Maretto"/>
    <s v="C - Cintura"/>
    <x v="0"/>
    <n v="5.3067000000000002"/>
    <x v="4"/>
  </r>
  <r>
    <n v="5063"/>
    <s v="Moasca"/>
    <s v="C - Cintura"/>
    <x v="0"/>
    <n v="4.3632"/>
    <x v="4"/>
  </r>
  <r>
    <n v="5064"/>
    <s v="Mombaldone"/>
    <s v="E - Periferico"/>
    <x v="1"/>
    <n v="12.700900000000001"/>
    <x v="4"/>
  </r>
  <r>
    <n v="5065"/>
    <s v="Mombaruzzo"/>
    <s v="D - Intermedio"/>
    <x v="1"/>
    <n v="22.2453"/>
    <x v="4"/>
  </r>
  <r>
    <n v="5066"/>
    <s v="Mombercelli"/>
    <s v="C - Cintura"/>
    <x v="0"/>
    <n v="14.0213"/>
    <x v="4"/>
  </r>
  <r>
    <n v="5067"/>
    <s v="Monale"/>
    <s v="C - Cintura"/>
    <x v="0"/>
    <n v="9.0100999999999996"/>
    <x v="4"/>
  </r>
  <r>
    <n v="5068"/>
    <s v="Monastero Bormida"/>
    <s v="E - Periferico"/>
    <x v="1"/>
    <n v="14.164199999999999"/>
    <x v="4"/>
  </r>
  <r>
    <n v="5069"/>
    <s v="Moncalvo"/>
    <s v="C - Cintura"/>
    <x v="0"/>
    <n v="17.4038"/>
    <x v="4"/>
  </r>
  <r>
    <n v="5070"/>
    <s v="Moncucco Torinese"/>
    <s v="C - Cintura"/>
    <x v="0"/>
    <n v="14.493"/>
    <x v="4"/>
  </r>
  <r>
    <n v="5071"/>
    <s v="Mongardino"/>
    <s v="C - Cintura"/>
    <x v="0"/>
    <n v="6.96"/>
    <x v="4"/>
  </r>
  <r>
    <n v="5072"/>
    <s v="Montabone"/>
    <s v="D - Intermedio"/>
    <x v="1"/>
    <n v="8.4893000000000001"/>
    <x v="4"/>
  </r>
  <r>
    <n v="5073"/>
    <s v="Montafia"/>
    <s v="C - Cintura"/>
    <x v="0"/>
    <n v="14.338800000000001"/>
    <x v="4"/>
  </r>
  <r>
    <n v="5074"/>
    <s v="Montaldo Scarampi"/>
    <s v="C - Cintura"/>
    <x v="0"/>
    <n v="6.6821999999999999"/>
    <x v="4"/>
  </r>
  <r>
    <n v="5075"/>
    <s v="Montechiaro d'Asti"/>
    <s v="C - Cintura"/>
    <x v="0"/>
    <n v="9.8439999999999994"/>
    <x v="4"/>
  </r>
  <r>
    <n v="5076"/>
    <s v="Montegrosso d'Asti"/>
    <s v="C - Cintura"/>
    <x v="0"/>
    <n v="15.8652"/>
    <x v="4"/>
  </r>
  <r>
    <n v="5077"/>
    <s v="Montemagno Monferrato"/>
    <s v="C - Cintura"/>
    <x v="0"/>
    <n v="15.7584"/>
    <x v="4"/>
  </r>
  <r>
    <n v="5080"/>
    <s v="Nizza Monferrato"/>
    <s v="D - Intermedio"/>
    <x v="1"/>
    <n v="30.326699999999999"/>
    <x v="4"/>
  </r>
  <r>
    <n v="5081"/>
    <s v="Olmo Gentile"/>
    <s v="E - Periferico"/>
    <x v="1"/>
    <n v="5.8788999999999998"/>
    <x v="4"/>
  </r>
  <r>
    <n v="5082"/>
    <s v="Passerano Marmorito"/>
    <s v="C - Cintura"/>
    <x v="0"/>
    <n v="11.8506"/>
    <x v="4"/>
  </r>
  <r>
    <n v="5083"/>
    <s v="Penango"/>
    <s v="C - Cintura"/>
    <x v="0"/>
    <n v="9.5274999999999999"/>
    <x v="4"/>
  </r>
  <r>
    <n v="5084"/>
    <s v="Piea"/>
    <s v="C - Cintura"/>
    <x v="0"/>
    <n v="8.8559000000000001"/>
    <x v="4"/>
  </r>
  <r>
    <n v="5085"/>
    <s v="Pino d'Asti"/>
    <s v="C - Cintura"/>
    <x v="0"/>
    <n v="3.8445999999999998"/>
    <x v="4"/>
  </r>
  <r>
    <n v="5086"/>
    <s v="Piovà Massaia"/>
    <s v="D - Intermedio"/>
    <x v="1"/>
    <n v="11.040699999999999"/>
    <x v="4"/>
  </r>
  <r>
    <n v="5087"/>
    <s v="Portacomaro"/>
    <s v="C - Cintura"/>
    <x v="0"/>
    <n v="11.234500000000001"/>
    <x v="4"/>
  </r>
  <r>
    <n v="5088"/>
    <s v="Quaranti"/>
    <s v="D - Intermedio"/>
    <x v="1"/>
    <n v="2.9184999999999999"/>
    <x v="4"/>
  </r>
  <r>
    <n v="5089"/>
    <s v="Refrancore"/>
    <s v="C - Cintura"/>
    <x v="0"/>
    <n v="13.089499999999999"/>
    <x v="4"/>
  </r>
  <r>
    <n v="5090"/>
    <s v="Revigliasco d'Asti"/>
    <s v="C - Cintura"/>
    <x v="0"/>
    <n v="8.4908999999999999"/>
    <x v="4"/>
  </r>
  <r>
    <n v="5091"/>
    <s v="Roatto"/>
    <s v="C - Cintura"/>
    <x v="0"/>
    <n v="6.5622999999999996"/>
    <x v="4"/>
  </r>
  <r>
    <n v="5092"/>
    <s v="Robella"/>
    <s v="C - Cintura"/>
    <x v="0"/>
    <n v="12.0372"/>
    <x v="4"/>
  </r>
  <r>
    <n v="5093"/>
    <s v="Rocca d'Arazzo"/>
    <s v="C - Cintura"/>
    <x v="0"/>
    <n v="12.333299999999999"/>
    <x v="4"/>
  </r>
  <r>
    <n v="5094"/>
    <s v="Roccaverano"/>
    <s v="E - Periferico"/>
    <x v="1"/>
    <n v="29.9421"/>
    <x v="4"/>
  </r>
  <r>
    <n v="5095"/>
    <s v="Rocchetta Palafea"/>
    <s v="D - Intermedio"/>
    <x v="1"/>
    <n v="7.5731000000000002"/>
    <x v="4"/>
  </r>
  <r>
    <n v="5096"/>
    <s v="Rocchetta Tanaro"/>
    <s v="C - Cintura"/>
    <x v="0"/>
    <n v="16.098199999999999"/>
    <x v="4"/>
  </r>
  <r>
    <n v="5097"/>
    <s v="San Damiano d'Asti"/>
    <s v="C - Cintura"/>
    <x v="0"/>
    <n v="48.214700000000001"/>
    <x v="4"/>
  </r>
  <r>
    <n v="5098"/>
    <s v="San Giorgio Scarampi"/>
    <s v="E - Periferico"/>
    <x v="1"/>
    <n v="6.1146000000000003"/>
    <x v="4"/>
  </r>
  <r>
    <n v="5099"/>
    <s v="San Martino Alfieri"/>
    <s v="C - Cintura"/>
    <x v="0"/>
    <n v="7.1855000000000002"/>
    <x v="4"/>
  </r>
  <r>
    <n v="5100"/>
    <s v="San Marzano Oliveto"/>
    <s v="C - Cintura"/>
    <x v="0"/>
    <n v="9.8228000000000009"/>
    <x v="4"/>
  </r>
  <r>
    <n v="5101"/>
    <s v="San Paolo Solbrito"/>
    <s v="C - Cintura"/>
    <x v="0"/>
    <n v="12.056900000000001"/>
    <x v="4"/>
  </r>
  <r>
    <n v="5103"/>
    <s v="Scurzolengo"/>
    <s v="C - Cintura"/>
    <x v="0"/>
    <n v="5.4740000000000002"/>
    <x v="4"/>
  </r>
  <r>
    <n v="5104"/>
    <s v="Serole"/>
    <s v="E - Periferico"/>
    <x v="1"/>
    <n v="11.8017"/>
    <x v="4"/>
  </r>
  <r>
    <n v="5105"/>
    <s v="Sessame"/>
    <s v="E - Periferico"/>
    <x v="1"/>
    <n v="8.6272000000000002"/>
    <x v="4"/>
  </r>
  <r>
    <n v="5106"/>
    <s v="Settime"/>
    <s v="C - Cintura"/>
    <x v="0"/>
    <n v="6.5369999999999999"/>
    <x v="4"/>
  </r>
  <r>
    <n v="5107"/>
    <s v="Soglio"/>
    <s v="C - Cintura"/>
    <x v="0"/>
    <n v="3.2612999999999999"/>
    <x v="4"/>
  </r>
  <r>
    <n v="5108"/>
    <s v="Tigliole"/>
    <s v="C - Cintura"/>
    <x v="0"/>
    <n v="16.547499999999999"/>
    <x v="4"/>
  </r>
  <r>
    <n v="5109"/>
    <s v="Tonco"/>
    <s v="C - Cintura"/>
    <x v="0"/>
    <n v="11.862399999999999"/>
    <x v="4"/>
  </r>
  <r>
    <n v="5111"/>
    <s v="Vaglio Serra"/>
    <s v="D - Intermedio"/>
    <x v="1"/>
    <n v="4.7717000000000001"/>
    <x v="4"/>
  </r>
  <r>
    <n v="5112"/>
    <s v="Valfenera"/>
    <s v="C - Cintura"/>
    <x v="0"/>
    <n v="21.658000000000001"/>
    <x v="4"/>
  </r>
  <r>
    <n v="5113"/>
    <s v="Vesime"/>
    <s v="E - Periferico"/>
    <x v="1"/>
    <n v="12.6549"/>
    <x v="4"/>
  </r>
  <r>
    <n v="5114"/>
    <s v="Viale"/>
    <s v="D - Intermedio"/>
    <x v="1"/>
    <n v="4.0273000000000003"/>
    <x v="4"/>
  </r>
  <r>
    <n v="5115"/>
    <s v="Viarigi"/>
    <s v="C - Cintura"/>
    <x v="0"/>
    <n v="13.421200000000001"/>
    <x v="4"/>
  </r>
  <r>
    <n v="5116"/>
    <s v="Vigliano d'Asti"/>
    <s v="C - Cintura"/>
    <x v="0"/>
    <n v="6.3956999999999997"/>
    <x v="4"/>
  </r>
  <r>
    <n v="5117"/>
    <s v="Villafranca d'Asti"/>
    <s v="C - Cintura"/>
    <x v="0"/>
    <n v="12.536300000000001"/>
    <x v="4"/>
  </r>
  <r>
    <n v="5118"/>
    <s v="Villanova d'Asti"/>
    <s v="C - Cintura"/>
    <x v="0"/>
    <n v="41.6496"/>
    <x v="4"/>
  </r>
  <r>
    <n v="5119"/>
    <s v="Villa San Secondo"/>
    <s v="C - Cintura"/>
    <x v="0"/>
    <n v="5.9635999999999996"/>
    <x v="4"/>
  </r>
  <r>
    <n v="5120"/>
    <s v="Vinchio"/>
    <s v="C - Cintura"/>
    <x v="0"/>
    <n v="9.5053000000000001"/>
    <x v="4"/>
  </r>
  <r>
    <n v="5121"/>
    <s v="Montiglio Monferrato"/>
    <s v="D - Intermedio"/>
    <x v="1"/>
    <n v="26.995000000000001"/>
    <x v="4"/>
  </r>
  <r>
    <n v="5122"/>
    <s v="Moransengo-Tonengo"/>
    <s v="C - Cintura"/>
    <x v="0"/>
    <n v="10.854799999999999"/>
    <x v="4"/>
  </r>
  <r>
    <n v="6001"/>
    <s v="Acqui Terme"/>
    <s v="D - Intermedio"/>
    <x v="1"/>
    <n v="33.0227"/>
    <x v="5"/>
  </r>
  <r>
    <n v="6002"/>
    <s v="Albera Ligure"/>
    <s v="D - Intermedio"/>
    <x v="1"/>
    <n v="21.5289"/>
    <x v="5"/>
  </r>
  <r>
    <n v="6003"/>
    <s v="Alessandria"/>
    <s v="A - Polo"/>
    <x v="0"/>
    <n v="203.2775"/>
    <x v="5"/>
  </r>
  <r>
    <n v="6004"/>
    <s v="Alfiano Natta"/>
    <s v="C - Cintura"/>
    <x v="0"/>
    <n v="12.9993"/>
    <x v="5"/>
  </r>
  <r>
    <n v="6005"/>
    <s v="Alice Bel Colle"/>
    <s v="D - Intermedio"/>
    <x v="1"/>
    <n v="12.7379"/>
    <x v="5"/>
  </r>
  <r>
    <n v="6007"/>
    <s v="Altavilla Monferrato"/>
    <s v="C - Cintura"/>
    <x v="0"/>
    <n v="11.49"/>
    <x v="5"/>
  </r>
  <r>
    <n v="6008"/>
    <s v="Alzano Scrivia"/>
    <s v="C - Cintura"/>
    <x v="0"/>
    <n v="2.4386999999999999"/>
    <x v="5"/>
  </r>
  <r>
    <n v="6009"/>
    <s v="Arquata Scrivia"/>
    <s v="C - Cintura"/>
    <x v="0"/>
    <n v="29.3797"/>
    <x v="5"/>
  </r>
  <r>
    <n v="6010"/>
    <s v="Avolasca"/>
    <s v="D - Intermedio"/>
    <x v="1"/>
    <n v="12.228999999999999"/>
    <x v="5"/>
  </r>
  <r>
    <n v="6011"/>
    <s v="Balzola"/>
    <s v="C - Cintura"/>
    <x v="0"/>
    <n v="16.96"/>
    <x v="5"/>
  </r>
  <r>
    <n v="6012"/>
    <s v="Basaluzzo"/>
    <s v="C - Cintura"/>
    <x v="0"/>
    <n v="15.1873"/>
    <x v="5"/>
  </r>
  <r>
    <n v="6013"/>
    <s v="Bassignana"/>
    <s v="C - Cintura"/>
    <x v="0"/>
    <n v="28.469200000000001"/>
    <x v="5"/>
  </r>
  <r>
    <n v="6014"/>
    <s v="Belforte Monferrato"/>
    <s v="C - Cintura"/>
    <x v="0"/>
    <n v="8.1236999999999995"/>
    <x v="5"/>
  </r>
  <r>
    <n v="6015"/>
    <s v="Bergamasco"/>
    <s v="C - Cintura"/>
    <x v="0"/>
    <n v="13.8712"/>
    <x v="5"/>
  </r>
  <r>
    <n v="6016"/>
    <s v="Berzano di Tortona"/>
    <s v="C - Cintura"/>
    <x v="0"/>
    <n v="2.7985000000000002"/>
    <x v="5"/>
  </r>
  <r>
    <n v="6017"/>
    <s v="Bistagno"/>
    <s v="E - Periferico"/>
    <x v="1"/>
    <n v="18.1312"/>
    <x v="5"/>
  </r>
  <r>
    <n v="6018"/>
    <s v="Borghetto di Borbera"/>
    <s v="C - Cintura"/>
    <x v="0"/>
    <n v="38.421999999999997"/>
    <x v="5"/>
  </r>
  <r>
    <n v="6019"/>
    <s v="Borgoratto Alessandrino"/>
    <s v="C - Cintura"/>
    <x v="0"/>
    <n v="6.5164"/>
    <x v="5"/>
  </r>
  <r>
    <n v="6020"/>
    <s v="Borgo San Martino"/>
    <s v="C - Cintura"/>
    <x v="0"/>
    <n v="9.7017000000000007"/>
    <x v="5"/>
  </r>
  <r>
    <n v="6021"/>
    <s v="Bosco Marengo"/>
    <s v="C - Cintura"/>
    <x v="0"/>
    <n v="44.549700000000001"/>
    <x v="5"/>
  </r>
  <r>
    <n v="6022"/>
    <s v="Bosio"/>
    <s v="C - Cintura"/>
    <x v="0"/>
    <n v="66.911799999999999"/>
    <x v="5"/>
  </r>
  <r>
    <n v="6023"/>
    <s v="Bozzole"/>
    <s v="C - Cintura"/>
    <x v="0"/>
    <n v="9.1318999999999999"/>
    <x v="5"/>
  </r>
  <r>
    <n v="6024"/>
    <s v="Brignano-Frascata"/>
    <s v="D - Intermedio"/>
    <x v="1"/>
    <n v="17.7331"/>
    <x v="5"/>
  </r>
  <r>
    <n v="6025"/>
    <s v="Cabella Ligure"/>
    <s v="D - Intermedio"/>
    <x v="1"/>
    <n v="46.5413"/>
    <x v="5"/>
  </r>
  <r>
    <n v="6026"/>
    <s v="Camagna Monferrato"/>
    <s v="C - Cintura"/>
    <x v="0"/>
    <n v="9.1039999999999992"/>
    <x v="5"/>
  </r>
  <r>
    <n v="6027"/>
    <s v="Camino"/>
    <s v="C - Cintura"/>
    <x v="0"/>
    <n v="18.548300000000001"/>
    <x v="5"/>
  </r>
  <r>
    <n v="6028"/>
    <s v="Cantalupo Ligure"/>
    <s v="D - Intermedio"/>
    <x v="1"/>
    <n v="24.522200000000002"/>
    <x v="5"/>
  </r>
  <r>
    <n v="6029"/>
    <s v="Capriata d'Orba"/>
    <s v="C - Cintura"/>
    <x v="0"/>
    <n v="28.5749"/>
    <x v="5"/>
  </r>
  <r>
    <n v="6030"/>
    <s v="Carbonara Scrivia"/>
    <s v="C - Cintura"/>
    <x v="0"/>
    <n v="5.1863999999999999"/>
    <x v="5"/>
  </r>
  <r>
    <n v="6031"/>
    <s v="Carentino"/>
    <s v="C - Cintura"/>
    <x v="0"/>
    <n v="9.7609999999999992"/>
    <x v="5"/>
  </r>
  <r>
    <n v="6032"/>
    <s v="Carezzano"/>
    <s v="C - Cintura"/>
    <x v="0"/>
    <n v="10.2463"/>
    <x v="5"/>
  </r>
  <r>
    <n v="6033"/>
    <s v="Carpeneto"/>
    <s v="D - Intermedio"/>
    <x v="1"/>
    <n v="13.704000000000001"/>
    <x v="5"/>
  </r>
  <r>
    <n v="6034"/>
    <s v="Carrega Ligure"/>
    <s v="E - Periferico"/>
    <x v="1"/>
    <n v="54.856000000000002"/>
    <x v="5"/>
  </r>
  <r>
    <n v="6035"/>
    <s v="Carrosio"/>
    <s v="C - Cintura"/>
    <x v="0"/>
    <n v="6.5533000000000001"/>
    <x v="5"/>
  </r>
  <r>
    <n v="6036"/>
    <s v="Cartosio"/>
    <s v="E - Periferico"/>
    <x v="1"/>
    <n v="16.400200000000002"/>
    <x v="5"/>
  </r>
  <r>
    <n v="6037"/>
    <s v="Casal Cermelli"/>
    <s v="C - Cintura"/>
    <x v="0"/>
    <n v="12.5665"/>
    <x v="5"/>
  </r>
  <r>
    <n v="6038"/>
    <s v="Casaleggio Boiro"/>
    <s v="D - Intermedio"/>
    <x v="1"/>
    <n v="12.0868"/>
    <x v="5"/>
  </r>
  <r>
    <n v="6039"/>
    <s v="Casale Monferrato"/>
    <s v="A - Polo"/>
    <x v="0"/>
    <n v="85.105999999999995"/>
    <x v="5"/>
  </r>
  <r>
    <n v="6040"/>
    <s v="Casalnoceto"/>
    <s v="C - Cintura"/>
    <x v="0"/>
    <n v="12.5495"/>
    <x v="5"/>
  </r>
  <r>
    <n v="6041"/>
    <s v="Casasco"/>
    <s v="D - Intermedio"/>
    <x v="1"/>
    <n v="9.2096999999999998"/>
    <x v="5"/>
  </r>
  <r>
    <n v="6043"/>
    <s v="Cassine"/>
    <s v="C - Cintura"/>
    <x v="0"/>
    <n v="32.584099999999999"/>
    <x v="5"/>
  </r>
  <r>
    <n v="6044"/>
    <s v="Cassinelle"/>
    <s v="D - Intermedio"/>
    <x v="1"/>
    <n v="23.878799999999998"/>
    <x v="5"/>
  </r>
  <r>
    <n v="6045"/>
    <s v="Castellania Coppi"/>
    <s v="C - Cintura"/>
    <x v="0"/>
    <n v="7.3143000000000002"/>
    <x v="5"/>
  </r>
  <r>
    <n v="6046"/>
    <s v="Castellar Guidobono"/>
    <s v="C - Cintura"/>
    <x v="0"/>
    <n v="2.4140000000000001"/>
    <x v="5"/>
  </r>
  <r>
    <n v="6047"/>
    <s v="Castellazzo Bormida"/>
    <s v="C - Cintura"/>
    <x v="0"/>
    <n v="44.843400000000003"/>
    <x v="5"/>
  </r>
  <r>
    <n v="6048"/>
    <s v="Castelletto d'Erro"/>
    <s v="E - Periferico"/>
    <x v="1"/>
    <n v="4.9794999999999998"/>
    <x v="5"/>
  </r>
  <r>
    <n v="6049"/>
    <s v="Castelletto d'Orba"/>
    <s v="C - Cintura"/>
    <x v="0"/>
    <n v="13.938599999999999"/>
    <x v="5"/>
  </r>
  <r>
    <n v="6050"/>
    <s v="Castelletto Merli"/>
    <s v="D - Intermedio"/>
    <x v="1"/>
    <n v="11.742599999999999"/>
    <x v="5"/>
  </r>
  <r>
    <n v="6051"/>
    <s v="Castelletto Monferrato"/>
    <s v="C - Cintura"/>
    <x v="0"/>
    <n v="9.8747000000000007"/>
    <x v="5"/>
  </r>
  <r>
    <n v="6052"/>
    <s v="Castelnuovo Bormida"/>
    <s v="C - Cintura"/>
    <x v="0"/>
    <n v="13.5641"/>
    <x v="5"/>
  </r>
  <r>
    <n v="6053"/>
    <s v="Castelnuovo Scrivia"/>
    <s v="C - Cintura"/>
    <x v="0"/>
    <n v="45.153799999999997"/>
    <x v="5"/>
  </r>
  <r>
    <n v="6054"/>
    <s v="Castelspina"/>
    <s v="C - Cintura"/>
    <x v="0"/>
    <n v="5.8402000000000003"/>
    <x v="5"/>
  </r>
  <r>
    <n v="6055"/>
    <s v="Cavatore"/>
    <s v="E - Periferico"/>
    <x v="1"/>
    <n v="11.289400000000001"/>
    <x v="5"/>
  </r>
  <r>
    <n v="6056"/>
    <s v="Cella Monte"/>
    <s v="C - Cintura"/>
    <x v="0"/>
    <n v="5.8022"/>
    <x v="5"/>
  </r>
  <r>
    <n v="6057"/>
    <s v="Cereseto"/>
    <s v="C - Cintura"/>
    <x v="0"/>
    <n v="10.0703"/>
    <x v="5"/>
  </r>
  <r>
    <n v="6058"/>
    <s v="Cerreto Grue"/>
    <s v="C - Cintura"/>
    <x v="0"/>
    <n v="4.8846999999999996"/>
    <x v="5"/>
  </r>
  <r>
    <n v="6059"/>
    <s v="Cerrina Monferrato"/>
    <s v="C - Cintura"/>
    <x v="0"/>
    <n v="17.4636"/>
    <x v="5"/>
  </r>
  <r>
    <n v="6060"/>
    <s v="Coniolo"/>
    <s v="C - Cintura"/>
    <x v="0"/>
    <n v="10.507199999999999"/>
    <x v="5"/>
  </r>
  <r>
    <n v="6061"/>
    <s v="Conzano"/>
    <s v="C - Cintura"/>
    <x v="0"/>
    <n v="12.050700000000001"/>
    <x v="5"/>
  </r>
  <r>
    <n v="6062"/>
    <s v="Costa Vescovato"/>
    <s v="C - Cintura"/>
    <x v="0"/>
    <n v="7.7340999999999998"/>
    <x v="5"/>
  </r>
  <r>
    <n v="6063"/>
    <s v="Cremolino"/>
    <s v="D - Intermedio"/>
    <x v="1"/>
    <n v="14.9613"/>
    <x v="5"/>
  </r>
  <r>
    <n v="6065"/>
    <s v="Denice"/>
    <s v="E - Periferico"/>
    <x v="1"/>
    <n v="7.1327999999999996"/>
    <x v="5"/>
  </r>
  <r>
    <n v="6066"/>
    <s v="Dernice"/>
    <s v="D - Intermedio"/>
    <x v="1"/>
    <n v="18.283000000000001"/>
    <x v="5"/>
  </r>
  <r>
    <n v="6067"/>
    <s v="Fabbrica Curone"/>
    <s v="E - Periferico"/>
    <x v="1"/>
    <n v="53.880299999999998"/>
    <x v="5"/>
  </r>
  <r>
    <n v="6068"/>
    <s v="Felizzano"/>
    <s v="C - Cintura"/>
    <x v="0"/>
    <n v="25.684699999999999"/>
    <x v="5"/>
  </r>
  <r>
    <n v="6069"/>
    <s v="Fraconalto"/>
    <s v="D - Intermedio"/>
    <x v="1"/>
    <n v="17.549600000000002"/>
    <x v="5"/>
  </r>
  <r>
    <n v="6070"/>
    <s v="Francavilla Bisio"/>
    <s v="C - Cintura"/>
    <x v="0"/>
    <n v="8.1244999999999994"/>
    <x v="5"/>
  </r>
  <r>
    <n v="6071"/>
    <s v="Frascaro"/>
    <s v="C - Cintura"/>
    <x v="0"/>
    <n v="5.2865000000000002"/>
    <x v="5"/>
  </r>
  <r>
    <n v="6072"/>
    <s v="Frassinello Monferrato"/>
    <s v="C - Cintura"/>
    <x v="0"/>
    <n v="8.4320000000000004"/>
    <x v="5"/>
  </r>
  <r>
    <n v="6073"/>
    <s v="Frassineto Po"/>
    <s v="C - Cintura"/>
    <x v="0"/>
    <n v="29.865500000000001"/>
    <x v="5"/>
  </r>
  <r>
    <n v="6074"/>
    <s v="Fresonara"/>
    <s v="C - Cintura"/>
    <x v="0"/>
    <n v="6.93"/>
    <x v="5"/>
  </r>
  <r>
    <n v="6075"/>
    <s v="Frugarolo"/>
    <s v="C - Cintura"/>
    <x v="0"/>
    <n v="27.110800000000001"/>
    <x v="5"/>
  </r>
  <r>
    <n v="6076"/>
    <s v="Fubine Monferrato"/>
    <s v="C - Cintura"/>
    <x v="0"/>
    <n v="24.8935"/>
    <x v="5"/>
  </r>
  <r>
    <n v="6077"/>
    <s v="Gabiano"/>
    <s v="D - Intermedio"/>
    <x v="1"/>
    <n v="17.828700000000001"/>
    <x v="5"/>
  </r>
  <r>
    <n v="6078"/>
    <s v="Gamalero"/>
    <s v="C - Cintura"/>
    <x v="0"/>
    <n v="12.121600000000001"/>
    <x v="5"/>
  </r>
  <r>
    <n v="6079"/>
    <s v="Garbagna"/>
    <s v="D - Intermedio"/>
    <x v="1"/>
    <n v="20.630400000000002"/>
    <x v="5"/>
  </r>
  <r>
    <n v="6081"/>
    <s v="Gavi"/>
    <s v="C - Cintura"/>
    <x v="0"/>
    <n v="44.900300000000001"/>
    <x v="5"/>
  </r>
  <r>
    <n v="6082"/>
    <s v="Giarole"/>
    <s v="C - Cintura"/>
    <x v="0"/>
    <n v="5.2653999999999996"/>
    <x v="5"/>
  </r>
  <r>
    <n v="6083"/>
    <s v="Gremiasco"/>
    <s v="D - Intermedio"/>
    <x v="1"/>
    <n v="16.4907"/>
    <x v="5"/>
  </r>
  <r>
    <n v="6084"/>
    <s v="Grognardo"/>
    <s v="E - Periferico"/>
    <x v="1"/>
    <n v="8.8368000000000002"/>
    <x v="5"/>
  </r>
  <r>
    <n v="6085"/>
    <s v="Grondona"/>
    <s v="C - Cintura"/>
    <x v="0"/>
    <n v="27.0716"/>
    <x v="5"/>
  </r>
  <r>
    <n v="6086"/>
    <s v="Guazzora"/>
    <s v="C - Cintura"/>
    <x v="0"/>
    <n v="3.1244999999999998"/>
    <x v="5"/>
  </r>
  <r>
    <n v="6087"/>
    <s v="Isola Sant'Antonio"/>
    <s v="C - Cintura"/>
    <x v="0"/>
    <n v="24.909700000000001"/>
    <x v="5"/>
  </r>
  <r>
    <n v="6088"/>
    <s v="Lerma"/>
    <s v="D - Intermedio"/>
    <x v="1"/>
    <n v="14.7607"/>
    <x v="5"/>
  </r>
  <r>
    <n v="6090"/>
    <s v="Malvicino"/>
    <s v="E - Periferico"/>
    <x v="1"/>
    <n v="8.9114000000000004"/>
    <x v="5"/>
  </r>
  <r>
    <n v="6091"/>
    <s v="Masio"/>
    <s v="C - Cintura"/>
    <x v="0"/>
    <n v="22.9222"/>
    <x v="5"/>
  </r>
  <r>
    <n v="6092"/>
    <s v="Melazzo"/>
    <s v="E - Periferico"/>
    <x v="1"/>
    <n v="18.940000000000001"/>
    <x v="5"/>
  </r>
  <r>
    <n v="6093"/>
    <s v="Merana"/>
    <s v="E - Periferico"/>
    <x v="1"/>
    <n v="9.9613999999999994"/>
    <x v="5"/>
  </r>
  <r>
    <n v="6094"/>
    <s v="Mirabello Monferrato"/>
    <s v="C - Cintura"/>
    <x v="0"/>
    <n v="13.284000000000001"/>
    <x v="5"/>
  </r>
  <r>
    <n v="6095"/>
    <s v="Molare"/>
    <s v="D - Intermedio"/>
    <x v="1"/>
    <n v="32.7288"/>
    <x v="5"/>
  </r>
  <r>
    <n v="6096"/>
    <s v="Molino dei Torti"/>
    <s v="C - Cintura"/>
    <x v="0"/>
    <n v="2.5731999999999999"/>
    <x v="5"/>
  </r>
  <r>
    <n v="6097"/>
    <s v="Mombello Monferrato"/>
    <s v="C - Cintura"/>
    <x v="0"/>
    <n v="19.229199999999999"/>
    <x v="5"/>
  </r>
  <r>
    <n v="6098"/>
    <s v="Momperone"/>
    <s v="D - Intermedio"/>
    <x v="1"/>
    <n v="8.6918000000000006"/>
    <x v="5"/>
  </r>
  <r>
    <n v="6099"/>
    <s v="Moncestino"/>
    <s v="C - Cintura"/>
    <x v="0"/>
    <n v="6.3597000000000001"/>
    <x v="5"/>
  </r>
  <r>
    <n v="6100"/>
    <s v="Mongiardino Ligure"/>
    <s v="E - Periferico"/>
    <x v="1"/>
    <n v="28.7818"/>
    <x v="5"/>
  </r>
  <r>
    <n v="6101"/>
    <s v="Monleale"/>
    <s v="C - Cintura"/>
    <x v="0"/>
    <n v="9.593"/>
    <x v="5"/>
  </r>
  <r>
    <n v="6102"/>
    <s v="Montacuto"/>
    <s v="E - Periferico"/>
    <x v="1"/>
    <n v="23.778700000000001"/>
    <x v="5"/>
  </r>
  <r>
    <n v="6103"/>
    <s v="Montaldeo"/>
    <s v="D - Intermedio"/>
    <x v="1"/>
    <n v="5.2317999999999998"/>
    <x v="5"/>
  </r>
  <r>
    <n v="6104"/>
    <s v="Montaldo Bormida"/>
    <s v="D - Intermedio"/>
    <x v="1"/>
    <n v="5.7458"/>
    <x v="5"/>
  </r>
  <r>
    <n v="6105"/>
    <s v="Montecastello"/>
    <s v="C - Cintura"/>
    <x v="0"/>
    <n v="7.8071000000000002"/>
    <x v="5"/>
  </r>
  <r>
    <n v="6106"/>
    <s v="Montechiaro d'Acqui"/>
    <s v="E - Periferico"/>
    <x v="1"/>
    <n v="17.112200000000001"/>
    <x v="5"/>
  </r>
  <r>
    <n v="6107"/>
    <s v="Montegioco"/>
    <s v="C - Cintura"/>
    <x v="0"/>
    <n v="5.1261999999999999"/>
    <x v="5"/>
  </r>
  <r>
    <n v="6108"/>
    <s v="Montemarzino"/>
    <s v="D - Intermedio"/>
    <x v="1"/>
    <n v="10.105"/>
    <x v="5"/>
  </r>
  <r>
    <n v="6109"/>
    <s v="Morano sul Po"/>
    <s v="C - Cintura"/>
    <x v="0"/>
    <n v="16.698"/>
    <x v="5"/>
  </r>
  <r>
    <n v="6110"/>
    <s v="Morbello"/>
    <s v="E - Periferico"/>
    <x v="1"/>
    <n v="24.238700000000001"/>
    <x v="5"/>
  </r>
  <r>
    <n v="6111"/>
    <s v="Mornese"/>
    <s v="D - Intermedio"/>
    <x v="1"/>
    <n v="13.5962"/>
    <x v="5"/>
  </r>
  <r>
    <n v="6112"/>
    <s v="Morsasco"/>
    <s v="D - Intermedio"/>
    <x v="1"/>
    <n v="10.6082"/>
    <x v="5"/>
  </r>
  <r>
    <n v="6113"/>
    <s v="Murisengo"/>
    <s v="D - Intermedio"/>
    <x v="1"/>
    <n v="15.2714"/>
    <x v="5"/>
  </r>
  <r>
    <n v="6114"/>
    <s v="Novi Ligure"/>
    <s v="A - Polo"/>
    <x v="0"/>
    <n v="54.837699999999998"/>
    <x v="5"/>
  </r>
  <r>
    <n v="6115"/>
    <s v="Occimiano"/>
    <s v="C - Cintura"/>
    <x v="0"/>
    <n v="22.809000000000001"/>
    <x v="5"/>
  </r>
  <r>
    <n v="6116"/>
    <s v="Odalengo Grande"/>
    <s v="D - Intermedio"/>
    <x v="1"/>
    <n v="15.2651"/>
    <x v="5"/>
  </r>
  <r>
    <n v="6117"/>
    <s v="Odalengo Piccolo"/>
    <s v="D - Intermedio"/>
    <x v="1"/>
    <n v="7.3411"/>
    <x v="5"/>
  </r>
  <r>
    <n v="6118"/>
    <s v="Olivola"/>
    <s v="C - Cintura"/>
    <x v="0"/>
    <n v="2.9129"/>
    <x v="5"/>
  </r>
  <r>
    <n v="6119"/>
    <s v="Orsara Bormida"/>
    <s v="D - Intermedio"/>
    <x v="1"/>
    <n v="4.8874000000000004"/>
    <x v="5"/>
  </r>
  <r>
    <n v="6120"/>
    <s v="Ottiglio"/>
    <s v="C - Cintura"/>
    <x v="0"/>
    <n v="14.4627"/>
    <x v="5"/>
  </r>
  <r>
    <n v="6121"/>
    <s v="Ovada"/>
    <s v="C - Cintura"/>
    <x v="0"/>
    <n v="35.210599999999999"/>
    <x v="5"/>
  </r>
  <r>
    <n v="6122"/>
    <s v="Oviglio"/>
    <s v="C - Cintura"/>
    <x v="0"/>
    <n v="26.410799999999998"/>
    <x v="5"/>
  </r>
  <r>
    <n v="6123"/>
    <s v="Ozzano Monferrato"/>
    <s v="C - Cintura"/>
    <x v="0"/>
    <n v="15.442299999999999"/>
    <x v="5"/>
  </r>
  <r>
    <n v="6124"/>
    <s v="Paderna"/>
    <s v="C - Cintura"/>
    <x v="0"/>
    <n v="4.5206"/>
    <x v="5"/>
  </r>
  <r>
    <n v="6125"/>
    <s v="Pareto"/>
    <s v="E - Periferico"/>
    <x v="1"/>
    <n v="41.634399999999999"/>
    <x v="5"/>
  </r>
  <r>
    <n v="6126"/>
    <s v="Parodi Ligure"/>
    <s v="C - Cintura"/>
    <x v="0"/>
    <n v="12.838200000000001"/>
    <x v="5"/>
  </r>
  <r>
    <n v="6127"/>
    <s v="Pasturana"/>
    <s v="C - Cintura"/>
    <x v="0"/>
    <n v="5.3220999999999998"/>
    <x v="5"/>
  </r>
  <r>
    <n v="6128"/>
    <s v="Pecetto di Valenza"/>
    <s v="C - Cintura"/>
    <x v="0"/>
    <n v="11.6684"/>
    <x v="5"/>
  </r>
  <r>
    <n v="6129"/>
    <s v="Pietra Marazzi"/>
    <s v="C - Cintura"/>
    <x v="0"/>
    <n v="8.1699000000000002"/>
    <x v="5"/>
  </r>
  <r>
    <n v="6131"/>
    <s v="Pomaro Monferrato"/>
    <s v="C - Cintura"/>
    <x v="0"/>
    <n v="13.3339"/>
    <x v="5"/>
  </r>
  <r>
    <n v="6132"/>
    <s v="Pontecurone"/>
    <s v="C - Cintura"/>
    <x v="0"/>
    <n v="29.889900000000001"/>
    <x v="5"/>
  </r>
  <r>
    <n v="6133"/>
    <s v="Pontestura"/>
    <s v="C - Cintura"/>
    <x v="0"/>
    <n v="19.757300000000001"/>
    <x v="5"/>
  </r>
  <r>
    <n v="6134"/>
    <s v="Ponti"/>
    <s v="E - Periferico"/>
    <x v="1"/>
    <n v="11.952400000000001"/>
    <x v="5"/>
  </r>
  <r>
    <n v="6135"/>
    <s v="Ponzano Monferrato"/>
    <s v="C - Cintura"/>
    <x v="0"/>
    <n v="11.2981"/>
    <x v="5"/>
  </r>
  <r>
    <n v="6136"/>
    <s v="Ponzone"/>
    <s v="E - Periferico"/>
    <x v="1"/>
    <n v="68.743600000000001"/>
    <x v="5"/>
  </r>
  <r>
    <n v="6137"/>
    <s v="Pozzol Groppo"/>
    <s v="C - Cintura"/>
    <x v="0"/>
    <n v="14.559699999999999"/>
    <x v="5"/>
  </r>
  <r>
    <n v="6138"/>
    <s v="Pozzolo Formigaro"/>
    <s v="C - Cintura"/>
    <x v="0"/>
    <n v="36.417299999999997"/>
    <x v="5"/>
  </r>
  <r>
    <n v="6139"/>
    <s v="Prasco"/>
    <s v="D - Intermedio"/>
    <x v="1"/>
    <n v="5.3906999999999998"/>
    <x v="5"/>
  </r>
  <r>
    <n v="6140"/>
    <s v="Predosa"/>
    <s v="C - Cintura"/>
    <x v="0"/>
    <n v="31.9008"/>
    <x v="5"/>
  </r>
  <r>
    <n v="6141"/>
    <s v="Quargnento"/>
    <s v="C - Cintura"/>
    <x v="0"/>
    <n v="36.1736"/>
    <x v="5"/>
  </r>
  <r>
    <n v="6142"/>
    <s v="Quattordio"/>
    <s v="C - Cintura"/>
    <x v="0"/>
    <n v="17.7361"/>
    <x v="5"/>
  </r>
  <r>
    <n v="6143"/>
    <s v="Ricaldone"/>
    <s v="D - Intermedio"/>
    <x v="1"/>
    <n v="9.8280999999999992"/>
    <x v="5"/>
  </r>
  <r>
    <n v="6144"/>
    <s v="Rivalta Bormida"/>
    <s v="D - Intermedio"/>
    <x v="1"/>
    <n v="10.185499999999999"/>
    <x v="5"/>
  </r>
  <r>
    <n v="6145"/>
    <s v="Rivarone"/>
    <s v="C - Cintura"/>
    <x v="0"/>
    <n v="6.5499000000000001"/>
    <x v="5"/>
  </r>
  <r>
    <n v="6146"/>
    <s v="Roccaforte Ligure"/>
    <s v="E - Periferico"/>
    <x v="1"/>
    <n v="20.347899999999999"/>
    <x v="5"/>
  </r>
  <r>
    <n v="6147"/>
    <s v="Rocca Grimalda"/>
    <s v="D - Intermedio"/>
    <x v="1"/>
    <n v="15.0991"/>
    <x v="5"/>
  </r>
  <r>
    <n v="6148"/>
    <s v="Rocchetta Ligure"/>
    <s v="D - Intermedio"/>
    <x v="1"/>
    <n v="9.9671000000000003"/>
    <x v="5"/>
  </r>
  <r>
    <n v="6149"/>
    <s v="Rosignano Monferrato"/>
    <s v="C - Cintura"/>
    <x v="0"/>
    <n v="18.774000000000001"/>
    <x v="5"/>
  </r>
  <r>
    <n v="6150"/>
    <s v="Sala Monferrato"/>
    <s v="C - Cintura"/>
    <x v="0"/>
    <n v="7.5777000000000001"/>
    <x v="5"/>
  </r>
  <r>
    <n v="6151"/>
    <s v="Sale"/>
    <s v="C - Cintura"/>
    <x v="0"/>
    <n v="44.1584"/>
    <x v="5"/>
  </r>
  <r>
    <n v="6152"/>
    <s v="San Cristoforo"/>
    <s v="C - Cintura"/>
    <x v="0"/>
    <n v="2.9855"/>
    <x v="5"/>
  </r>
  <r>
    <n v="6153"/>
    <s v="San Giorgio Monferrato"/>
    <s v="C - Cintura"/>
    <x v="0"/>
    <n v="7.1521999999999997"/>
    <x v="5"/>
  </r>
  <r>
    <n v="6154"/>
    <s v="San Salvatore Monferrato"/>
    <s v="C - Cintura"/>
    <x v="0"/>
    <n v="31.599599999999999"/>
    <x v="5"/>
  </r>
  <r>
    <n v="6155"/>
    <s v="San Sebastiano Curone"/>
    <s v="D - Intermedio"/>
    <x v="1"/>
    <n v="3.8626"/>
    <x v="5"/>
  </r>
  <r>
    <n v="6156"/>
    <s v="Sant'Agata Fossili"/>
    <s v="C - Cintura"/>
    <x v="0"/>
    <n v="7.3692000000000002"/>
    <x v="5"/>
  </r>
  <r>
    <n v="6157"/>
    <s v="Sardigliano"/>
    <s v="C - Cintura"/>
    <x v="0"/>
    <n v="13.0604"/>
    <x v="5"/>
  </r>
  <r>
    <n v="6158"/>
    <s v="Sarezzano"/>
    <s v="C - Cintura"/>
    <x v="0"/>
    <n v="14.0916"/>
    <x v="5"/>
  </r>
  <r>
    <n v="6159"/>
    <s v="Serralunga di Crea"/>
    <s v="C - Cintura"/>
    <x v="0"/>
    <n v="9.4789999999999992"/>
    <x v="5"/>
  </r>
  <r>
    <n v="6160"/>
    <s v="Serravalle Scrivia"/>
    <s v="C - Cintura"/>
    <x v="0"/>
    <n v="15.7615"/>
    <x v="5"/>
  </r>
  <r>
    <n v="6161"/>
    <s v="Sezzadio"/>
    <s v="C - Cintura"/>
    <x v="0"/>
    <n v="35.423299999999998"/>
    <x v="5"/>
  </r>
  <r>
    <n v="6162"/>
    <s v="Silvano d'Orba"/>
    <s v="C - Cintura"/>
    <x v="0"/>
    <n v="12.1881"/>
    <x v="5"/>
  </r>
  <r>
    <n v="6163"/>
    <s v="Solero"/>
    <s v="C - Cintura"/>
    <x v="0"/>
    <n v="23.028400000000001"/>
    <x v="5"/>
  </r>
  <r>
    <n v="6164"/>
    <s v="Solonghello"/>
    <s v="C - Cintura"/>
    <x v="0"/>
    <n v="4.9668000000000001"/>
    <x v="5"/>
  </r>
  <r>
    <n v="6165"/>
    <s v="Spigno Monferrato"/>
    <s v="E - Periferico"/>
    <x v="1"/>
    <n v="53.778199999999998"/>
    <x v="5"/>
  </r>
  <r>
    <n v="6166"/>
    <s v="Spineto Scrivia"/>
    <s v="C - Cintura"/>
    <x v="0"/>
    <n v="3.8319999999999999"/>
    <x v="5"/>
  </r>
  <r>
    <n v="6167"/>
    <s v="Stazzano"/>
    <s v="C - Cintura"/>
    <x v="0"/>
    <n v="18.191199999999998"/>
    <x v="5"/>
  </r>
  <r>
    <n v="6168"/>
    <s v="Strevi"/>
    <s v="D - Intermedio"/>
    <x v="1"/>
    <n v="14.529299999999999"/>
    <x v="5"/>
  </r>
  <r>
    <n v="6169"/>
    <s v="Tagliolo Monferrato"/>
    <s v="D - Intermedio"/>
    <x v="1"/>
    <n v="26.083100000000002"/>
    <x v="5"/>
  </r>
  <r>
    <n v="6170"/>
    <s v="Tassarolo"/>
    <s v="C - Cintura"/>
    <x v="0"/>
    <n v="7.2545000000000002"/>
    <x v="5"/>
  </r>
  <r>
    <n v="6171"/>
    <s v="Terruggia"/>
    <s v="C - Cintura"/>
    <x v="0"/>
    <n v="7.3537999999999997"/>
    <x v="5"/>
  </r>
  <r>
    <n v="6172"/>
    <s v="Terzo"/>
    <s v="E - Periferico"/>
    <x v="1"/>
    <n v="8.6662999999999997"/>
    <x v="5"/>
  </r>
  <r>
    <n v="6173"/>
    <s v="Ticineto"/>
    <s v="C - Cintura"/>
    <x v="0"/>
    <n v="8.24"/>
    <x v="5"/>
  </r>
  <r>
    <n v="6174"/>
    <s v="Tortona"/>
    <s v="C - Cintura"/>
    <x v="0"/>
    <n v="98.600200000000001"/>
    <x v="5"/>
  </r>
  <r>
    <n v="6175"/>
    <s v="Treville"/>
    <s v="C - Cintura"/>
    <x v="0"/>
    <n v="4.7218"/>
    <x v="5"/>
  </r>
  <r>
    <n v="6176"/>
    <s v="Trisobbio"/>
    <s v="D - Intermedio"/>
    <x v="1"/>
    <n v="8.5508000000000006"/>
    <x v="5"/>
  </r>
  <r>
    <n v="6177"/>
    <s v="Valenza"/>
    <s v="C - Cintura"/>
    <x v="0"/>
    <n v="48.21"/>
    <x v="5"/>
  </r>
  <r>
    <n v="6178"/>
    <s v="Valmacca"/>
    <s v="C - Cintura"/>
    <x v="0"/>
    <n v="12.1256"/>
    <x v="5"/>
  </r>
  <r>
    <n v="6179"/>
    <s v="Vignale Monferrato"/>
    <s v="C - Cintura"/>
    <x v="0"/>
    <n v="18.4819"/>
    <x v="5"/>
  </r>
  <r>
    <n v="6180"/>
    <s v="Vignole Borbera"/>
    <s v="C - Cintura"/>
    <x v="0"/>
    <n v="8.1662999999999997"/>
    <x v="5"/>
  </r>
  <r>
    <n v="6181"/>
    <s v="Viguzzolo"/>
    <s v="C - Cintura"/>
    <x v="0"/>
    <n v="18.185700000000001"/>
    <x v="5"/>
  </r>
  <r>
    <n v="6182"/>
    <s v="Villadeati"/>
    <s v="D - Intermedio"/>
    <x v="1"/>
    <n v="14.492000000000001"/>
    <x v="5"/>
  </r>
  <r>
    <n v="6183"/>
    <s v="Villalvernia"/>
    <s v="C - Cintura"/>
    <x v="0"/>
    <n v="4.5724"/>
    <x v="5"/>
  </r>
  <r>
    <n v="6184"/>
    <s v="Villamiroglio"/>
    <s v="D - Intermedio"/>
    <x v="1"/>
    <n v="10.081200000000001"/>
    <x v="5"/>
  </r>
  <r>
    <n v="6185"/>
    <s v="Villanova Monferrato"/>
    <s v="C - Cintura"/>
    <x v="0"/>
    <n v="16.9054"/>
    <x v="5"/>
  </r>
  <r>
    <n v="6186"/>
    <s v="Villaromagnano"/>
    <s v="C - Cintura"/>
    <x v="0"/>
    <n v="5.8333000000000004"/>
    <x v="5"/>
  </r>
  <r>
    <n v="6187"/>
    <s v="Visone"/>
    <s v="D - Intermedio"/>
    <x v="1"/>
    <n v="12.9696"/>
    <x v="5"/>
  </r>
  <r>
    <n v="6188"/>
    <s v="Volpedo"/>
    <s v="C - Cintura"/>
    <x v="0"/>
    <n v="10.297000000000001"/>
    <x v="5"/>
  </r>
  <r>
    <n v="6189"/>
    <s v="Volpeglino"/>
    <s v="C - Cintura"/>
    <x v="0"/>
    <n v="3.6021000000000001"/>
    <x v="5"/>
  </r>
  <r>
    <n v="6190"/>
    <s v="Voltaggio"/>
    <s v="C - Cintura"/>
    <x v="0"/>
    <n v="52.529200000000003"/>
    <x v="5"/>
  </r>
  <r>
    <n v="6191"/>
    <s v="Cassano Spinola"/>
    <s v="C - Cintura"/>
    <x v="0"/>
    <n v="17.386700000000001"/>
    <x v="5"/>
  </r>
  <r>
    <n v="6192"/>
    <s v="Alluvioni Piovera"/>
    <s v="C - Cintura"/>
    <x v="0"/>
    <n v="24.664400000000001"/>
    <x v="5"/>
  </r>
  <r>
    <n v="6193"/>
    <s v="Lu e Cuccaro Monferrato"/>
    <s v="C - Cintura"/>
    <x v="0"/>
    <n v="26.867999999999999"/>
    <x v="5"/>
  </r>
  <r>
    <n v="7001"/>
    <s v="Allein"/>
    <s v="C - Cintura"/>
    <x v="0"/>
    <n v="8.1911000000000005"/>
    <x v="6"/>
  </r>
  <r>
    <n v="7002"/>
    <s v="Antey-Saint-André"/>
    <s v="D - Intermedio"/>
    <x v="1"/>
    <n v="11.725199999999999"/>
    <x v="6"/>
  </r>
  <r>
    <n v="7003"/>
    <s v="Aosta"/>
    <s v="A - Polo"/>
    <x v="0"/>
    <n v="21.124500000000001"/>
    <x v="6"/>
  </r>
  <r>
    <n v="7004"/>
    <s v="Arnad"/>
    <s v="D - Intermedio"/>
    <x v="1"/>
    <n v="28.468800000000002"/>
    <x v="6"/>
  </r>
  <r>
    <n v="7005"/>
    <s v="Arvier"/>
    <s v="C - Cintura"/>
    <x v="0"/>
    <n v="33.786499999999997"/>
    <x v="6"/>
  </r>
  <r>
    <n v="7006"/>
    <s v="Avise"/>
    <s v="C - Cintura"/>
    <x v="0"/>
    <n v="52.471400000000003"/>
    <x v="6"/>
  </r>
  <r>
    <n v="7007"/>
    <s v="Ayas"/>
    <s v="E - Periferico"/>
    <x v="1"/>
    <n v="129.5728"/>
    <x v="6"/>
  </r>
  <r>
    <n v="7008"/>
    <s v="Aymavilles"/>
    <s v="C - Cintura"/>
    <x v="0"/>
    <n v="53.286700000000003"/>
    <x v="6"/>
  </r>
  <r>
    <n v="7009"/>
    <s v="Bard"/>
    <s v="D - Intermedio"/>
    <x v="1"/>
    <n v="3.3197999999999999"/>
    <x v="6"/>
  </r>
  <r>
    <n v="7010"/>
    <s v="Bionaz"/>
    <s v="D - Intermedio"/>
    <x v="1"/>
    <n v="141.68520000000001"/>
    <x v="6"/>
  </r>
  <r>
    <n v="7011"/>
    <s v="Brissogne"/>
    <s v="C - Cintura"/>
    <x v="0"/>
    <n v="25.791699999999999"/>
    <x v="6"/>
  </r>
  <r>
    <n v="7012"/>
    <s v="Brusson"/>
    <s v="E - Periferico"/>
    <x v="1"/>
    <n v="55.390500000000003"/>
    <x v="6"/>
  </r>
  <r>
    <n v="7013"/>
    <s v="Challand-Saint-Anselme"/>
    <s v="D - Intermedio"/>
    <x v="1"/>
    <n v="27.9878"/>
    <x v="6"/>
  </r>
  <r>
    <n v="7014"/>
    <s v="Challand-Saint-Victor"/>
    <s v="D - Intermedio"/>
    <x v="1"/>
    <n v="25.016400000000001"/>
    <x v="6"/>
  </r>
  <r>
    <n v="7015"/>
    <s v="Chambave"/>
    <s v="C - Cintura"/>
    <x v="0"/>
    <n v="21.308199999999999"/>
    <x v="6"/>
  </r>
  <r>
    <n v="7016"/>
    <s v="Chamois"/>
    <s v="D - Intermedio"/>
    <x v="1"/>
    <n v="14.666600000000001"/>
    <x v="6"/>
  </r>
  <r>
    <n v="7017"/>
    <s v="Champdepraz"/>
    <s v="D - Intermedio"/>
    <x v="1"/>
    <n v="49.126899999999999"/>
    <x v="6"/>
  </r>
  <r>
    <n v="7018"/>
    <s v="Champorcher"/>
    <s v="E - Periferico"/>
    <x v="1"/>
    <n v="67.78"/>
    <x v="6"/>
  </r>
  <r>
    <n v="7019"/>
    <s v="Charvensod"/>
    <s v="C - Cintura"/>
    <x v="0"/>
    <n v="25.837700000000002"/>
    <x v="6"/>
  </r>
  <r>
    <n v="7020"/>
    <s v="Châtillon"/>
    <s v="C - Cintura"/>
    <x v="0"/>
    <n v="39.087800000000001"/>
    <x v="6"/>
  </r>
  <r>
    <n v="7021"/>
    <s v="Cogne"/>
    <s v="E - Periferico"/>
    <x v="1"/>
    <n v="212.0581"/>
    <x v="6"/>
  </r>
  <r>
    <n v="7022"/>
    <s v="Courmayeur"/>
    <s v="D - Intermedio"/>
    <x v="1"/>
    <n v="208.96289999999999"/>
    <x v="6"/>
  </r>
  <r>
    <n v="7023"/>
    <s v="Donnas"/>
    <s v="C - Cintura"/>
    <x v="0"/>
    <n v="33.755800000000001"/>
    <x v="6"/>
  </r>
  <r>
    <n v="7024"/>
    <s v="Doues"/>
    <s v="C - Cintura"/>
    <x v="0"/>
    <n v="15.993399999999999"/>
    <x v="6"/>
  </r>
  <r>
    <n v="7025"/>
    <s v="Emarèse"/>
    <s v="D - Intermedio"/>
    <x v="1"/>
    <n v="9.8760999999999992"/>
    <x v="6"/>
  </r>
  <r>
    <n v="7026"/>
    <s v="Etroubles"/>
    <s v="C - Cintura"/>
    <x v="0"/>
    <n v="40.250599999999999"/>
    <x v="6"/>
  </r>
  <r>
    <n v="7027"/>
    <s v="Fénis"/>
    <s v="C - Cintura"/>
    <x v="0"/>
    <n v="68.344200000000001"/>
    <x v="6"/>
  </r>
  <r>
    <n v="7028"/>
    <s v="Fontainemore"/>
    <s v="D - Intermedio"/>
    <x v="1"/>
    <n v="31.584499999999998"/>
    <x v="6"/>
  </r>
  <r>
    <n v="7029"/>
    <s v="Gaby"/>
    <s v="E - Periferico"/>
    <x v="1"/>
    <n v="32.734400000000001"/>
    <x v="6"/>
  </r>
  <r>
    <n v="7030"/>
    <s v="Gignod"/>
    <s v="C - Cintura"/>
    <x v="0"/>
    <n v="25.9068"/>
    <x v="6"/>
  </r>
  <r>
    <n v="7031"/>
    <s v="Gressan"/>
    <s v="C - Cintura"/>
    <x v="0"/>
    <n v="25.205400000000001"/>
    <x v="6"/>
  </r>
  <r>
    <n v="7032"/>
    <s v="Gressoney-La-Trinité"/>
    <s v="E - Periferico"/>
    <x v="1"/>
    <n v="66.019099999999995"/>
    <x v="6"/>
  </r>
  <r>
    <n v="7033"/>
    <s v="Gressoney-Saint-Jean"/>
    <s v="E - Periferico"/>
    <x v="1"/>
    <n v="69.735200000000006"/>
    <x v="6"/>
  </r>
  <r>
    <n v="7034"/>
    <s v="Hône"/>
    <s v="D - Intermedio"/>
    <x v="1"/>
    <n v="12.6228"/>
    <x v="6"/>
  </r>
  <r>
    <n v="7035"/>
    <s v="Introd"/>
    <s v="C - Cintura"/>
    <x v="0"/>
    <n v="19.6968"/>
    <x v="6"/>
  </r>
  <r>
    <n v="7036"/>
    <s v="Issime"/>
    <s v="D - Intermedio"/>
    <x v="1"/>
    <n v="34.632100000000001"/>
    <x v="6"/>
  </r>
  <r>
    <n v="7037"/>
    <s v="Issogne"/>
    <s v="D - Intermedio"/>
    <x v="1"/>
    <n v="23.651499999999999"/>
    <x v="6"/>
  </r>
  <r>
    <n v="7038"/>
    <s v="Jovençan"/>
    <s v="C - Cintura"/>
    <x v="0"/>
    <n v="6.9531000000000001"/>
    <x v="6"/>
  </r>
  <r>
    <n v="7039"/>
    <s v="La Magdeleine"/>
    <s v="E - Periferico"/>
    <x v="1"/>
    <n v="8.8117000000000001"/>
    <x v="6"/>
  </r>
  <r>
    <n v="7040"/>
    <s v="La Salle"/>
    <s v="D - Intermedio"/>
    <x v="1"/>
    <n v="83.630200000000002"/>
    <x v="6"/>
  </r>
  <r>
    <n v="7041"/>
    <s v="La Thuile"/>
    <s v="E - Periferico"/>
    <x v="1"/>
    <n v="126.18300000000001"/>
    <x v="6"/>
  </r>
  <r>
    <n v="7042"/>
    <s v="Lillianes"/>
    <s v="D - Intermedio"/>
    <x v="1"/>
    <n v="18.801500000000001"/>
    <x v="6"/>
  </r>
  <r>
    <n v="7043"/>
    <s v="Montjovet"/>
    <s v="D - Intermedio"/>
    <x v="1"/>
    <n v="18.856000000000002"/>
    <x v="6"/>
  </r>
  <r>
    <n v="7044"/>
    <s v="Morgex"/>
    <s v="D - Intermedio"/>
    <x v="1"/>
    <n v="43.865099999999998"/>
    <x v="6"/>
  </r>
  <r>
    <n v="7045"/>
    <s v="Nus"/>
    <s v="C - Cintura"/>
    <x v="0"/>
    <n v="56.629399999999997"/>
    <x v="6"/>
  </r>
  <r>
    <n v="7046"/>
    <s v="Ollomont"/>
    <s v="C - Cintura"/>
    <x v="0"/>
    <n v="53.502099999999999"/>
    <x v="6"/>
  </r>
  <r>
    <n v="7047"/>
    <s v="Oyace"/>
    <s v="D - Intermedio"/>
    <x v="1"/>
    <n v="30.805199999999999"/>
    <x v="6"/>
  </r>
  <r>
    <n v="7048"/>
    <s v="Perloz"/>
    <s v="D - Intermedio"/>
    <x v="1"/>
    <n v="22.980799999999999"/>
    <x v="6"/>
  </r>
  <r>
    <n v="7049"/>
    <s v="Pollein"/>
    <s v="C - Cintura"/>
    <x v="0"/>
    <n v="15.2986"/>
    <x v="6"/>
  </r>
  <r>
    <n v="7050"/>
    <s v="Pontboset"/>
    <s v="D - Intermedio"/>
    <x v="1"/>
    <n v="33.485399999999998"/>
    <x v="6"/>
  </r>
  <r>
    <n v="7051"/>
    <s v="Pontey"/>
    <s v="C - Cintura"/>
    <x v="0"/>
    <n v="16.243300000000001"/>
    <x v="6"/>
  </r>
  <r>
    <n v="7052"/>
    <s v="Pont-Saint-Martin"/>
    <s v="C - Cintura"/>
    <x v="0"/>
    <n v="7.0347"/>
    <x v="6"/>
  </r>
  <r>
    <n v="7053"/>
    <s v="Pré-Saint-Didier"/>
    <s v="D - Intermedio"/>
    <x v="1"/>
    <n v="33.341000000000001"/>
    <x v="6"/>
  </r>
  <r>
    <n v="7054"/>
    <s v="Quart"/>
    <s v="C - Cintura"/>
    <x v="0"/>
    <n v="61.771700000000003"/>
    <x v="6"/>
  </r>
  <r>
    <n v="7055"/>
    <s v="Rhêmes-Notre-Dame"/>
    <s v="E - Periferico"/>
    <x v="1"/>
    <n v="86.669300000000007"/>
    <x v="6"/>
  </r>
  <r>
    <n v="7056"/>
    <s v="Rhêmes-Saint-Georges"/>
    <s v="D - Intermedio"/>
    <x v="1"/>
    <n v="36.7318"/>
    <x v="6"/>
  </r>
  <r>
    <n v="7057"/>
    <s v="Roisan"/>
    <s v="C - Cintura"/>
    <x v="0"/>
    <n v="14.609299999999999"/>
    <x v="6"/>
  </r>
  <r>
    <n v="7058"/>
    <s v="Saint-Christophe"/>
    <s v="C - Cintura"/>
    <x v="0"/>
    <n v="14.6584"/>
    <x v="6"/>
  </r>
  <r>
    <n v="7059"/>
    <s v="Saint-Denis"/>
    <s v="D - Intermedio"/>
    <x v="1"/>
    <n v="11.103"/>
    <x v="6"/>
  </r>
  <r>
    <n v="7060"/>
    <s v="Saint-Marcel"/>
    <s v="C - Cintura"/>
    <x v="0"/>
    <n v="42.4803"/>
    <x v="6"/>
  </r>
  <r>
    <n v="7061"/>
    <s v="Saint-Nicolas"/>
    <s v="D - Intermedio"/>
    <x v="1"/>
    <n v="15.596299999999999"/>
    <x v="6"/>
  </r>
  <r>
    <n v="7062"/>
    <s v="Saint-Oyen"/>
    <s v="C - Cintura"/>
    <x v="0"/>
    <n v="9.3451000000000004"/>
    <x v="6"/>
  </r>
  <r>
    <n v="7063"/>
    <s v="Saint-Pierre"/>
    <s v="C - Cintura"/>
    <x v="0"/>
    <n v="25.5"/>
    <x v="6"/>
  </r>
  <r>
    <n v="7064"/>
    <s v="Saint-Rhémy-en-Bosses"/>
    <s v="C - Cintura"/>
    <x v="0"/>
    <n v="64.911699999999996"/>
    <x v="6"/>
  </r>
  <r>
    <n v="7065"/>
    <s v="Saint-Vincent"/>
    <s v="C - Cintura"/>
    <x v="0"/>
    <n v="20.988499999999998"/>
    <x v="6"/>
  </r>
  <r>
    <n v="7066"/>
    <s v="Sarre"/>
    <s v="C - Cintura"/>
    <x v="0"/>
    <n v="28.688400000000001"/>
    <x v="6"/>
  </r>
  <r>
    <n v="7067"/>
    <s v="Torgnon"/>
    <s v="D - Intermedio"/>
    <x v="1"/>
    <n v="43.027099999999997"/>
    <x v="6"/>
  </r>
  <r>
    <n v="7068"/>
    <s v="Valgrisenche"/>
    <s v="E - Periferico"/>
    <x v="1"/>
    <n v="113.2278"/>
    <x v="6"/>
  </r>
  <r>
    <n v="7069"/>
    <s v="Valpelline"/>
    <s v="C - Cintura"/>
    <x v="0"/>
    <n v="31.401399999999999"/>
    <x v="6"/>
  </r>
  <r>
    <n v="7070"/>
    <s v="Valsavarenche"/>
    <s v="E - Periferico"/>
    <x v="1"/>
    <n v="138.3458"/>
    <x v="6"/>
  </r>
  <r>
    <n v="7071"/>
    <s v="Valtournenche"/>
    <s v="E - Periferico"/>
    <x v="1"/>
    <n v="116.10339999999999"/>
    <x v="6"/>
  </r>
  <r>
    <n v="7072"/>
    <s v="Verrayes"/>
    <s v="D - Intermedio"/>
    <x v="1"/>
    <n v="22.882200000000001"/>
    <x v="6"/>
  </r>
  <r>
    <n v="7073"/>
    <s v="Verrès"/>
    <s v="D - Intermedio"/>
    <x v="1"/>
    <n v="8.3376000000000001"/>
    <x v="6"/>
  </r>
  <r>
    <n v="7074"/>
    <s v="Villeneuve"/>
    <s v="C - Cintura"/>
    <x v="0"/>
    <n v="9.1526999999999994"/>
    <x v="6"/>
  </r>
  <r>
    <n v="8001"/>
    <s v="Airole"/>
    <s v="D - Intermedio"/>
    <x v="1"/>
    <n v="14.690899999999999"/>
    <x v="7"/>
  </r>
  <r>
    <n v="8002"/>
    <s v="Apricale"/>
    <s v="E - Periferico"/>
    <x v="1"/>
    <n v="19.485600000000002"/>
    <x v="7"/>
  </r>
  <r>
    <n v="8003"/>
    <s v="Aquila d'Arroscia"/>
    <s v="E - Periferico"/>
    <x v="1"/>
    <n v="9.8120999999999992"/>
    <x v="7"/>
  </r>
  <r>
    <n v="8004"/>
    <s v="Armo"/>
    <s v="D - Intermedio"/>
    <x v="1"/>
    <n v="10.188499999999999"/>
    <x v="7"/>
  </r>
  <r>
    <n v="8005"/>
    <s v="Aurigo"/>
    <s v="C - Cintura"/>
    <x v="0"/>
    <n v="9.4164999999999992"/>
    <x v="7"/>
  </r>
  <r>
    <n v="8006"/>
    <s v="Badalucco"/>
    <s v="C - Cintura"/>
    <x v="0"/>
    <n v="16.258700000000001"/>
    <x v="7"/>
  </r>
  <r>
    <n v="8007"/>
    <s v="Bajardo"/>
    <s v="D - Intermedio"/>
    <x v="1"/>
    <n v="24.098800000000001"/>
    <x v="7"/>
  </r>
  <r>
    <n v="8008"/>
    <s v="Bordighera"/>
    <s v="C - Cintura"/>
    <x v="0"/>
    <n v="10.661300000000001"/>
    <x v="7"/>
  </r>
  <r>
    <n v="8009"/>
    <s v="Borghetto d'Arroscia"/>
    <s v="D - Intermedio"/>
    <x v="1"/>
    <n v="26.144200000000001"/>
    <x v="7"/>
  </r>
  <r>
    <n v="8010"/>
    <s v="Borgomaro"/>
    <s v="C - Cintura"/>
    <x v="0"/>
    <n v="22.8949"/>
    <x v="7"/>
  </r>
  <r>
    <n v="8011"/>
    <s v="Camporosso"/>
    <s v="D - Intermedio"/>
    <x v="1"/>
    <n v="18.116800000000001"/>
    <x v="7"/>
  </r>
  <r>
    <n v="8012"/>
    <s v="Caravonica"/>
    <s v="C - Cintura"/>
    <x v="0"/>
    <n v="4.5605000000000002"/>
    <x v="7"/>
  </r>
  <r>
    <n v="8014"/>
    <s v="Castellaro"/>
    <s v="C - Cintura"/>
    <x v="0"/>
    <n v="7.6849999999999996"/>
    <x v="7"/>
  </r>
  <r>
    <n v="8015"/>
    <s v="Castel Vittorio"/>
    <s v="E - Periferico"/>
    <x v="1"/>
    <n v="25.8932"/>
    <x v="7"/>
  </r>
  <r>
    <n v="8016"/>
    <s v="Ceriana"/>
    <s v="C - Cintura"/>
    <x v="0"/>
    <n v="32.521799999999999"/>
    <x v="7"/>
  </r>
  <r>
    <n v="8017"/>
    <s v="Cervo"/>
    <s v="C - Cintura"/>
    <x v="0"/>
    <n v="3.6536"/>
    <x v="7"/>
  </r>
  <r>
    <n v="8018"/>
    <s v="Cesio"/>
    <s v="C - Cintura"/>
    <x v="0"/>
    <n v="8.8988999999999994"/>
    <x v="7"/>
  </r>
  <r>
    <n v="8019"/>
    <s v="Chiusanico"/>
    <s v="C - Cintura"/>
    <x v="0"/>
    <n v="13.785500000000001"/>
    <x v="7"/>
  </r>
  <r>
    <n v="8020"/>
    <s v="Chiusavecchia"/>
    <s v="C - Cintura"/>
    <x v="0"/>
    <n v="3.9868999999999999"/>
    <x v="7"/>
  </r>
  <r>
    <n v="8021"/>
    <s v="Cipressa"/>
    <s v="C - Cintura"/>
    <x v="0"/>
    <n v="9.7027000000000001"/>
    <x v="7"/>
  </r>
  <r>
    <n v="8022"/>
    <s v="Civezza"/>
    <s v="C - Cintura"/>
    <x v="0"/>
    <n v="4.0926999999999998"/>
    <x v="7"/>
  </r>
  <r>
    <n v="8023"/>
    <s v="Cosio d'Arroscia"/>
    <s v="E - Periferico"/>
    <x v="1"/>
    <n v="40.692"/>
    <x v="7"/>
  </r>
  <r>
    <n v="8024"/>
    <s v="Costarainera"/>
    <s v="C - Cintura"/>
    <x v="0"/>
    <n v="2.1638000000000002"/>
    <x v="7"/>
  </r>
  <r>
    <n v="8025"/>
    <s v="Diano Arentino"/>
    <s v="C - Cintura"/>
    <x v="0"/>
    <n v="8.0808999999999997"/>
    <x v="7"/>
  </r>
  <r>
    <n v="8026"/>
    <s v="Diano Castello"/>
    <s v="C - Cintura"/>
    <x v="0"/>
    <n v="5.9592999999999998"/>
    <x v="7"/>
  </r>
  <r>
    <n v="8027"/>
    <s v="Diano Marina"/>
    <s v="C - Cintura"/>
    <x v="0"/>
    <n v="6.6486000000000001"/>
    <x v="7"/>
  </r>
  <r>
    <n v="8028"/>
    <s v="Diano San Pietro"/>
    <s v="C - Cintura"/>
    <x v="0"/>
    <n v="12.1251"/>
    <x v="7"/>
  </r>
  <r>
    <n v="8029"/>
    <s v="Dolceacqua"/>
    <s v="D - Intermedio"/>
    <x v="1"/>
    <n v="19.957100000000001"/>
    <x v="7"/>
  </r>
  <r>
    <n v="8030"/>
    <s v="Dolcedo"/>
    <s v="C - Cintura"/>
    <x v="0"/>
    <n v="20.305700000000002"/>
    <x v="7"/>
  </r>
  <r>
    <n v="8031"/>
    <s v="Imperia"/>
    <s v="A - Polo"/>
    <x v="0"/>
    <n v="45.024900000000002"/>
    <x v="7"/>
  </r>
  <r>
    <n v="8032"/>
    <s v="Isolabona"/>
    <s v="E - Periferico"/>
    <x v="1"/>
    <n v="12.2651"/>
    <x v="7"/>
  </r>
  <r>
    <n v="8033"/>
    <s v="Lucinasco"/>
    <s v="C - Cintura"/>
    <x v="0"/>
    <n v="8.0244"/>
    <x v="7"/>
  </r>
  <r>
    <n v="8034"/>
    <s v="Mendatica"/>
    <s v="E - Periferico"/>
    <x v="1"/>
    <n v="30.8003"/>
    <x v="7"/>
  </r>
  <r>
    <n v="8035"/>
    <s v="Molini di Triora"/>
    <s v="D - Intermedio"/>
    <x v="1"/>
    <n v="57.828600000000002"/>
    <x v="7"/>
  </r>
  <r>
    <n v="8037"/>
    <s v="Montegrosso Pian Latte"/>
    <s v="D - Intermedio"/>
    <x v="1"/>
    <n v="10.162699999999999"/>
    <x v="7"/>
  </r>
  <r>
    <n v="8038"/>
    <s v="Olivetta San Michele"/>
    <s v="E - Periferico"/>
    <x v="1"/>
    <n v="13.885999999999999"/>
    <x v="7"/>
  </r>
  <r>
    <n v="8039"/>
    <s v="Ospedaletti"/>
    <s v="C - Cintura"/>
    <x v="0"/>
    <n v="5.3727999999999998"/>
    <x v="7"/>
  </r>
  <r>
    <n v="8040"/>
    <s v="Perinaldo"/>
    <s v="D - Intermedio"/>
    <x v="1"/>
    <n v="20.5593"/>
    <x v="7"/>
  </r>
  <r>
    <n v="8041"/>
    <s v="Pietrabruna"/>
    <s v="D - Intermedio"/>
    <x v="1"/>
    <n v="10.254799999999999"/>
    <x v="7"/>
  </r>
  <r>
    <n v="8042"/>
    <s v="Pieve di Teco"/>
    <s v="C - Cintura"/>
    <x v="0"/>
    <n v="40.808700000000002"/>
    <x v="7"/>
  </r>
  <r>
    <n v="8043"/>
    <s v="Pigna"/>
    <s v="E - Periferico"/>
    <x v="1"/>
    <n v="54.514699999999998"/>
    <x v="7"/>
  </r>
  <r>
    <n v="8044"/>
    <s v="Pompeiana"/>
    <s v="C - Cintura"/>
    <x v="0"/>
    <n v="5.2710999999999997"/>
    <x v="7"/>
  </r>
  <r>
    <n v="8045"/>
    <s v="Pontedassio"/>
    <s v="C - Cintura"/>
    <x v="0"/>
    <n v="13.420199999999999"/>
    <x v="7"/>
  </r>
  <r>
    <n v="8046"/>
    <s v="Pornassio"/>
    <s v="D - Intermedio"/>
    <x v="1"/>
    <n v="26.396100000000001"/>
    <x v="7"/>
  </r>
  <r>
    <n v="8047"/>
    <s v="Prelà"/>
    <s v="C - Cintura"/>
    <x v="0"/>
    <n v="14.4695"/>
    <x v="7"/>
  </r>
  <r>
    <n v="8048"/>
    <s v="Ranzo"/>
    <s v="D - Intermedio"/>
    <x v="1"/>
    <n v="10.887600000000001"/>
    <x v="7"/>
  </r>
  <r>
    <n v="8049"/>
    <s v="Rezzo"/>
    <s v="D - Intermedio"/>
    <x v="1"/>
    <n v="37.5563"/>
    <x v="7"/>
  </r>
  <r>
    <n v="8050"/>
    <s v="Riva Ligure"/>
    <s v="C - Cintura"/>
    <x v="0"/>
    <n v="2.0354000000000001"/>
    <x v="7"/>
  </r>
  <r>
    <n v="8051"/>
    <s v="Rocchetta Nervina"/>
    <s v="E - Periferico"/>
    <x v="1"/>
    <n v="15.4519"/>
    <x v="7"/>
  </r>
  <r>
    <n v="8052"/>
    <s v="San Bartolomeo al Mare"/>
    <s v="C - Cintura"/>
    <x v="0"/>
    <n v="11.1157"/>
    <x v="7"/>
  </r>
  <r>
    <n v="8053"/>
    <s v="San Biagio della Cima"/>
    <s v="D - Intermedio"/>
    <x v="1"/>
    <n v="4.1429999999999998"/>
    <x v="7"/>
  </r>
  <r>
    <n v="8054"/>
    <s v="San Lorenzo al Mare"/>
    <s v="C - Cintura"/>
    <x v="0"/>
    <n v="1.4634"/>
    <x v="7"/>
  </r>
  <r>
    <n v="8055"/>
    <s v="Sanremo"/>
    <s v="A - Polo"/>
    <x v="0"/>
    <n v="55.5244"/>
    <x v="7"/>
  </r>
  <r>
    <n v="8056"/>
    <s v="Santo Stefano al Mare"/>
    <s v="C - Cintura"/>
    <x v="0"/>
    <n v="2.5813999999999999"/>
    <x v="7"/>
  </r>
  <r>
    <n v="8057"/>
    <s v="Seborga"/>
    <s v="D - Intermedio"/>
    <x v="1"/>
    <n v="4.9253999999999998"/>
    <x v="7"/>
  </r>
  <r>
    <n v="8058"/>
    <s v="Soldano"/>
    <s v="D - Intermedio"/>
    <x v="1"/>
    <n v="3.5518000000000001"/>
    <x v="7"/>
  </r>
  <r>
    <n v="8059"/>
    <s v="Taggia"/>
    <s v="C - Cintura"/>
    <x v="0"/>
    <n v="31.0562"/>
    <x v="7"/>
  </r>
  <r>
    <n v="8060"/>
    <s v="Terzorio"/>
    <s v="C - Cintura"/>
    <x v="0"/>
    <n v="1.9516"/>
    <x v="7"/>
  </r>
  <r>
    <n v="8061"/>
    <s v="Triora"/>
    <s v="E - Periferico"/>
    <x v="1"/>
    <n v="68.171899999999994"/>
    <x v="7"/>
  </r>
  <r>
    <n v="8062"/>
    <s v="Vallebona"/>
    <s v="D - Intermedio"/>
    <x v="1"/>
    <n v="5.6430999999999996"/>
    <x v="7"/>
  </r>
  <r>
    <n v="8063"/>
    <s v="Vallecrosia"/>
    <s v="D - Intermedio"/>
    <x v="1"/>
    <n v="3.9220999999999999"/>
    <x v="7"/>
  </r>
  <r>
    <n v="8064"/>
    <s v="Vasia"/>
    <s v="C - Cintura"/>
    <x v="0"/>
    <n v="10.900399999999999"/>
    <x v="7"/>
  </r>
  <r>
    <n v="8065"/>
    <s v="Ventimiglia"/>
    <s v="D - Intermedio"/>
    <x v="1"/>
    <n v="53.916400000000003"/>
    <x v="7"/>
  </r>
  <r>
    <n v="8066"/>
    <s v="Vessalico"/>
    <s v="D - Intermedio"/>
    <x v="1"/>
    <n v="10.411199999999999"/>
    <x v="7"/>
  </r>
  <r>
    <n v="8067"/>
    <s v="Villa Faraldi"/>
    <s v="C - Cintura"/>
    <x v="0"/>
    <n v="9.4931000000000001"/>
    <x v="7"/>
  </r>
  <r>
    <n v="8068"/>
    <s v="Montalto Carpasio"/>
    <s v="D - Intermedio"/>
    <x v="1"/>
    <n v="29.7441"/>
    <x v="7"/>
  </r>
  <r>
    <n v="9001"/>
    <s v="Alassio"/>
    <s v="C - Cintura"/>
    <x v="0"/>
    <n v="17.131"/>
    <x v="8"/>
  </r>
  <r>
    <n v="9002"/>
    <s v="Albenga"/>
    <s v="C - Cintura"/>
    <x v="0"/>
    <n v="36.303600000000003"/>
    <x v="8"/>
  </r>
  <r>
    <n v="9003"/>
    <s v="Albissola Marina"/>
    <s v="C - Cintura"/>
    <x v="0"/>
    <n v="3.0958999999999999"/>
    <x v="8"/>
  </r>
  <r>
    <n v="9004"/>
    <s v="Albisola Superiore"/>
    <s v="C - Cintura"/>
    <x v="0"/>
    <n v="28.709599999999998"/>
    <x v="8"/>
  </r>
  <r>
    <n v="9005"/>
    <s v="Altare"/>
    <s v="C - Cintura"/>
    <x v="0"/>
    <n v="11.700799999999999"/>
    <x v="8"/>
  </r>
  <r>
    <n v="9006"/>
    <s v="Andora"/>
    <s v="C - Cintura"/>
    <x v="0"/>
    <n v="31.576499999999999"/>
    <x v="8"/>
  </r>
  <r>
    <n v="9007"/>
    <s v="Arnasco"/>
    <s v="D - Intermedio"/>
    <x v="1"/>
    <n v="6.3419999999999996"/>
    <x v="8"/>
  </r>
  <r>
    <n v="9008"/>
    <s v="Balestrino"/>
    <s v="C - Cintura"/>
    <x v="0"/>
    <n v="11.560600000000001"/>
    <x v="8"/>
  </r>
  <r>
    <n v="9009"/>
    <s v="Bardineto"/>
    <s v="D - Intermedio"/>
    <x v="1"/>
    <n v="30.191500000000001"/>
    <x v="8"/>
  </r>
  <r>
    <n v="9010"/>
    <s v="Bergeggi"/>
    <s v="C - Cintura"/>
    <x v="0"/>
    <n v="3.8906000000000001"/>
    <x v="8"/>
  </r>
  <r>
    <n v="9011"/>
    <s v="Boissano"/>
    <s v="C - Cintura"/>
    <x v="0"/>
    <n v="8.3386999999999993"/>
    <x v="8"/>
  </r>
  <r>
    <n v="9012"/>
    <s v="Borghetto Santo Spirito"/>
    <s v="C - Cintura"/>
    <x v="0"/>
    <n v="5.0876999999999999"/>
    <x v="8"/>
  </r>
  <r>
    <n v="9013"/>
    <s v="Borgio Verezzi"/>
    <s v="C - Cintura"/>
    <x v="0"/>
    <n v="2.7679999999999998"/>
    <x v="8"/>
  </r>
  <r>
    <n v="9014"/>
    <s v="Bormida"/>
    <s v="E - Periferico"/>
    <x v="1"/>
    <n v="22.867799999999999"/>
    <x v="8"/>
  </r>
  <r>
    <n v="9015"/>
    <s v="Cairo Montenotte"/>
    <s v="D - Intermedio"/>
    <x v="1"/>
    <n v="100.04430000000001"/>
    <x v="8"/>
  </r>
  <r>
    <n v="9016"/>
    <s v="Calice Ligure"/>
    <s v="C - Cintura"/>
    <x v="0"/>
    <n v="20.173999999999999"/>
    <x v="8"/>
  </r>
  <r>
    <n v="9017"/>
    <s v="Calizzano"/>
    <s v="E - Periferico"/>
    <x v="1"/>
    <n v="63.001600000000003"/>
    <x v="8"/>
  </r>
  <r>
    <n v="9018"/>
    <s v="Carcare"/>
    <s v="D - Intermedio"/>
    <x v="1"/>
    <n v="10.381399999999999"/>
    <x v="8"/>
  </r>
  <r>
    <n v="9019"/>
    <s v="Casanova Lerrone"/>
    <s v="D - Intermedio"/>
    <x v="1"/>
    <n v="23.858499999999999"/>
    <x v="8"/>
  </r>
  <r>
    <n v="9020"/>
    <s v="Castelbianco"/>
    <s v="D - Intermedio"/>
    <x v="1"/>
    <n v="15.0024"/>
    <x v="8"/>
  </r>
  <r>
    <n v="9021"/>
    <s v="Castelvecchio di Rocca Barbena"/>
    <s v="D - Intermedio"/>
    <x v="1"/>
    <n v="16.031700000000001"/>
    <x v="8"/>
  </r>
  <r>
    <n v="9022"/>
    <s v="Celle Ligure"/>
    <s v="C - Cintura"/>
    <x v="0"/>
    <n v="9.4468999999999994"/>
    <x v="8"/>
  </r>
  <r>
    <n v="9023"/>
    <s v="Cengio"/>
    <s v="D - Intermedio"/>
    <x v="1"/>
    <n v="18.718299999999999"/>
    <x v="8"/>
  </r>
  <r>
    <n v="9024"/>
    <s v="Ceriale"/>
    <s v="C - Cintura"/>
    <x v="0"/>
    <n v="10.9443"/>
    <x v="8"/>
  </r>
  <r>
    <n v="9025"/>
    <s v="Cisano sul Neva"/>
    <s v="C - Cintura"/>
    <x v="0"/>
    <n v="12.4458"/>
    <x v="8"/>
  </r>
  <r>
    <n v="9026"/>
    <s v="Cosseria"/>
    <s v="D - Intermedio"/>
    <x v="1"/>
    <n v="12.182499999999999"/>
    <x v="8"/>
  </r>
  <r>
    <n v="9027"/>
    <s v="Dego"/>
    <s v="D - Intermedio"/>
    <x v="1"/>
    <n v="67.590400000000002"/>
    <x v="8"/>
  </r>
  <r>
    <n v="9028"/>
    <s v="Erli"/>
    <s v="D - Intermedio"/>
    <x v="1"/>
    <n v="16.476199999999999"/>
    <x v="8"/>
  </r>
  <r>
    <n v="9029"/>
    <s v="Finale Ligure"/>
    <s v="C - Cintura"/>
    <x v="0"/>
    <n v="35.033999999999999"/>
    <x v="8"/>
  </r>
  <r>
    <n v="9030"/>
    <s v="Garlenda"/>
    <s v="C - Cintura"/>
    <x v="0"/>
    <n v="8.0175000000000001"/>
    <x v="8"/>
  </r>
  <r>
    <n v="9031"/>
    <s v="Giustenice"/>
    <s v="C - Cintura"/>
    <x v="0"/>
    <n v="16.9846"/>
    <x v="8"/>
  </r>
  <r>
    <n v="9032"/>
    <s v="Giusvalla"/>
    <s v="D - Intermedio"/>
    <x v="1"/>
    <n v="20.0883"/>
    <x v="8"/>
  </r>
  <r>
    <n v="9033"/>
    <s v="Laigueglia"/>
    <s v="C - Cintura"/>
    <x v="0"/>
    <n v="2.8502000000000001"/>
    <x v="8"/>
  </r>
  <r>
    <n v="9034"/>
    <s v="Loano"/>
    <s v="B - Polo intercomunale"/>
    <x v="0"/>
    <n v="13.8813"/>
    <x v="8"/>
  </r>
  <r>
    <n v="9035"/>
    <s v="Magliolo"/>
    <s v="C - Cintura"/>
    <x v="0"/>
    <n v="19.426100000000002"/>
    <x v="8"/>
  </r>
  <r>
    <n v="9036"/>
    <s v="Mallare"/>
    <s v="D - Intermedio"/>
    <x v="1"/>
    <n v="31.8782"/>
    <x v="8"/>
  </r>
  <r>
    <n v="9037"/>
    <s v="Massimino"/>
    <s v="D - Intermedio"/>
    <x v="1"/>
    <n v="7.8860000000000001"/>
    <x v="8"/>
  </r>
  <r>
    <n v="9038"/>
    <s v="Millesimo"/>
    <s v="D - Intermedio"/>
    <x v="1"/>
    <n v="15.5341"/>
    <x v="8"/>
  </r>
  <r>
    <n v="9039"/>
    <s v="Mioglia"/>
    <s v="D - Intermedio"/>
    <x v="1"/>
    <n v="19.471900000000002"/>
    <x v="8"/>
  </r>
  <r>
    <n v="9040"/>
    <s v="Murialdo"/>
    <s v="E - Periferico"/>
    <x v="1"/>
    <n v="38.982399999999998"/>
    <x v="8"/>
  </r>
  <r>
    <n v="9041"/>
    <s v="Nasino"/>
    <s v="D - Intermedio"/>
    <x v="1"/>
    <n v="22.185400000000001"/>
    <x v="8"/>
  </r>
  <r>
    <n v="9042"/>
    <s v="Noli"/>
    <s v="C - Cintura"/>
    <x v="0"/>
    <n v="9.0352999999999994"/>
    <x v="8"/>
  </r>
  <r>
    <n v="9043"/>
    <s v="Onzo"/>
    <s v="D - Intermedio"/>
    <x v="1"/>
    <n v="7.8707000000000003"/>
    <x v="8"/>
  </r>
  <r>
    <n v="9044"/>
    <s v="Orco Feglino"/>
    <s v="C - Cintura"/>
    <x v="0"/>
    <n v="17.688700000000001"/>
    <x v="8"/>
  </r>
  <r>
    <n v="9045"/>
    <s v="Ortovero"/>
    <s v="C - Cintura"/>
    <x v="0"/>
    <n v="10.129899999999999"/>
    <x v="8"/>
  </r>
  <r>
    <n v="9046"/>
    <s v="Osiglia"/>
    <s v="E - Periferico"/>
    <x v="1"/>
    <n v="27.805800000000001"/>
    <x v="8"/>
  </r>
  <r>
    <n v="9047"/>
    <s v="Pallare"/>
    <s v="D - Intermedio"/>
    <x v="1"/>
    <n v="21.3965"/>
    <x v="8"/>
  </r>
  <r>
    <n v="9048"/>
    <s v="Piana Crixia"/>
    <s v="E - Periferico"/>
    <x v="1"/>
    <n v="29.972799999999999"/>
    <x v="8"/>
  </r>
  <r>
    <n v="9049"/>
    <s v="Pietra Ligure"/>
    <s v="B - Polo intercomunale"/>
    <x v="0"/>
    <n v="9.3925999999999998"/>
    <x v="8"/>
  </r>
  <r>
    <n v="9050"/>
    <s v="Plodio"/>
    <s v="D - Intermedio"/>
    <x v="1"/>
    <n v="8.6142000000000003"/>
    <x v="8"/>
  </r>
  <r>
    <n v="9051"/>
    <s v="Pontinvrea"/>
    <s v="D - Intermedio"/>
    <x v="1"/>
    <n v="25.099599999999999"/>
    <x v="8"/>
  </r>
  <r>
    <n v="9052"/>
    <s v="Quiliano"/>
    <s v="C - Cintura"/>
    <x v="0"/>
    <n v="49.005299999999998"/>
    <x v="8"/>
  </r>
  <r>
    <n v="9053"/>
    <s v="Rialto"/>
    <s v="D - Intermedio"/>
    <x v="1"/>
    <n v="19.947199999999999"/>
    <x v="8"/>
  </r>
  <r>
    <n v="9054"/>
    <s v="Roccavignale"/>
    <s v="D - Intermedio"/>
    <x v="1"/>
    <n v="17.761099999999999"/>
    <x v="8"/>
  </r>
  <r>
    <n v="9055"/>
    <s v="Sassello"/>
    <s v="D - Intermedio"/>
    <x v="1"/>
    <n v="101.0064"/>
    <x v="8"/>
  </r>
  <r>
    <n v="9056"/>
    <s v="Savona"/>
    <s v="A - Polo"/>
    <x v="0"/>
    <n v="65.964200000000005"/>
    <x v="8"/>
  </r>
  <r>
    <n v="9057"/>
    <s v="Spotorno"/>
    <s v="C - Cintura"/>
    <x v="0"/>
    <n v="8.1844999999999999"/>
    <x v="8"/>
  </r>
  <r>
    <n v="9058"/>
    <s v="Stella"/>
    <s v="C - Cintura"/>
    <x v="0"/>
    <n v="43.519500000000001"/>
    <x v="8"/>
  </r>
  <r>
    <n v="9059"/>
    <s v="Stellanello"/>
    <s v="C - Cintura"/>
    <x v="0"/>
    <n v="17.733599999999999"/>
    <x v="8"/>
  </r>
  <r>
    <n v="9060"/>
    <s v="Testico"/>
    <s v="D - Intermedio"/>
    <x v="1"/>
    <n v="10.584099999999999"/>
    <x v="8"/>
  </r>
  <r>
    <n v="9061"/>
    <s v="Toirano"/>
    <s v="C - Cintura"/>
    <x v="0"/>
    <n v="19.084"/>
    <x v="8"/>
  </r>
  <r>
    <n v="9062"/>
    <s v="Tovo San Giacomo"/>
    <s v="C - Cintura"/>
    <x v="0"/>
    <n v="9.7166999999999994"/>
    <x v="8"/>
  </r>
  <r>
    <n v="9063"/>
    <s v="Urbe"/>
    <s v="E - Periferico"/>
    <x v="1"/>
    <n v="30.7256"/>
    <x v="8"/>
  </r>
  <r>
    <n v="9064"/>
    <s v="Vado Ligure"/>
    <s v="C - Cintura"/>
    <x v="0"/>
    <n v="23.6998"/>
    <x v="8"/>
  </r>
  <r>
    <n v="9065"/>
    <s v="Varazze"/>
    <s v="C - Cintura"/>
    <x v="0"/>
    <n v="48.2074"/>
    <x v="8"/>
  </r>
  <r>
    <n v="9066"/>
    <s v="Vendone"/>
    <s v="D - Intermedio"/>
    <x v="1"/>
    <n v="9.7325999999999997"/>
    <x v="8"/>
  </r>
  <r>
    <n v="9067"/>
    <s v="Vezzi Portio"/>
    <s v="C - Cintura"/>
    <x v="0"/>
    <n v="9.1425000000000001"/>
    <x v="8"/>
  </r>
  <r>
    <n v="9068"/>
    <s v="Villanova d'Albenga"/>
    <s v="C - Cintura"/>
    <x v="0"/>
    <n v="15.5143"/>
    <x v="8"/>
  </r>
  <r>
    <n v="9069"/>
    <s v="Zuccarello"/>
    <s v="C - Cintura"/>
    <x v="0"/>
    <n v="10.8057"/>
    <x v="8"/>
  </r>
  <r>
    <n v="10001"/>
    <s v="Arenzano"/>
    <s v="C - Cintura"/>
    <x v="0"/>
    <n v="24.120799999999999"/>
    <x v="9"/>
  </r>
  <r>
    <n v="10002"/>
    <s v="Avegno"/>
    <s v="C - Cintura"/>
    <x v="0"/>
    <n v="11.128500000000001"/>
    <x v="9"/>
  </r>
  <r>
    <n v="10003"/>
    <s v="Bargagli"/>
    <s v="D - Intermedio"/>
    <x v="1"/>
    <n v="16.8917"/>
    <x v="9"/>
  </r>
  <r>
    <n v="10004"/>
    <s v="Bogliasco"/>
    <s v="D - Intermedio"/>
    <x v="1"/>
    <n v="4.4058000000000002"/>
    <x v="9"/>
  </r>
  <r>
    <n v="10005"/>
    <s v="Borzonasca"/>
    <s v="C - Cintura"/>
    <x v="0"/>
    <n v="80.601799999999997"/>
    <x v="9"/>
  </r>
  <r>
    <n v="10006"/>
    <s v="Busalla"/>
    <s v="D - Intermedio"/>
    <x v="1"/>
    <n v="16.663900000000002"/>
    <x v="9"/>
  </r>
  <r>
    <n v="10007"/>
    <s v="Camogli"/>
    <s v="C - Cintura"/>
    <x v="0"/>
    <n v="10.057399999999999"/>
    <x v="9"/>
  </r>
  <r>
    <n v="10008"/>
    <s v="Campo Ligure"/>
    <s v="D - Intermedio"/>
    <x v="1"/>
    <n v="23.684000000000001"/>
    <x v="9"/>
  </r>
  <r>
    <n v="10009"/>
    <s v="Campomorone"/>
    <s v="D - Intermedio"/>
    <x v="1"/>
    <n v="25.9617"/>
    <x v="9"/>
  </r>
  <r>
    <n v="10010"/>
    <s v="Carasco"/>
    <s v="C - Cintura"/>
    <x v="0"/>
    <n v="8.0616000000000003"/>
    <x v="9"/>
  </r>
  <r>
    <n v="10011"/>
    <s v="Casarza Ligure"/>
    <s v="C - Cintura"/>
    <x v="0"/>
    <n v="27.718900000000001"/>
    <x v="9"/>
  </r>
  <r>
    <n v="10012"/>
    <s v="Casella"/>
    <s v="D - Intermedio"/>
    <x v="1"/>
    <n v="8.0409000000000006"/>
    <x v="9"/>
  </r>
  <r>
    <n v="10013"/>
    <s v="Castiglione Chiavarese"/>
    <s v="C - Cintura"/>
    <x v="0"/>
    <n v="29.4604"/>
    <x v="9"/>
  </r>
  <r>
    <n v="10014"/>
    <s v="Ceranesi"/>
    <s v="D - Intermedio"/>
    <x v="1"/>
    <n v="30.7971"/>
    <x v="9"/>
  </r>
  <r>
    <n v="10015"/>
    <s v="Chiavari"/>
    <s v="B - Polo intercomunale"/>
    <x v="0"/>
    <n v="12.1196"/>
    <x v="9"/>
  </r>
  <r>
    <n v="10016"/>
    <s v="Cicagna"/>
    <s v="D - Intermedio"/>
    <x v="1"/>
    <n v="10.7889"/>
    <x v="9"/>
  </r>
  <r>
    <n v="10017"/>
    <s v="Cogoleto"/>
    <s v="C - Cintura"/>
    <x v="0"/>
    <n v="20.420300000000001"/>
    <x v="9"/>
  </r>
  <r>
    <n v="10018"/>
    <s v="Cogorno"/>
    <s v="C - Cintura"/>
    <x v="0"/>
    <n v="9.4056999999999995"/>
    <x v="9"/>
  </r>
  <r>
    <n v="10019"/>
    <s v="Coreglia Ligure"/>
    <s v="C - Cintura"/>
    <x v="0"/>
    <n v="7.9009"/>
    <x v="9"/>
  </r>
  <r>
    <n v="10020"/>
    <s v="Crocefieschi"/>
    <s v="D - Intermedio"/>
    <x v="1"/>
    <n v="11.7494"/>
    <x v="9"/>
  </r>
  <r>
    <n v="10021"/>
    <s v="Davagna"/>
    <s v="E - Periferico"/>
    <x v="1"/>
    <n v="20.5077"/>
    <x v="9"/>
  </r>
  <r>
    <n v="10022"/>
    <s v="Fascia"/>
    <s v="F - Ultraperiferico"/>
    <x v="1"/>
    <n v="10.972899999999999"/>
    <x v="9"/>
  </r>
  <r>
    <n v="10023"/>
    <s v="Favale di Malvaro"/>
    <s v="D - Intermedio"/>
    <x v="1"/>
    <n v="16.735499999999998"/>
    <x v="9"/>
  </r>
  <r>
    <n v="10024"/>
    <s v="Fontanigorda"/>
    <s v="F - Ultraperiferico"/>
    <x v="1"/>
    <n v="16.3093"/>
    <x v="9"/>
  </r>
  <r>
    <n v="10025"/>
    <s v="Genova"/>
    <s v="A - Polo"/>
    <x v="0"/>
    <n v="239.90430000000001"/>
    <x v="9"/>
  </r>
  <r>
    <n v="10026"/>
    <s v="Gorreto"/>
    <s v="F - Ultraperiferico"/>
    <x v="1"/>
    <n v="18.994599999999998"/>
    <x v="9"/>
  </r>
  <r>
    <n v="10027"/>
    <s v="Isola del Cantone"/>
    <s v="C - Cintura"/>
    <x v="0"/>
    <n v="47.804699999999997"/>
    <x v="9"/>
  </r>
  <r>
    <n v="10028"/>
    <s v="Lavagna"/>
    <s v="B - Polo intercomunale"/>
    <x v="0"/>
    <n v="13.833"/>
    <x v="9"/>
  </r>
  <r>
    <n v="10029"/>
    <s v="Leivi"/>
    <s v="C - Cintura"/>
    <x v="0"/>
    <n v="9.6982999999999997"/>
    <x v="9"/>
  </r>
  <r>
    <n v="10030"/>
    <s v="Lorsica"/>
    <s v="D - Intermedio"/>
    <x v="1"/>
    <n v="17.673400000000001"/>
    <x v="9"/>
  </r>
  <r>
    <n v="10031"/>
    <s v="Lumarzo"/>
    <s v="D - Intermedio"/>
    <x v="1"/>
    <n v="25.638100000000001"/>
    <x v="9"/>
  </r>
  <r>
    <n v="10032"/>
    <s v="Masone"/>
    <s v="D - Intermedio"/>
    <x v="1"/>
    <n v="29.741"/>
    <x v="9"/>
  </r>
  <r>
    <n v="10033"/>
    <s v="Mele"/>
    <s v="D - Intermedio"/>
    <x v="1"/>
    <n v="16.4056"/>
    <x v="9"/>
  </r>
  <r>
    <n v="10034"/>
    <s v="Mezzanego"/>
    <s v="C - Cintura"/>
    <x v="0"/>
    <n v="28.697900000000001"/>
    <x v="9"/>
  </r>
  <r>
    <n v="10035"/>
    <s v="Mignanego"/>
    <s v="D - Intermedio"/>
    <x v="1"/>
    <n v="16.3035"/>
    <x v="9"/>
  </r>
  <r>
    <n v="10036"/>
    <s v="Moconesi"/>
    <s v="D - Intermedio"/>
    <x v="1"/>
    <n v="16.568899999999999"/>
    <x v="9"/>
  </r>
  <r>
    <n v="10037"/>
    <s v="Moneglia"/>
    <s v="C - Cintura"/>
    <x v="0"/>
    <n v="15.901300000000001"/>
    <x v="9"/>
  </r>
  <r>
    <n v="10038"/>
    <s v="Montebruno"/>
    <s v="E - Periferico"/>
    <x v="1"/>
    <n v="17.642399999999999"/>
    <x v="9"/>
  </r>
  <r>
    <n v="10039"/>
    <s v="Montoggio"/>
    <s v="E - Periferico"/>
    <x v="1"/>
    <n v="47.885599999999997"/>
    <x v="9"/>
  </r>
  <r>
    <n v="10040"/>
    <s v="Ne"/>
    <s v="C - Cintura"/>
    <x v="0"/>
    <n v="63.562899999999999"/>
    <x v="9"/>
  </r>
  <r>
    <n v="10041"/>
    <s v="Neirone"/>
    <s v="E - Periferico"/>
    <x v="1"/>
    <n v="30.432300000000001"/>
    <x v="9"/>
  </r>
  <r>
    <n v="10042"/>
    <s v="Orero"/>
    <s v="D - Intermedio"/>
    <x v="1"/>
    <n v="15.844099999999999"/>
    <x v="9"/>
  </r>
  <r>
    <n v="10043"/>
    <s v="Pieve Ligure"/>
    <s v="D - Intermedio"/>
    <x v="1"/>
    <n v="4.0593000000000004"/>
    <x v="9"/>
  </r>
  <r>
    <n v="10044"/>
    <s v="Portofino"/>
    <s v="D - Intermedio"/>
    <x v="1"/>
    <n v="2.6413000000000002"/>
    <x v="9"/>
  </r>
  <r>
    <n v="10045"/>
    <s v="Propata"/>
    <s v="F - Ultraperiferico"/>
    <x v="1"/>
    <n v="17.120699999999999"/>
    <x v="9"/>
  </r>
  <r>
    <n v="10046"/>
    <s v="Rapallo"/>
    <s v="C - Cintura"/>
    <x v="0"/>
    <n v="33.753799999999998"/>
    <x v="9"/>
  </r>
  <r>
    <n v="10047"/>
    <s v="Recco"/>
    <s v="C - Cintura"/>
    <x v="0"/>
    <n v="9.4773999999999994"/>
    <x v="9"/>
  </r>
  <r>
    <n v="10048"/>
    <s v="Rezzoaglio"/>
    <s v="E - Periferico"/>
    <x v="1"/>
    <n v="104.4023"/>
    <x v="9"/>
  </r>
  <r>
    <n v="10049"/>
    <s v="Ronco Scrivia"/>
    <s v="C - Cintura"/>
    <x v="0"/>
    <n v="30.6251"/>
    <x v="9"/>
  </r>
  <r>
    <n v="10050"/>
    <s v="Rondanina"/>
    <s v="F - Ultraperiferico"/>
    <x v="1"/>
    <n v="12.599399999999999"/>
    <x v="9"/>
  </r>
  <r>
    <n v="10051"/>
    <s v="Rossiglione"/>
    <s v="D - Intermedio"/>
    <x v="1"/>
    <n v="47.742400000000004"/>
    <x v="9"/>
  </r>
  <r>
    <n v="10052"/>
    <s v="Rovegno"/>
    <s v="F - Ultraperiferico"/>
    <x v="1"/>
    <n v="44.485300000000002"/>
    <x v="9"/>
  </r>
  <r>
    <n v="10053"/>
    <s v="San Colombano Certenoli"/>
    <s v="C - Cintura"/>
    <x v="0"/>
    <n v="41.462600000000002"/>
    <x v="9"/>
  </r>
  <r>
    <n v="10054"/>
    <s v="Santa Margherita Ligure"/>
    <s v="C - Cintura"/>
    <x v="0"/>
    <n v="10.418900000000001"/>
    <x v="9"/>
  </r>
  <r>
    <n v="10055"/>
    <s v="Sant'Olcese"/>
    <s v="D - Intermedio"/>
    <x v="1"/>
    <n v="22.292000000000002"/>
    <x v="9"/>
  </r>
  <r>
    <n v="10056"/>
    <s v="Santo Stefano d'Aveto"/>
    <s v="F - Ultraperiferico"/>
    <x v="1"/>
    <n v="54.749000000000002"/>
    <x v="9"/>
  </r>
  <r>
    <n v="10057"/>
    <s v="Savignone"/>
    <s v="D - Intermedio"/>
    <x v="1"/>
    <n v="21.558199999999999"/>
    <x v="9"/>
  </r>
  <r>
    <n v="10058"/>
    <s v="Serra Riccò"/>
    <s v="D - Intermedio"/>
    <x v="1"/>
    <n v="26.3414"/>
    <x v="9"/>
  </r>
  <r>
    <n v="10059"/>
    <s v="Sestri Levante"/>
    <s v="C - Cintura"/>
    <x v="0"/>
    <n v="33.284799999999997"/>
    <x v="9"/>
  </r>
  <r>
    <n v="10060"/>
    <s v="Sori"/>
    <s v="C - Cintura"/>
    <x v="0"/>
    <n v="12.537599999999999"/>
    <x v="9"/>
  </r>
  <r>
    <n v="10061"/>
    <s v="Tiglieto"/>
    <s v="E - Periferico"/>
    <x v="1"/>
    <n v="24.6234"/>
    <x v="9"/>
  </r>
  <r>
    <n v="10062"/>
    <s v="Torriglia"/>
    <s v="E - Periferico"/>
    <x v="1"/>
    <n v="59.914999999999999"/>
    <x v="9"/>
  </r>
  <r>
    <n v="10063"/>
    <s v="Tribogna"/>
    <s v="D - Intermedio"/>
    <x v="1"/>
    <n v="7.2424999999999997"/>
    <x v="9"/>
  </r>
  <r>
    <n v="10064"/>
    <s v="Uscio"/>
    <s v="D - Intermedio"/>
    <x v="1"/>
    <n v="9.1510999999999996"/>
    <x v="9"/>
  </r>
  <r>
    <n v="10065"/>
    <s v="Valbrevenna"/>
    <s v="E - Periferico"/>
    <x v="1"/>
    <n v="34.517699999999998"/>
    <x v="9"/>
  </r>
  <r>
    <n v="10066"/>
    <s v="Vobbia"/>
    <s v="D - Intermedio"/>
    <x v="1"/>
    <n v="34.256799999999998"/>
    <x v="9"/>
  </r>
  <r>
    <n v="10067"/>
    <s v="Zoagli"/>
    <s v="C - Cintura"/>
    <x v="0"/>
    <n v="7.7126999999999999"/>
    <x v="9"/>
  </r>
  <r>
    <n v="11001"/>
    <s v="Ameglia"/>
    <s v="D - Intermedio"/>
    <x v="1"/>
    <n v="14.2006"/>
    <x v="10"/>
  </r>
  <r>
    <n v="11002"/>
    <s v="Arcola"/>
    <s v="C - Cintura"/>
    <x v="0"/>
    <n v="16.395"/>
    <x v="10"/>
  </r>
  <r>
    <n v="11003"/>
    <s v="Beverino"/>
    <s v="C - Cintura"/>
    <x v="0"/>
    <n v="34.956899999999997"/>
    <x v="10"/>
  </r>
  <r>
    <n v="11004"/>
    <s v="Bolano"/>
    <s v="C - Cintura"/>
    <x v="0"/>
    <n v="14.8795"/>
    <x v="10"/>
  </r>
  <r>
    <n v="11005"/>
    <s v="Bonassola"/>
    <s v="E - Periferico"/>
    <x v="1"/>
    <n v="9.5549999999999997"/>
    <x v="10"/>
  </r>
  <r>
    <n v="11006"/>
    <s v="Borghetto di Vara"/>
    <s v="C - Cintura"/>
    <x v="0"/>
    <n v="26.829699999999999"/>
    <x v="10"/>
  </r>
  <r>
    <n v="11007"/>
    <s v="Brugnato"/>
    <s v="C - Cintura"/>
    <x v="0"/>
    <n v="12.087300000000001"/>
    <x v="10"/>
  </r>
  <r>
    <n v="11008"/>
    <s v="Calice al Cornoviglio"/>
    <s v="D - Intermedio"/>
    <x v="1"/>
    <n v="33.513800000000003"/>
    <x v="10"/>
  </r>
  <r>
    <n v="11009"/>
    <s v="Carro"/>
    <s v="D - Intermedio"/>
    <x v="1"/>
    <n v="31.543299999999999"/>
    <x v="10"/>
  </r>
  <r>
    <n v="11010"/>
    <s v="Carrodano"/>
    <s v="C - Cintura"/>
    <x v="0"/>
    <n v="21.763200000000001"/>
    <x v="10"/>
  </r>
  <r>
    <n v="11011"/>
    <s v="Castelnuovo Magra"/>
    <s v="D - Intermedio"/>
    <x v="1"/>
    <n v="14.979699999999999"/>
    <x v="10"/>
  </r>
  <r>
    <n v="11012"/>
    <s v="Deiva Marina"/>
    <s v="C - Cintura"/>
    <x v="0"/>
    <n v="13.7416"/>
    <x v="10"/>
  </r>
  <r>
    <n v="11013"/>
    <s v="Follo"/>
    <s v="C - Cintura"/>
    <x v="0"/>
    <n v="23.082999999999998"/>
    <x v="10"/>
  </r>
  <r>
    <n v="11014"/>
    <s v="Framura"/>
    <s v="D - Intermedio"/>
    <x v="1"/>
    <n v="19.261199999999999"/>
    <x v="10"/>
  </r>
  <r>
    <n v="11015"/>
    <s v="La Spezia"/>
    <s v="A - Polo"/>
    <x v="0"/>
    <n v="51.384999999999998"/>
    <x v="10"/>
  </r>
  <r>
    <n v="11016"/>
    <s v="Lerici"/>
    <s v="C - Cintura"/>
    <x v="0"/>
    <n v="16.608599999999999"/>
    <x v="10"/>
  </r>
  <r>
    <n v="11017"/>
    <s v="Levanto"/>
    <s v="D - Intermedio"/>
    <x v="1"/>
    <n v="36.679099999999998"/>
    <x v="10"/>
  </r>
  <r>
    <n v="11018"/>
    <s v="Maissana"/>
    <s v="E - Periferico"/>
    <x v="1"/>
    <n v="46.128900000000002"/>
    <x v="10"/>
  </r>
  <r>
    <n v="11019"/>
    <s v="Monterosso al Mare"/>
    <s v="E - Periferico"/>
    <x v="1"/>
    <n v="10.813800000000001"/>
    <x v="10"/>
  </r>
  <r>
    <n v="11020"/>
    <s v="Luni"/>
    <s v="C - Cintura"/>
    <x v="0"/>
    <n v="14.160500000000001"/>
    <x v="10"/>
  </r>
  <r>
    <n v="11021"/>
    <s v="Pignone"/>
    <s v="C - Cintura"/>
    <x v="0"/>
    <n v="18.5519"/>
    <x v="10"/>
  </r>
  <r>
    <n v="11022"/>
    <s v="Portovenere"/>
    <s v="C - Cintura"/>
    <x v="0"/>
    <n v="7.7942999999999998"/>
    <x v="10"/>
  </r>
  <r>
    <n v="11023"/>
    <s v="Riccò del Golfo di Spezia"/>
    <s v="C - Cintura"/>
    <x v="0"/>
    <n v="37.628700000000002"/>
    <x v="10"/>
  </r>
  <r>
    <n v="11024"/>
    <s v="Riomaggiore"/>
    <s v="C - Cintura"/>
    <x v="0"/>
    <n v="10.440899999999999"/>
    <x v="10"/>
  </r>
  <r>
    <n v="11025"/>
    <s v="Rocchetta di Vara"/>
    <s v="D - Intermedio"/>
    <x v="1"/>
    <n v="32.94"/>
    <x v="10"/>
  </r>
  <r>
    <n v="11026"/>
    <s v="Santo Stefano di Magra"/>
    <s v="C - Cintura"/>
    <x v="0"/>
    <n v="13.922599999999999"/>
    <x v="10"/>
  </r>
  <r>
    <n v="11027"/>
    <s v="Sarzana"/>
    <s v="C - Cintura"/>
    <x v="0"/>
    <n v="34.161999999999999"/>
    <x v="10"/>
  </r>
  <r>
    <n v="11028"/>
    <s v="Sesta Godano"/>
    <s v="D - Intermedio"/>
    <x v="1"/>
    <n v="68.685299999999998"/>
    <x v="10"/>
  </r>
  <r>
    <n v="11029"/>
    <s v="Varese Ligure"/>
    <s v="E - Periferico"/>
    <x v="1"/>
    <n v="136.87370000000001"/>
    <x v="10"/>
  </r>
  <r>
    <n v="11030"/>
    <s v="Vernazza"/>
    <s v="E - Periferico"/>
    <x v="1"/>
    <n v="12.6015"/>
    <x v="10"/>
  </r>
  <r>
    <n v="11031"/>
    <s v="Vezzano Ligure"/>
    <s v="C - Cintura"/>
    <x v="0"/>
    <n v="18.043900000000001"/>
    <x v="10"/>
  </r>
  <r>
    <n v="11032"/>
    <s v="Zignago"/>
    <s v="D - Intermedio"/>
    <x v="1"/>
    <n v="28.085599999999999"/>
    <x v="10"/>
  </r>
  <r>
    <n v="12001"/>
    <s v="Agra"/>
    <s v="E - Periferico"/>
    <x v="1"/>
    <n v="2.8925000000000001"/>
    <x v="11"/>
  </r>
  <r>
    <n v="12002"/>
    <s v="Albizzate"/>
    <s v="C - Cintura"/>
    <x v="0"/>
    <n v="3.8121999999999998"/>
    <x v="11"/>
  </r>
  <r>
    <n v="12003"/>
    <s v="Angera"/>
    <s v="D - Intermedio"/>
    <x v="1"/>
    <n v="17.482299999999999"/>
    <x v="11"/>
  </r>
  <r>
    <n v="12004"/>
    <s v="Arcisate"/>
    <s v="C - Cintura"/>
    <x v="0"/>
    <n v="12.293900000000001"/>
    <x v="11"/>
  </r>
  <r>
    <n v="12005"/>
    <s v="Arsago Seprio"/>
    <s v="C - Cintura"/>
    <x v="0"/>
    <n v="10.38"/>
    <x v="11"/>
  </r>
  <r>
    <n v="12006"/>
    <s v="Azzate"/>
    <s v="C - Cintura"/>
    <x v="0"/>
    <n v="4.5422000000000002"/>
    <x v="11"/>
  </r>
  <r>
    <n v="12007"/>
    <s v="Azzio"/>
    <s v="C - Cintura"/>
    <x v="0"/>
    <n v="2.1728000000000001"/>
    <x v="11"/>
  </r>
  <r>
    <n v="12008"/>
    <s v="Barasso"/>
    <s v="C - Cintura"/>
    <x v="0"/>
    <n v="3.9201000000000001"/>
    <x v="11"/>
  </r>
  <r>
    <n v="12010"/>
    <s v="Bedero Valcuvia"/>
    <s v="C - Cintura"/>
    <x v="0"/>
    <n v="2.8652000000000002"/>
    <x v="11"/>
  </r>
  <r>
    <n v="12011"/>
    <s v="Besano"/>
    <s v="C - Cintura"/>
    <x v="0"/>
    <n v="3.4182000000000001"/>
    <x v="11"/>
  </r>
  <r>
    <n v="12012"/>
    <s v="Besnate"/>
    <s v="C - Cintura"/>
    <x v="0"/>
    <n v="7.4273999999999996"/>
    <x v="11"/>
  </r>
  <r>
    <n v="12013"/>
    <s v="Besozzo"/>
    <s v="C - Cintura"/>
    <x v="0"/>
    <n v="13.6998"/>
    <x v="11"/>
  </r>
  <r>
    <n v="12014"/>
    <s v="Biandronno"/>
    <s v="C - Cintura"/>
    <x v="0"/>
    <n v="9.5609000000000002"/>
    <x v="11"/>
  </r>
  <r>
    <n v="12015"/>
    <s v="Bisuschio"/>
    <s v="C - Cintura"/>
    <x v="0"/>
    <n v="6.9272999999999998"/>
    <x v="11"/>
  </r>
  <r>
    <n v="12016"/>
    <s v="Bodio Lomnago"/>
    <s v="C - Cintura"/>
    <x v="0"/>
    <n v="3.9973000000000001"/>
    <x v="11"/>
  </r>
  <r>
    <n v="12017"/>
    <s v="Brebbia"/>
    <s v="C - Cintura"/>
    <x v="0"/>
    <n v="7.1828000000000003"/>
    <x v="11"/>
  </r>
  <r>
    <n v="12019"/>
    <s v="Brenta"/>
    <s v="C - Cintura"/>
    <x v="0"/>
    <n v="3.9405000000000001"/>
    <x v="11"/>
  </r>
  <r>
    <n v="12020"/>
    <s v="Brezzo di Bedero"/>
    <s v="D - Intermedio"/>
    <x v="1"/>
    <n v="10.162800000000001"/>
    <x v="11"/>
  </r>
  <r>
    <n v="12021"/>
    <s v="Brinzio"/>
    <s v="C - Cintura"/>
    <x v="0"/>
    <n v="6.2952000000000004"/>
    <x v="11"/>
  </r>
  <r>
    <n v="12022"/>
    <s v="Brissago-Valtravaglia"/>
    <s v="D - Intermedio"/>
    <x v="1"/>
    <n v="6.0016999999999996"/>
    <x v="11"/>
  </r>
  <r>
    <n v="12023"/>
    <s v="Brunello"/>
    <s v="C - Cintura"/>
    <x v="0"/>
    <n v="1.7219"/>
    <x v="11"/>
  </r>
  <r>
    <n v="12024"/>
    <s v="Brusimpiano"/>
    <s v="D - Intermedio"/>
    <x v="1"/>
    <n v="5.9001000000000001"/>
    <x v="11"/>
  </r>
  <r>
    <n v="12025"/>
    <s v="Buguggiate"/>
    <s v="C - Cintura"/>
    <x v="0"/>
    <n v="2.3321000000000001"/>
    <x v="11"/>
  </r>
  <r>
    <n v="12026"/>
    <s v="Busto Arsizio"/>
    <s v="A - Polo"/>
    <x v="0"/>
    <n v="31.2059"/>
    <x v="11"/>
  </r>
  <r>
    <n v="12027"/>
    <s v="Cadegliano-Viconago"/>
    <s v="D - Intermedio"/>
    <x v="1"/>
    <n v="9.9091000000000005"/>
    <x v="11"/>
  </r>
  <r>
    <n v="12029"/>
    <s v="Cairate"/>
    <s v="C - Cintura"/>
    <x v="0"/>
    <n v="11.421099999999999"/>
    <x v="11"/>
  </r>
  <r>
    <n v="12030"/>
    <s v="Cantello"/>
    <s v="C - Cintura"/>
    <x v="0"/>
    <n v="9.3133999999999997"/>
    <x v="11"/>
  </r>
  <r>
    <n v="12031"/>
    <s v="Caravate"/>
    <s v="C - Cintura"/>
    <x v="0"/>
    <n v="5.2645999999999997"/>
    <x v="11"/>
  </r>
  <r>
    <n v="12032"/>
    <s v="Cardano al Campo"/>
    <s v="C - Cintura"/>
    <x v="0"/>
    <n v="9.6684000000000001"/>
    <x v="11"/>
  </r>
  <r>
    <n v="12033"/>
    <s v="Carnago"/>
    <s v="C - Cintura"/>
    <x v="0"/>
    <n v="6.2060000000000004"/>
    <x v="11"/>
  </r>
  <r>
    <n v="12034"/>
    <s v="Caronno Pertusella"/>
    <s v="C - Cintura"/>
    <x v="0"/>
    <n v="8.5877999999999997"/>
    <x v="11"/>
  </r>
  <r>
    <n v="12035"/>
    <s v="Caronno Varesino"/>
    <s v="C - Cintura"/>
    <x v="0"/>
    <n v="5.8219000000000003"/>
    <x v="11"/>
  </r>
  <r>
    <n v="12036"/>
    <s v="Casale Litta"/>
    <s v="C - Cintura"/>
    <x v="0"/>
    <n v="10.5703"/>
    <x v="11"/>
  </r>
  <r>
    <n v="12037"/>
    <s v="Casalzuigno"/>
    <s v="C - Cintura"/>
    <x v="0"/>
    <n v="7.4595000000000002"/>
    <x v="11"/>
  </r>
  <r>
    <n v="12038"/>
    <s v="Casciago"/>
    <s v="C - Cintura"/>
    <x v="0"/>
    <n v="4.1539000000000001"/>
    <x v="11"/>
  </r>
  <r>
    <n v="12039"/>
    <s v="Casorate Sempione"/>
    <s v="C - Cintura"/>
    <x v="0"/>
    <n v="6.8998999999999997"/>
    <x v="11"/>
  </r>
  <r>
    <n v="12040"/>
    <s v="Cassano Magnago"/>
    <s v="C - Cintura"/>
    <x v="0"/>
    <n v="11.986000000000001"/>
    <x v="11"/>
  </r>
  <r>
    <n v="12041"/>
    <s v="Cassano Valcuvia"/>
    <s v="D - Intermedio"/>
    <x v="1"/>
    <n v="3.9672000000000001"/>
    <x v="11"/>
  </r>
  <r>
    <n v="12042"/>
    <s v="Castellanza"/>
    <s v="C - Cintura"/>
    <x v="0"/>
    <n v="6.8874000000000004"/>
    <x v="11"/>
  </r>
  <r>
    <n v="12043"/>
    <s v="Castello Cabiaglio"/>
    <s v="C - Cintura"/>
    <x v="0"/>
    <n v="7.0346000000000002"/>
    <x v="11"/>
  </r>
  <r>
    <n v="12044"/>
    <s v="Castelseprio"/>
    <s v="C - Cintura"/>
    <x v="0"/>
    <n v="3.7265000000000001"/>
    <x v="11"/>
  </r>
  <r>
    <n v="12045"/>
    <s v="Castelveccana"/>
    <s v="C - Cintura"/>
    <x v="0"/>
    <n v="20.9436"/>
    <x v="11"/>
  </r>
  <r>
    <n v="12046"/>
    <s v="Castiglione Olona"/>
    <s v="C - Cintura"/>
    <x v="0"/>
    <n v="6.5491000000000001"/>
    <x v="11"/>
  </r>
  <r>
    <n v="12047"/>
    <s v="Castronno"/>
    <s v="C - Cintura"/>
    <x v="0"/>
    <n v="3.6242999999999999"/>
    <x v="11"/>
  </r>
  <r>
    <n v="12048"/>
    <s v="Cavaria con Premezzo"/>
    <s v="C - Cintura"/>
    <x v="0"/>
    <n v="3.2225000000000001"/>
    <x v="11"/>
  </r>
  <r>
    <n v="12049"/>
    <s v="Cazzago Brabbia"/>
    <s v="C - Cintura"/>
    <x v="0"/>
    <n v="4.1195000000000004"/>
    <x v="11"/>
  </r>
  <r>
    <n v="12050"/>
    <s v="Cislago"/>
    <s v="C - Cintura"/>
    <x v="0"/>
    <n v="11.2515"/>
    <x v="11"/>
  </r>
  <r>
    <n v="12051"/>
    <s v="Cittiglio"/>
    <s v="C - Cintura"/>
    <x v="0"/>
    <n v="11.013400000000001"/>
    <x v="11"/>
  </r>
  <r>
    <n v="12052"/>
    <s v="Clivio"/>
    <s v="C - Cintura"/>
    <x v="0"/>
    <n v="3.0911"/>
    <x v="11"/>
  </r>
  <r>
    <n v="12053"/>
    <s v="Cocquio-Trevisago"/>
    <s v="C - Cintura"/>
    <x v="0"/>
    <n v="9.6800999999999995"/>
    <x v="11"/>
  </r>
  <r>
    <n v="12054"/>
    <s v="Comabbio"/>
    <s v="C - Cintura"/>
    <x v="0"/>
    <n v="4.5571999999999999"/>
    <x v="11"/>
  </r>
  <r>
    <n v="12055"/>
    <s v="Comerio"/>
    <s v="C - Cintura"/>
    <x v="0"/>
    <n v="5.6885000000000003"/>
    <x v="11"/>
  </r>
  <r>
    <n v="12056"/>
    <s v="Cremenaga"/>
    <s v="D - Intermedio"/>
    <x v="1"/>
    <n v="4.4583000000000004"/>
    <x v="11"/>
  </r>
  <r>
    <n v="12057"/>
    <s v="Crosio della Valle"/>
    <s v="C - Cintura"/>
    <x v="0"/>
    <n v="1.3391"/>
    <x v="11"/>
  </r>
  <r>
    <n v="12058"/>
    <s v="Cuasso al Monte"/>
    <s v="D - Intermedio"/>
    <x v="1"/>
    <n v="16.415900000000001"/>
    <x v="11"/>
  </r>
  <r>
    <n v="12059"/>
    <s v="Cugliate-Fabiasco"/>
    <s v="C - Cintura"/>
    <x v="0"/>
    <n v="6.2413999999999996"/>
    <x v="11"/>
  </r>
  <r>
    <n v="12060"/>
    <s v="Cunardo"/>
    <s v="C - Cintura"/>
    <x v="0"/>
    <n v="5.9889999999999999"/>
    <x v="11"/>
  </r>
  <r>
    <n v="12061"/>
    <s v="Curiglia con Monteviasco"/>
    <s v="E - Periferico"/>
    <x v="1"/>
    <n v="10.643000000000001"/>
    <x v="11"/>
  </r>
  <r>
    <n v="12062"/>
    <s v="Cuveglio"/>
    <s v="D - Intermedio"/>
    <x v="1"/>
    <n v="7.2183999999999999"/>
    <x v="11"/>
  </r>
  <r>
    <n v="12063"/>
    <s v="Cuvio"/>
    <s v="D - Intermedio"/>
    <x v="1"/>
    <n v="5.9329999999999998"/>
    <x v="11"/>
  </r>
  <r>
    <n v="12064"/>
    <s v="Daverio"/>
    <s v="C - Cintura"/>
    <x v="0"/>
    <n v="4.1158999999999999"/>
    <x v="11"/>
  </r>
  <r>
    <n v="12065"/>
    <s v="Dumenza"/>
    <s v="E - Periferico"/>
    <x v="1"/>
    <n v="18.703499999999998"/>
    <x v="11"/>
  </r>
  <r>
    <n v="12066"/>
    <s v="Duno"/>
    <s v="D - Intermedio"/>
    <x v="1"/>
    <n v="2.5274999999999999"/>
    <x v="11"/>
  </r>
  <r>
    <n v="12067"/>
    <s v="Fagnano Olona"/>
    <s v="C - Cintura"/>
    <x v="0"/>
    <n v="8.4140999999999995"/>
    <x v="11"/>
  </r>
  <r>
    <n v="12068"/>
    <s v="Ferno"/>
    <s v="C - Cintura"/>
    <x v="0"/>
    <n v="8.8775999999999993"/>
    <x v="11"/>
  </r>
  <r>
    <n v="12069"/>
    <s v="Ferrera di Varese"/>
    <s v="D - Intermedio"/>
    <x v="1"/>
    <n v="1.6080000000000001"/>
    <x v="11"/>
  </r>
  <r>
    <n v="12070"/>
    <s v="Gallarate"/>
    <s v="A - Polo"/>
    <x v="0"/>
    <n v="21.194800000000001"/>
    <x v="11"/>
  </r>
  <r>
    <n v="12071"/>
    <s v="Galliate Lombardo"/>
    <s v="C - Cintura"/>
    <x v="0"/>
    <n v="3.3639000000000001"/>
    <x v="11"/>
  </r>
  <r>
    <n v="12072"/>
    <s v="Gavirate"/>
    <s v="C - Cintura"/>
    <x v="0"/>
    <n v="12.0108"/>
    <x v="11"/>
  </r>
  <r>
    <n v="12073"/>
    <s v="Gazzada Schianno"/>
    <s v="C - Cintura"/>
    <x v="0"/>
    <n v="4.6745999999999999"/>
    <x v="11"/>
  </r>
  <r>
    <n v="12074"/>
    <s v="Gemonio"/>
    <s v="C - Cintura"/>
    <x v="0"/>
    <n v="3.5768"/>
    <x v="11"/>
  </r>
  <r>
    <n v="12075"/>
    <s v="Gerenzano"/>
    <s v="C - Cintura"/>
    <x v="0"/>
    <n v="9.3086000000000002"/>
    <x v="11"/>
  </r>
  <r>
    <n v="12076"/>
    <s v="Germignaga"/>
    <s v="D - Intermedio"/>
    <x v="1"/>
    <n v="4.3901000000000003"/>
    <x v="11"/>
  </r>
  <r>
    <n v="12077"/>
    <s v="Golasecca"/>
    <s v="C - Cintura"/>
    <x v="0"/>
    <n v="7.1809000000000003"/>
    <x v="11"/>
  </r>
  <r>
    <n v="12078"/>
    <s v="Gorla Maggiore"/>
    <s v="C - Cintura"/>
    <x v="0"/>
    <n v="5.1894"/>
    <x v="11"/>
  </r>
  <r>
    <n v="12079"/>
    <s v="Gorla Minore"/>
    <s v="C - Cintura"/>
    <x v="0"/>
    <n v="7.5515999999999996"/>
    <x v="11"/>
  </r>
  <r>
    <n v="12080"/>
    <s v="Gornate Olona"/>
    <s v="C - Cintura"/>
    <x v="0"/>
    <n v="5.1490999999999998"/>
    <x v="11"/>
  </r>
  <r>
    <n v="12081"/>
    <s v="Grantola"/>
    <s v="D - Intermedio"/>
    <x v="1"/>
    <n v="1.8733"/>
    <x v="11"/>
  </r>
  <r>
    <n v="12082"/>
    <s v="Inarzo"/>
    <s v="C - Cintura"/>
    <x v="0"/>
    <n v="2.5059"/>
    <x v="11"/>
  </r>
  <r>
    <n v="12083"/>
    <s v="Induno Olona"/>
    <s v="C - Cintura"/>
    <x v="0"/>
    <n v="12.508599999999999"/>
    <x v="11"/>
  </r>
  <r>
    <n v="12084"/>
    <s v="Ispra"/>
    <s v="D - Intermedio"/>
    <x v="1"/>
    <n v="15.845499999999999"/>
    <x v="11"/>
  </r>
  <r>
    <n v="12085"/>
    <s v="Jerago con Orago"/>
    <s v="C - Cintura"/>
    <x v="0"/>
    <n v="3.9104000000000001"/>
    <x v="11"/>
  </r>
  <r>
    <n v="12086"/>
    <s v="Lavena Ponte Tresa"/>
    <s v="D - Intermedio"/>
    <x v="1"/>
    <n v="4.6227999999999998"/>
    <x v="11"/>
  </r>
  <r>
    <n v="12087"/>
    <s v="Laveno-Mombello"/>
    <s v="C - Cintura"/>
    <x v="0"/>
    <n v="23.730599999999999"/>
    <x v="11"/>
  </r>
  <r>
    <n v="12088"/>
    <s v="Leggiuno"/>
    <s v="C - Cintura"/>
    <x v="0"/>
    <n v="13.3042"/>
    <x v="11"/>
  </r>
  <r>
    <n v="12089"/>
    <s v="Lonate Ceppino"/>
    <s v="C - Cintura"/>
    <x v="0"/>
    <n v="4.9802999999999997"/>
    <x v="11"/>
  </r>
  <r>
    <n v="12090"/>
    <s v="Lonate Pozzolo"/>
    <s v="C - Cintura"/>
    <x v="0"/>
    <n v="29.573399999999999"/>
    <x v="11"/>
  </r>
  <r>
    <n v="12091"/>
    <s v="Lozza"/>
    <s v="C - Cintura"/>
    <x v="0"/>
    <n v="1.6636"/>
    <x v="11"/>
  </r>
  <r>
    <n v="12092"/>
    <s v="Luino"/>
    <s v="D - Intermedio"/>
    <x v="1"/>
    <n v="21.061"/>
    <x v="11"/>
  </r>
  <r>
    <n v="12093"/>
    <s v="Luvinate"/>
    <s v="C - Cintura"/>
    <x v="0"/>
    <n v="4.1634000000000002"/>
    <x v="11"/>
  </r>
  <r>
    <n v="12096"/>
    <s v="Malnate"/>
    <s v="C - Cintura"/>
    <x v="0"/>
    <n v="9.0754999999999999"/>
    <x v="11"/>
  </r>
  <r>
    <n v="12097"/>
    <s v="Marchirolo"/>
    <s v="D - Intermedio"/>
    <x v="1"/>
    <n v="5.7716000000000003"/>
    <x v="11"/>
  </r>
  <r>
    <n v="12098"/>
    <s v="Marnate"/>
    <s v="C - Cintura"/>
    <x v="0"/>
    <n v="4.7510000000000003"/>
    <x v="11"/>
  </r>
  <r>
    <n v="12099"/>
    <s v="Marzio"/>
    <s v="D - Intermedio"/>
    <x v="1"/>
    <n v="1.8687"/>
    <x v="11"/>
  </r>
  <r>
    <n v="12100"/>
    <s v="Masciago Primo"/>
    <s v="C - Cintura"/>
    <x v="0"/>
    <n v="1.881"/>
    <x v="11"/>
  </r>
  <r>
    <n v="12101"/>
    <s v="Mercallo"/>
    <s v="C - Cintura"/>
    <x v="0"/>
    <n v="5.7054"/>
    <x v="11"/>
  </r>
  <r>
    <n v="12102"/>
    <s v="Mesenzana"/>
    <s v="D - Intermedio"/>
    <x v="1"/>
    <n v="5.1303999999999998"/>
    <x v="11"/>
  </r>
  <r>
    <n v="12103"/>
    <s v="Montegrino Valtravaglia"/>
    <s v="D - Intermedio"/>
    <x v="1"/>
    <n v="10.4255"/>
    <x v="11"/>
  </r>
  <r>
    <n v="12104"/>
    <s v="Monvalle"/>
    <s v="C - Cintura"/>
    <x v="0"/>
    <n v="4.5476000000000001"/>
    <x v="11"/>
  </r>
  <r>
    <n v="12105"/>
    <s v="Morazzone"/>
    <s v="C - Cintura"/>
    <x v="0"/>
    <n v="5.8132000000000001"/>
    <x v="11"/>
  </r>
  <r>
    <n v="12106"/>
    <s v="Mornago"/>
    <s v="C - Cintura"/>
    <x v="0"/>
    <n v="12.1511"/>
    <x v="11"/>
  </r>
  <r>
    <n v="12107"/>
    <s v="Oggiona con Santo Stefano"/>
    <s v="C - Cintura"/>
    <x v="0"/>
    <n v="2.8742999999999999"/>
    <x v="11"/>
  </r>
  <r>
    <n v="12108"/>
    <s v="Olgiate Olona"/>
    <s v="C - Cintura"/>
    <x v="0"/>
    <n v="7.6238000000000001"/>
    <x v="11"/>
  </r>
  <r>
    <n v="12109"/>
    <s v="Origgio"/>
    <s v="C - Cintura"/>
    <x v="0"/>
    <n v="7.9492000000000003"/>
    <x v="11"/>
  </r>
  <r>
    <n v="12110"/>
    <s v="Orino"/>
    <s v="C - Cintura"/>
    <x v="0"/>
    <n v="3.7738999999999998"/>
    <x v="11"/>
  </r>
  <r>
    <n v="12113"/>
    <s v="Porto Ceresio"/>
    <s v="C - Cintura"/>
    <x v="0"/>
    <n v="5.1131000000000002"/>
    <x v="11"/>
  </r>
  <r>
    <n v="12114"/>
    <s v="Porto Valtravaglia"/>
    <s v="C - Cintura"/>
    <x v="0"/>
    <n v="15.971"/>
    <x v="11"/>
  </r>
  <r>
    <n v="12115"/>
    <s v="Rancio Valcuvia"/>
    <s v="D - Intermedio"/>
    <x v="1"/>
    <n v="4.3742000000000001"/>
    <x v="11"/>
  </r>
  <r>
    <n v="12116"/>
    <s v="Ranco"/>
    <s v="D - Intermedio"/>
    <x v="1"/>
    <n v="6.7778999999999998"/>
    <x v="11"/>
  </r>
  <r>
    <n v="12117"/>
    <s v="Saltrio"/>
    <s v="D - Intermedio"/>
    <x v="1"/>
    <n v="3.4780000000000002"/>
    <x v="11"/>
  </r>
  <r>
    <n v="12118"/>
    <s v="Samarate"/>
    <s v="C - Cintura"/>
    <x v="0"/>
    <n v="15.3782"/>
    <x v="11"/>
  </r>
  <r>
    <n v="12119"/>
    <s v="Saronno"/>
    <s v="C - Cintura"/>
    <x v="0"/>
    <n v="11.3025"/>
    <x v="11"/>
  </r>
  <r>
    <n v="12120"/>
    <s v="Sesto Calende"/>
    <s v="C - Cintura"/>
    <x v="0"/>
    <n v="24.8032"/>
    <x v="11"/>
  </r>
  <r>
    <n v="12121"/>
    <s v="Solbiate Arno"/>
    <s v="C - Cintura"/>
    <x v="0"/>
    <n v="3.1850000000000001"/>
    <x v="11"/>
  </r>
  <r>
    <n v="12122"/>
    <s v="Solbiate Olona"/>
    <s v="C - Cintura"/>
    <x v="0"/>
    <n v="5.0002000000000004"/>
    <x v="11"/>
  </r>
  <r>
    <n v="12123"/>
    <s v="Somma Lombardo"/>
    <s v="C - Cintura"/>
    <x v="0"/>
    <n v="30.482199999999999"/>
    <x v="11"/>
  </r>
  <r>
    <n v="12124"/>
    <s v="Sumirago"/>
    <s v="C - Cintura"/>
    <x v="0"/>
    <n v="11.7583"/>
    <x v="11"/>
  </r>
  <r>
    <n v="12125"/>
    <s v="Taino"/>
    <s v="C - Cintura"/>
    <x v="0"/>
    <n v="7.7270000000000003"/>
    <x v="11"/>
  </r>
  <r>
    <n v="12126"/>
    <s v="Ternate"/>
    <s v="C - Cintura"/>
    <x v="0"/>
    <n v="4.5345000000000004"/>
    <x v="11"/>
  </r>
  <r>
    <n v="12127"/>
    <s v="Tradate"/>
    <s v="C - Cintura"/>
    <x v="0"/>
    <n v="21.302900000000001"/>
    <x v="11"/>
  </r>
  <r>
    <n v="12128"/>
    <s v="Travedona-Monate"/>
    <s v="C - Cintura"/>
    <x v="0"/>
    <n v="9.6887000000000008"/>
    <x v="11"/>
  </r>
  <r>
    <n v="12129"/>
    <s v="Tronzano Lago Maggiore"/>
    <s v="E - Periferico"/>
    <x v="1"/>
    <n v="10.939299999999999"/>
    <x v="11"/>
  </r>
  <r>
    <n v="12130"/>
    <s v="Uboldo"/>
    <s v="C - Cintura"/>
    <x v="0"/>
    <n v="10.6318"/>
    <x v="11"/>
  </r>
  <r>
    <n v="12131"/>
    <s v="Valganna"/>
    <s v="C - Cintura"/>
    <x v="0"/>
    <n v="12.422000000000001"/>
    <x v="11"/>
  </r>
  <r>
    <n v="12132"/>
    <s v="Varano Borghi"/>
    <s v="C - Cintura"/>
    <x v="0"/>
    <n v="3.5122"/>
    <x v="11"/>
  </r>
  <r>
    <n v="12133"/>
    <s v="Varese"/>
    <s v="A - Polo"/>
    <x v="0"/>
    <n v="54.734200000000001"/>
    <x v="11"/>
  </r>
  <r>
    <n v="12134"/>
    <s v="Vedano Olona"/>
    <s v="C - Cintura"/>
    <x v="0"/>
    <n v="7.0518000000000001"/>
    <x v="11"/>
  </r>
  <r>
    <n v="12136"/>
    <s v="Venegono Inferiore"/>
    <s v="C - Cintura"/>
    <x v="0"/>
    <n v="5.9707999999999997"/>
    <x v="11"/>
  </r>
  <r>
    <n v="12137"/>
    <s v="Venegono Superiore"/>
    <s v="C - Cintura"/>
    <x v="0"/>
    <n v="6.8326000000000002"/>
    <x v="11"/>
  </r>
  <r>
    <n v="12138"/>
    <s v="Vergiate"/>
    <s v="C - Cintura"/>
    <x v="0"/>
    <n v="21.388400000000001"/>
    <x v="11"/>
  </r>
  <r>
    <n v="12139"/>
    <s v="Viggiù"/>
    <s v="C - Cintura"/>
    <x v="0"/>
    <n v="9.1104000000000003"/>
    <x v="11"/>
  </r>
  <r>
    <n v="12140"/>
    <s v="Vizzola Ticino"/>
    <s v="C - Cintura"/>
    <x v="0"/>
    <n v="7.5475000000000003"/>
    <x v="11"/>
  </r>
  <r>
    <n v="12141"/>
    <s v="Sangiano"/>
    <s v="C - Cintura"/>
    <x v="0"/>
    <n v="2.2925"/>
    <x v="11"/>
  </r>
  <r>
    <n v="12142"/>
    <s v="Maccagno con Pino e Veddasca"/>
    <s v="D - Intermedio"/>
    <x v="1"/>
    <n v="41.998699999999999"/>
    <x v="11"/>
  </r>
  <r>
    <n v="12143"/>
    <s v="Cadrezzate con Osmate"/>
    <s v="C - Cintura"/>
    <x v="0"/>
    <n v="8.5645000000000007"/>
    <x v="11"/>
  </r>
  <r>
    <n v="12144"/>
    <s v="Bardello con Malgesso e Bregano"/>
    <s v="C - Cintura"/>
    <x v="0"/>
    <n v="7.4592000000000001"/>
    <x v="11"/>
  </r>
  <r>
    <n v="13003"/>
    <s v="Albavilla"/>
    <s v="C - Cintura"/>
    <x v="0"/>
    <n v="10.138400000000001"/>
    <x v="12"/>
  </r>
  <r>
    <n v="13004"/>
    <s v="Albese con Cassano"/>
    <s v="C - Cintura"/>
    <x v="0"/>
    <n v="7.9828000000000001"/>
    <x v="12"/>
  </r>
  <r>
    <n v="13005"/>
    <s v="Albiolo"/>
    <s v="C - Cintura"/>
    <x v="0"/>
    <n v="2.9689999999999999"/>
    <x v="12"/>
  </r>
  <r>
    <n v="13006"/>
    <s v="Alserio"/>
    <s v="C - Cintura"/>
    <x v="0"/>
    <n v="1.8697999999999999"/>
    <x v="12"/>
  </r>
  <r>
    <n v="13007"/>
    <s v="Alzate Brianza"/>
    <s v="C - Cintura"/>
    <x v="0"/>
    <n v="7.4184999999999999"/>
    <x v="12"/>
  </r>
  <r>
    <n v="13009"/>
    <s v="Anzano del Parco"/>
    <s v="C - Cintura"/>
    <x v="0"/>
    <n v="3.2928000000000002"/>
    <x v="12"/>
  </r>
  <r>
    <n v="13010"/>
    <s v="Appiano Gentile"/>
    <s v="C - Cintura"/>
    <x v="0"/>
    <n v="12.5922"/>
    <x v="12"/>
  </r>
  <r>
    <n v="13011"/>
    <s v="Argegno"/>
    <s v="D - Intermedio"/>
    <x v="1"/>
    <n v="4.0316000000000001"/>
    <x v="12"/>
  </r>
  <r>
    <n v="13012"/>
    <s v="Arosio"/>
    <s v="C - Cintura"/>
    <x v="0"/>
    <n v="2.6842000000000001"/>
    <x v="12"/>
  </r>
  <r>
    <n v="13013"/>
    <s v="Asso"/>
    <s v="C - Cintura"/>
    <x v="0"/>
    <n v="6.1607000000000003"/>
    <x v="12"/>
  </r>
  <r>
    <n v="13015"/>
    <s v="Barni"/>
    <s v="D - Intermedio"/>
    <x v="1"/>
    <n v="5.4947999999999997"/>
    <x v="12"/>
  </r>
  <r>
    <n v="13021"/>
    <s v="Bene Lario"/>
    <s v="E - Periferico"/>
    <x v="1"/>
    <n v="5.6028000000000002"/>
    <x v="12"/>
  </r>
  <r>
    <n v="13022"/>
    <s v="Beregazzo con Figliaro"/>
    <s v="D - Intermedio"/>
    <x v="1"/>
    <n v="3.7797999999999998"/>
    <x v="12"/>
  </r>
  <r>
    <n v="13023"/>
    <s v="Binago"/>
    <s v="C - Cintura"/>
    <x v="0"/>
    <n v="7.0343"/>
    <x v="12"/>
  </r>
  <r>
    <n v="13024"/>
    <s v="Bizzarone"/>
    <s v="D - Intermedio"/>
    <x v="1"/>
    <n v="2.6507000000000001"/>
    <x v="12"/>
  </r>
  <r>
    <n v="13025"/>
    <s v="Blessagno"/>
    <s v="E - Periferico"/>
    <x v="1"/>
    <n v="3.3679999999999999"/>
    <x v="12"/>
  </r>
  <r>
    <n v="13026"/>
    <s v="Blevio"/>
    <s v="C - Cintura"/>
    <x v="0"/>
    <n v="5.4755000000000003"/>
    <x v="12"/>
  </r>
  <r>
    <n v="13028"/>
    <s v="Bregnano"/>
    <s v="C - Cintura"/>
    <x v="0"/>
    <n v="6.0486000000000004"/>
    <x v="12"/>
  </r>
  <r>
    <n v="13029"/>
    <s v="Brenna"/>
    <s v="C - Cintura"/>
    <x v="0"/>
    <n v="5.0663999999999998"/>
    <x v="12"/>
  </r>
  <r>
    <n v="13030"/>
    <s v="Brienno"/>
    <s v="D - Intermedio"/>
    <x v="1"/>
    <n v="8.8727"/>
    <x v="12"/>
  </r>
  <r>
    <n v="13032"/>
    <s v="Brunate"/>
    <s v="C - Cintura"/>
    <x v="0"/>
    <n v="2.0663"/>
    <x v="12"/>
  </r>
  <r>
    <n v="13034"/>
    <s v="Bulgarograsso"/>
    <s v="C - Cintura"/>
    <x v="0"/>
    <n v="3.9123999999999999"/>
    <x v="12"/>
  </r>
  <r>
    <n v="13035"/>
    <s v="Cabiate"/>
    <s v="C - Cintura"/>
    <x v="0"/>
    <n v="3.1797"/>
    <x v="12"/>
  </r>
  <r>
    <n v="13036"/>
    <s v="Cadorago"/>
    <s v="C - Cintura"/>
    <x v="0"/>
    <n v="6.9339000000000004"/>
    <x v="12"/>
  </r>
  <r>
    <n v="13037"/>
    <s v="Caglio"/>
    <s v="D - Intermedio"/>
    <x v="1"/>
    <n v="6.4180000000000001"/>
    <x v="12"/>
  </r>
  <r>
    <n v="13040"/>
    <s v="Campione d'Italia"/>
    <s v="F - Ultraperiferico"/>
    <x v="1"/>
    <n v="2.8328000000000002"/>
    <x v="12"/>
  </r>
  <r>
    <n v="13041"/>
    <s v="Cantù"/>
    <s v="C - Cintura"/>
    <x v="0"/>
    <n v="23.203299999999999"/>
    <x v="12"/>
  </r>
  <r>
    <n v="13042"/>
    <s v="Canzo"/>
    <s v="C - Cintura"/>
    <x v="0"/>
    <n v="11.4917"/>
    <x v="12"/>
  </r>
  <r>
    <n v="13043"/>
    <s v="Capiago Intimiano"/>
    <s v="C - Cintura"/>
    <x v="0"/>
    <n v="5.7655000000000003"/>
    <x v="12"/>
  </r>
  <r>
    <n v="13044"/>
    <s v="Carate Urio"/>
    <s v="C - Cintura"/>
    <x v="0"/>
    <n v="7.1502999999999997"/>
    <x v="12"/>
  </r>
  <r>
    <n v="13045"/>
    <s v="Carbonate"/>
    <s v="C - Cintura"/>
    <x v="0"/>
    <n v="4.7670000000000003"/>
    <x v="12"/>
  </r>
  <r>
    <n v="13046"/>
    <s v="Carimate"/>
    <s v="C - Cintura"/>
    <x v="0"/>
    <n v="5.1970999999999998"/>
    <x v="12"/>
  </r>
  <r>
    <n v="13047"/>
    <s v="Carlazzo"/>
    <s v="E - Periferico"/>
    <x v="1"/>
    <n v="12.741099999999999"/>
    <x v="12"/>
  </r>
  <r>
    <n v="13048"/>
    <s v="Carugo"/>
    <s v="C - Cintura"/>
    <x v="0"/>
    <n v="4.1795"/>
    <x v="12"/>
  </r>
  <r>
    <n v="13052"/>
    <s v="Caslino d'Erba"/>
    <s v="D - Intermedio"/>
    <x v="1"/>
    <n v="7.1109999999999998"/>
    <x v="12"/>
  </r>
  <r>
    <n v="13053"/>
    <s v="Casnate con Bernate"/>
    <s v="C - Cintura"/>
    <x v="0"/>
    <n v="5.4150999999999998"/>
    <x v="12"/>
  </r>
  <r>
    <n v="13055"/>
    <s v="Cassina Rizzardi"/>
    <s v="C - Cintura"/>
    <x v="0"/>
    <n v="3.5007000000000001"/>
    <x v="12"/>
  </r>
  <r>
    <n v="13058"/>
    <s v="Castelmarte"/>
    <s v="C - Cintura"/>
    <x v="0"/>
    <n v="1.8713"/>
    <x v="12"/>
  </r>
  <r>
    <n v="13059"/>
    <s v="Castelnuovo Bozzente"/>
    <s v="D - Intermedio"/>
    <x v="1"/>
    <n v="3.7696000000000001"/>
    <x v="12"/>
  </r>
  <r>
    <n v="13062"/>
    <s v="Cavargna"/>
    <s v="F - Ultraperiferico"/>
    <x v="1"/>
    <n v="15.021800000000001"/>
    <x v="12"/>
  </r>
  <r>
    <n v="13063"/>
    <s v="Cerano d'Intelvi"/>
    <s v="E - Periferico"/>
    <x v="1"/>
    <n v="5.4130000000000003"/>
    <x v="12"/>
  </r>
  <r>
    <n v="13064"/>
    <s v="Cermenate"/>
    <s v="C - Cintura"/>
    <x v="0"/>
    <n v="8.1875"/>
    <x v="12"/>
  </r>
  <r>
    <n v="13065"/>
    <s v="Cernobbio"/>
    <s v="C - Cintura"/>
    <x v="0"/>
    <n v="12.3612"/>
    <x v="12"/>
  </r>
  <r>
    <n v="13068"/>
    <s v="Cirimido"/>
    <s v="C - Cintura"/>
    <x v="0"/>
    <n v="2.9327999999999999"/>
    <x v="12"/>
  </r>
  <r>
    <n v="13071"/>
    <s v="Claino con Osteno"/>
    <s v="E - Periferico"/>
    <x v="1"/>
    <n v="12.700699999999999"/>
    <x v="12"/>
  </r>
  <r>
    <n v="13074"/>
    <s v="Colonno"/>
    <s v="D - Intermedio"/>
    <x v="1"/>
    <n v="6.0088999999999997"/>
    <x v="12"/>
  </r>
  <r>
    <n v="13075"/>
    <s v="Como"/>
    <s v="B - Polo intercomunale"/>
    <x v="0"/>
    <n v="37.0777"/>
    <x v="12"/>
  </r>
  <r>
    <n v="13077"/>
    <s v="Corrido"/>
    <s v="E - Periferico"/>
    <x v="1"/>
    <n v="6.4020999999999999"/>
    <x v="12"/>
  </r>
  <r>
    <n v="13083"/>
    <s v="Cremia"/>
    <s v="E - Periferico"/>
    <x v="1"/>
    <n v="10.0372"/>
    <x v="12"/>
  </r>
  <r>
    <n v="13084"/>
    <s v="Cucciago"/>
    <s v="C - Cintura"/>
    <x v="0"/>
    <n v="5.4332000000000003"/>
    <x v="12"/>
  </r>
  <r>
    <n v="13085"/>
    <s v="Cusino"/>
    <s v="E - Periferico"/>
    <x v="1"/>
    <n v="9.6943999999999999"/>
    <x v="12"/>
  </r>
  <r>
    <n v="13087"/>
    <s v="Dizzasco"/>
    <s v="D - Intermedio"/>
    <x v="1"/>
    <n v="3.8986999999999998"/>
    <x v="12"/>
  </r>
  <r>
    <n v="13089"/>
    <s v="Domaso"/>
    <s v="E - Periferico"/>
    <x v="1"/>
    <n v="6.1706000000000003"/>
    <x v="12"/>
  </r>
  <r>
    <n v="13090"/>
    <s v="Dongo"/>
    <s v="E - Periferico"/>
    <x v="1"/>
    <n v="7.0789999999999997"/>
    <x v="12"/>
  </r>
  <r>
    <n v="13092"/>
    <s v="Dosso del Liro"/>
    <s v="E - Periferico"/>
    <x v="1"/>
    <n v="23.822600000000001"/>
    <x v="12"/>
  </r>
  <r>
    <n v="13095"/>
    <s v="Erba"/>
    <s v="C - Cintura"/>
    <x v="0"/>
    <n v="17.6358"/>
    <x v="12"/>
  </r>
  <r>
    <n v="13097"/>
    <s v="Eupilio"/>
    <s v="C - Cintura"/>
    <x v="0"/>
    <n v="6.9894999999999996"/>
    <x v="12"/>
  </r>
  <r>
    <n v="13098"/>
    <s v="Faggeto Lario"/>
    <s v="C - Cintura"/>
    <x v="0"/>
    <n v="17.500499999999999"/>
    <x v="12"/>
  </r>
  <r>
    <n v="13099"/>
    <s v="Faloppio"/>
    <s v="D - Intermedio"/>
    <x v="1"/>
    <n v="4.1637000000000004"/>
    <x v="12"/>
  </r>
  <r>
    <n v="13100"/>
    <s v="Fenegrò"/>
    <s v="C - Cintura"/>
    <x v="0"/>
    <n v="5.3460999999999999"/>
    <x v="12"/>
  </r>
  <r>
    <n v="13101"/>
    <s v="Figino Serenza"/>
    <s v="C - Cintura"/>
    <x v="0"/>
    <n v="4.8788999999999998"/>
    <x v="12"/>
  </r>
  <r>
    <n v="13102"/>
    <s v="Fino Mornasco"/>
    <s v="C - Cintura"/>
    <x v="0"/>
    <n v="7.4156000000000004"/>
    <x v="12"/>
  </r>
  <r>
    <n v="13106"/>
    <s v="Garzeno"/>
    <s v="E - Periferico"/>
    <x v="1"/>
    <n v="29.188300000000002"/>
    <x v="12"/>
  </r>
  <r>
    <n v="13107"/>
    <s v="Gera Lario"/>
    <s v="D - Intermedio"/>
    <x v="1"/>
    <n v="6.952"/>
    <x v="12"/>
  </r>
  <r>
    <n v="13110"/>
    <s v="Grandate"/>
    <s v="C - Cintura"/>
    <x v="0"/>
    <n v="2.6951999999999998"/>
    <x v="12"/>
  </r>
  <r>
    <n v="13111"/>
    <s v="Grandola ed Uniti"/>
    <s v="E - Periferico"/>
    <x v="1"/>
    <n v="16.797499999999999"/>
    <x v="12"/>
  </r>
  <r>
    <n v="13113"/>
    <s v="Griante"/>
    <s v="D - Intermedio"/>
    <x v="1"/>
    <n v="6.6856"/>
    <x v="12"/>
  </r>
  <r>
    <n v="13114"/>
    <s v="Guanzate"/>
    <s v="C - Cintura"/>
    <x v="0"/>
    <n v="6.8495999999999997"/>
    <x v="12"/>
  </r>
  <r>
    <n v="13118"/>
    <s v="Inverigo"/>
    <s v="C - Cintura"/>
    <x v="0"/>
    <n v="9.8038000000000007"/>
    <x v="12"/>
  </r>
  <r>
    <n v="13119"/>
    <s v="Laglio"/>
    <s v="D - Intermedio"/>
    <x v="1"/>
    <n v="6.1746999999999996"/>
    <x v="12"/>
  </r>
  <r>
    <n v="13120"/>
    <s v="Laino"/>
    <s v="E - Periferico"/>
    <x v="1"/>
    <n v="6.3773"/>
    <x v="12"/>
  </r>
  <r>
    <n v="13121"/>
    <s v="Lambrugo"/>
    <s v="C - Cintura"/>
    <x v="0"/>
    <n v="1.61"/>
    <x v="12"/>
  </r>
  <r>
    <n v="13123"/>
    <s v="Lasnigo"/>
    <s v="D - Intermedio"/>
    <x v="1"/>
    <n v="5.8522999999999996"/>
    <x v="12"/>
  </r>
  <r>
    <n v="13126"/>
    <s v="Lezzeno"/>
    <s v="D - Intermedio"/>
    <x v="1"/>
    <n v="20.923100000000002"/>
    <x v="12"/>
  </r>
  <r>
    <n v="13128"/>
    <s v="Limido Comasco"/>
    <s v="C - Cintura"/>
    <x v="0"/>
    <n v="4.7095000000000002"/>
    <x v="12"/>
  </r>
  <r>
    <n v="13129"/>
    <s v="Lipomo"/>
    <s v="C - Cintura"/>
    <x v="0"/>
    <n v="2.3853"/>
    <x v="12"/>
  </r>
  <r>
    <n v="13130"/>
    <s v="Livo"/>
    <s v="E - Periferico"/>
    <x v="1"/>
    <n v="33.338999999999999"/>
    <x v="12"/>
  </r>
  <r>
    <n v="13131"/>
    <s v="Locate Varesino"/>
    <s v="C - Cintura"/>
    <x v="0"/>
    <n v="5.9833999999999996"/>
    <x v="12"/>
  </r>
  <r>
    <n v="13133"/>
    <s v="Lomazzo"/>
    <s v="C - Cintura"/>
    <x v="0"/>
    <n v="9.5588999999999995"/>
    <x v="12"/>
  </r>
  <r>
    <n v="13134"/>
    <s v="Longone al Segrino"/>
    <s v="C - Cintura"/>
    <x v="0"/>
    <n v="1.5439000000000001"/>
    <x v="12"/>
  </r>
  <r>
    <n v="13135"/>
    <s v="Luisago"/>
    <s v="C - Cintura"/>
    <x v="0"/>
    <n v="2.4502000000000002"/>
    <x v="12"/>
  </r>
  <r>
    <n v="13136"/>
    <s v="Lurago d'Erba"/>
    <s v="C - Cintura"/>
    <x v="0"/>
    <n v="4.7747000000000002"/>
    <x v="12"/>
  </r>
  <r>
    <n v="13137"/>
    <s v="Lurago Marinone"/>
    <s v="C - Cintura"/>
    <x v="0"/>
    <n v="3.8069000000000002"/>
    <x v="12"/>
  </r>
  <r>
    <n v="13138"/>
    <s v="Lurate Caccivio"/>
    <s v="C - Cintura"/>
    <x v="0"/>
    <n v="5.9633000000000003"/>
    <x v="12"/>
  </r>
  <r>
    <n v="13139"/>
    <s v="Magreglio"/>
    <s v="D - Intermedio"/>
    <x v="1"/>
    <n v="3.2349000000000001"/>
    <x v="12"/>
  </r>
  <r>
    <n v="13143"/>
    <s v="Mariano Comense"/>
    <s v="C - Cintura"/>
    <x v="0"/>
    <n v="13.2759"/>
    <x v="12"/>
  </r>
  <r>
    <n v="13144"/>
    <s v="Maslianico"/>
    <s v="C - Cintura"/>
    <x v="0"/>
    <n v="1.3043"/>
    <x v="12"/>
  </r>
  <r>
    <n v="13145"/>
    <s v="Menaggio"/>
    <s v="D - Intermedio"/>
    <x v="1"/>
    <n v="11.9183"/>
    <x v="12"/>
  </r>
  <r>
    <n v="13147"/>
    <s v="Merone"/>
    <s v="C - Cintura"/>
    <x v="0"/>
    <n v="3.2193999999999998"/>
    <x v="12"/>
  </r>
  <r>
    <n v="13152"/>
    <s v="Moltrasio"/>
    <s v="C - Cintura"/>
    <x v="0"/>
    <n v="8.7013999999999996"/>
    <x v="12"/>
  </r>
  <r>
    <n v="13153"/>
    <s v="Monguzzo"/>
    <s v="C - Cintura"/>
    <x v="0"/>
    <n v="3.9512"/>
    <x v="12"/>
  </r>
  <r>
    <n v="13154"/>
    <s v="Montano Lucino"/>
    <s v="C - Cintura"/>
    <x v="0"/>
    <n v="5.1176000000000004"/>
    <x v="12"/>
  </r>
  <r>
    <n v="13155"/>
    <s v="Montemezzo"/>
    <s v="E - Periferico"/>
    <x v="1"/>
    <n v="9.1602999999999994"/>
    <x v="12"/>
  </r>
  <r>
    <n v="13157"/>
    <s v="Montorfano"/>
    <s v="C - Cintura"/>
    <x v="0"/>
    <n v="3.5156999999999998"/>
    <x v="12"/>
  </r>
  <r>
    <n v="13159"/>
    <s v="Mozzate"/>
    <s v="C - Cintura"/>
    <x v="0"/>
    <n v="10.363799999999999"/>
    <x v="12"/>
  </r>
  <r>
    <n v="13160"/>
    <s v="Musso"/>
    <s v="E - Periferico"/>
    <x v="1"/>
    <n v="3.7302"/>
    <x v="12"/>
  </r>
  <r>
    <n v="13161"/>
    <s v="Nesso"/>
    <s v="D - Intermedio"/>
    <x v="1"/>
    <n v="14.453799999999999"/>
    <x v="12"/>
  </r>
  <r>
    <n v="13163"/>
    <s v="Novedrate"/>
    <s v="C - Cintura"/>
    <x v="0"/>
    <n v="2.8755000000000002"/>
    <x v="12"/>
  </r>
  <r>
    <n v="13165"/>
    <s v="Olgiate Comasco"/>
    <s v="D - Intermedio"/>
    <x v="1"/>
    <n v="10.751099999999999"/>
    <x v="12"/>
  </r>
  <r>
    <n v="13169"/>
    <s v="Oltrona di San Mamette"/>
    <s v="C - Cintura"/>
    <x v="0"/>
    <n v="3.0771000000000002"/>
    <x v="12"/>
  </r>
  <r>
    <n v="13170"/>
    <s v="Orsenigo"/>
    <s v="C - Cintura"/>
    <x v="0"/>
    <n v="4.3602999999999996"/>
    <x v="12"/>
  </r>
  <r>
    <n v="13178"/>
    <s v="Peglio"/>
    <s v="E - Periferico"/>
    <x v="1"/>
    <n v="10.569599999999999"/>
    <x v="12"/>
  </r>
  <r>
    <n v="13183"/>
    <s v="Pianello del Lario"/>
    <s v="E - Periferico"/>
    <x v="1"/>
    <n v="9.8472000000000008"/>
    <x v="12"/>
  </r>
  <r>
    <n v="13184"/>
    <s v="Pigra"/>
    <s v="E - Periferico"/>
    <x v="1"/>
    <n v="4.4241999999999999"/>
    <x v="12"/>
  </r>
  <r>
    <n v="13185"/>
    <s v="Plesio"/>
    <s v="E - Periferico"/>
    <x v="1"/>
    <n v="16.997900000000001"/>
    <x v="12"/>
  </r>
  <r>
    <n v="13186"/>
    <s v="Pognana Lario"/>
    <s v="C - Cintura"/>
    <x v="0"/>
    <n v="5.2676999999999996"/>
    <x v="12"/>
  </r>
  <r>
    <n v="13187"/>
    <s v="Ponna"/>
    <s v="E - Periferico"/>
    <x v="1"/>
    <n v="6.0791000000000004"/>
    <x v="12"/>
  </r>
  <r>
    <n v="13188"/>
    <s v="Ponte Lambro"/>
    <s v="C - Cintura"/>
    <x v="0"/>
    <n v="3.1406000000000001"/>
    <x v="12"/>
  </r>
  <r>
    <n v="13189"/>
    <s v="Porlezza"/>
    <s v="E - Periferico"/>
    <x v="1"/>
    <n v="18.5854"/>
    <x v="12"/>
  </r>
  <r>
    <n v="13192"/>
    <s v="Proserpio"/>
    <s v="C - Cintura"/>
    <x v="0"/>
    <n v="2.1905999999999999"/>
    <x v="12"/>
  </r>
  <r>
    <n v="13193"/>
    <s v="Pusiano"/>
    <s v="C - Cintura"/>
    <x v="0"/>
    <n v="2.9923000000000002"/>
    <x v="12"/>
  </r>
  <r>
    <n v="13195"/>
    <s v="Rezzago"/>
    <s v="D - Intermedio"/>
    <x v="1"/>
    <n v="4.1401000000000003"/>
    <x v="12"/>
  </r>
  <r>
    <n v="13197"/>
    <s v="Rodero"/>
    <s v="C - Cintura"/>
    <x v="0"/>
    <n v="2.4759000000000002"/>
    <x v="12"/>
  </r>
  <r>
    <n v="13201"/>
    <s v="Rovellasca"/>
    <s v="C - Cintura"/>
    <x v="0"/>
    <n v="3.3679999999999999"/>
    <x v="12"/>
  </r>
  <r>
    <n v="13202"/>
    <s v="Rovello Porro"/>
    <s v="C - Cintura"/>
    <x v="0"/>
    <n v="5.5298999999999996"/>
    <x v="12"/>
  </r>
  <r>
    <n v="13203"/>
    <s v="Sala Comacina"/>
    <s v="E - Periferico"/>
    <x v="1"/>
    <n v="4.7557999999999998"/>
    <x v="12"/>
  </r>
  <r>
    <n v="13204"/>
    <s v="San Bartolomeo Val Cavargna"/>
    <s v="E - Periferico"/>
    <x v="1"/>
    <n v="10.852600000000001"/>
    <x v="12"/>
  </r>
  <r>
    <n v="13206"/>
    <s v="San Fermo della Battaglia"/>
    <s v="B - Polo intercomunale"/>
    <x v="0"/>
    <n v="5.7652000000000001"/>
    <x v="12"/>
  </r>
  <r>
    <n v="13207"/>
    <s v="San Nazzaro Val Cavargna"/>
    <s v="E - Periferico"/>
    <x v="1"/>
    <n v="12.569800000000001"/>
    <x v="12"/>
  </r>
  <r>
    <n v="13211"/>
    <s v="Schignano"/>
    <s v="E - Periferico"/>
    <x v="1"/>
    <n v="10.2948"/>
    <x v="12"/>
  </r>
  <r>
    <n v="13212"/>
    <s v="Senna Comasco"/>
    <s v="C - Cintura"/>
    <x v="0"/>
    <n v="3.0680000000000001"/>
    <x v="12"/>
  </r>
  <r>
    <n v="13216"/>
    <s v="Sorico"/>
    <s v="D - Intermedio"/>
    <x v="1"/>
    <n v="24.297899999999998"/>
    <x v="12"/>
  </r>
  <r>
    <n v="13217"/>
    <s v="Sormano"/>
    <s v="D - Intermedio"/>
    <x v="1"/>
    <n v="10.7324"/>
    <x v="12"/>
  </r>
  <r>
    <n v="13218"/>
    <s v="Stazzona"/>
    <s v="E - Periferico"/>
    <x v="1"/>
    <n v="7.3728999999999996"/>
    <x v="12"/>
  </r>
  <r>
    <n v="13222"/>
    <s v="Tavernerio"/>
    <s v="C - Cintura"/>
    <x v="0"/>
    <n v="11.5634"/>
    <x v="12"/>
  </r>
  <r>
    <n v="13223"/>
    <s v="Torno"/>
    <s v="C - Cintura"/>
    <x v="0"/>
    <n v="7.6994999999999996"/>
    <x v="12"/>
  </r>
  <r>
    <n v="13226"/>
    <s v="Trezzone"/>
    <s v="D - Intermedio"/>
    <x v="1"/>
    <n v="3.8994"/>
    <x v="12"/>
  </r>
  <r>
    <n v="13227"/>
    <s v="Turate"/>
    <s v="C - Cintura"/>
    <x v="0"/>
    <n v="10.653"/>
    <x v="12"/>
  </r>
  <r>
    <n v="13229"/>
    <s v="Valbrona"/>
    <s v="C - Cintura"/>
    <x v="0"/>
    <n v="13.512"/>
    <x v="12"/>
  </r>
  <r>
    <n v="13232"/>
    <s v="Valmorea"/>
    <s v="C - Cintura"/>
    <x v="0"/>
    <n v="3.0200999999999998"/>
    <x v="12"/>
  </r>
  <r>
    <n v="13233"/>
    <s v="Val Rezzo"/>
    <s v="E - Periferico"/>
    <x v="1"/>
    <n v="6.5727000000000002"/>
    <x v="12"/>
  </r>
  <r>
    <n v="13234"/>
    <s v="Valsolda"/>
    <s v="E - Periferico"/>
    <x v="1"/>
    <n v="32.0687"/>
    <x v="12"/>
  </r>
  <r>
    <n v="13236"/>
    <s v="Veleso"/>
    <s v="D - Intermedio"/>
    <x v="1"/>
    <n v="5.9767000000000001"/>
    <x v="12"/>
  </r>
  <r>
    <n v="13238"/>
    <s v="Veniano"/>
    <s v="C - Cintura"/>
    <x v="0"/>
    <n v="3.0543999999999998"/>
    <x v="12"/>
  </r>
  <r>
    <n v="13239"/>
    <s v="Vercana"/>
    <s v="E - Periferico"/>
    <x v="1"/>
    <n v="15.143599999999999"/>
    <x v="12"/>
  </r>
  <r>
    <n v="13242"/>
    <s v="Vertemate con Minoprio"/>
    <s v="C - Cintura"/>
    <x v="0"/>
    <n v="5.5590000000000002"/>
    <x v="12"/>
  </r>
  <r>
    <n v="13245"/>
    <s v="Villa Guardia"/>
    <s v="C - Cintura"/>
    <x v="0"/>
    <n v="7.6138000000000003"/>
    <x v="12"/>
  </r>
  <r>
    <n v="13246"/>
    <s v="Zelbio"/>
    <s v="D - Intermedio"/>
    <x v="1"/>
    <n v="4.7927999999999997"/>
    <x v="12"/>
  </r>
  <r>
    <n v="13248"/>
    <s v="San Siro"/>
    <s v="E - Periferico"/>
    <x v="1"/>
    <n v="18.780100000000001"/>
    <x v="12"/>
  </r>
  <r>
    <n v="13249"/>
    <s v="Gravedona ed Uniti"/>
    <s v="E - Periferico"/>
    <x v="1"/>
    <n v="39.0595"/>
    <x v="12"/>
  </r>
  <r>
    <n v="13250"/>
    <s v="Bellagio"/>
    <s v="D - Intermedio"/>
    <x v="1"/>
    <n v="28.957599999999999"/>
    <x v="12"/>
  </r>
  <r>
    <n v="13251"/>
    <s v="Colverde"/>
    <s v="C - Cintura"/>
    <x v="0"/>
    <n v="8.7735000000000003"/>
    <x v="12"/>
  </r>
  <r>
    <n v="13252"/>
    <s v="Tremezzina"/>
    <s v="D - Intermedio"/>
    <x v="1"/>
    <n v="29.1358"/>
    <x v="12"/>
  </r>
  <r>
    <n v="13253"/>
    <s v="Alta Valle Intelvi"/>
    <s v="E - Periferico"/>
    <x v="1"/>
    <n v="25.136800000000001"/>
    <x v="12"/>
  </r>
  <r>
    <n v="13254"/>
    <s v="Centro Valle Intelvi"/>
    <s v="E - Periferico"/>
    <x v="1"/>
    <n v="19.645"/>
    <x v="12"/>
  </r>
  <r>
    <n v="13255"/>
    <s v="Solbiate con Cagno"/>
    <s v="C - Cintura"/>
    <x v="0"/>
    <n v="7.6136999999999997"/>
    <x v="12"/>
  </r>
  <r>
    <n v="13256"/>
    <s v="Uggiate con Ronago"/>
    <s v="D - Intermedio"/>
    <x v="1"/>
    <n v="7.7554999999999996"/>
    <x v="12"/>
  </r>
  <r>
    <n v="14001"/>
    <s v="Albaredo per San Marco"/>
    <s v="E - Periferico"/>
    <x v="1"/>
    <n v="18.776599999999998"/>
    <x v="13"/>
  </r>
  <r>
    <n v="14002"/>
    <s v="Albosaggia"/>
    <s v="C - Cintura"/>
    <x v="0"/>
    <n v="34.3446"/>
    <x v="13"/>
  </r>
  <r>
    <n v="14003"/>
    <s v="Andalo Valtellino"/>
    <s v="D - Intermedio"/>
    <x v="1"/>
    <n v="6.8513000000000002"/>
    <x v="13"/>
  </r>
  <r>
    <n v="14004"/>
    <s v="Aprica"/>
    <s v="D - Intermedio"/>
    <x v="1"/>
    <n v="20.027799999999999"/>
    <x v="13"/>
  </r>
  <r>
    <n v="14005"/>
    <s v="Ardenno"/>
    <s v="C - Cintura"/>
    <x v="0"/>
    <n v="17.2013"/>
    <x v="13"/>
  </r>
  <r>
    <n v="14006"/>
    <s v="Bema"/>
    <s v="E - Periferico"/>
    <x v="1"/>
    <n v="19.574400000000001"/>
    <x v="13"/>
  </r>
  <r>
    <n v="14007"/>
    <s v="Berbenno di Valtellina"/>
    <s v="C - Cintura"/>
    <x v="0"/>
    <n v="35.846299999999999"/>
    <x v="13"/>
  </r>
  <r>
    <n v="14008"/>
    <s v="Bianzone"/>
    <s v="C - Cintura"/>
    <x v="0"/>
    <n v="17.277100000000001"/>
    <x v="13"/>
  </r>
  <r>
    <n v="14009"/>
    <s v="Bormio"/>
    <s v="F - Ultraperiferico"/>
    <x v="1"/>
    <n v="40.8611"/>
    <x v="13"/>
  </r>
  <r>
    <n v="14010"/>
    <s v="Buglio in Monte"/>
    <s v="C - Cintura"/>
    <x v="0"/>
    <n v="27.7698"/>
    <x v="13"/>
  </r>
  <r>
    <n v="14011"/>
    <s v="Caiolo"/>
    <s v="C - Cintura"/>
    <x v="0"/>
    <n v="32.711300000000001"/>
    <x v="13"/>
  </r>
  <r>
    <n v="14012"/>
    <s v="Campodolcino"/>
    <s v="F - Ultraperiferico"/>
    <x v="1"/>
    <n v="48.680999999999997"/>
    <x v="13"/>
  </r>
  <r>
    <n v="14013"/>
    <s v="Caspoggio"/>
    <s v="C - Cintura"/>
    <x v="0"/>
    <n v="7.3170999999999999"/>
    <x v="13"/>
  </r>
  <r>
    <n v="14014"/>
    <s v="Castello dell'Acqua"/>
    <s v="C - Cintura"/>
    <x v="0"/>
    <n v="14.195399999999999"/>
    <x v="13"/>
  </r>
  <r>
    <n v="14015"/>
    <s v="Castione Andevenno"/>
    <s v="C - Cintura"/>
    <x v="0"/>
    <n v="17.068300000000001"/>
    <x v="13"/>
  </r>
  <r>
    <n v="14016"/>
    <s v="Cedrasco"/>
    <s v="C - Cintura"/>
    <x v="0"/>
    <n v="14.6401"/>
    <x v="13"/>
  </r>
  <r>
    <n v="14017"/>
    <s v="Cercino"/>
    <s v="D - Intermedio"/>
    <x v="1"/>
    <n v="5.6108000000000002"/>
    <x v="13"/>
  </r>
  <r>
    <n v="14018"/>
    <s v="Chiavenna"/>
    <s v="E - Periferico"/>
    <x v="1"/>
    <n v="10.920500000000001"/>
    <x v="13"/>
  </r>
  <r>
    <n v="14019"/>
    <s v="Chiesa in Valmalenco"/>
    <s v="C - Cintura"/>
    <x v="0"/>
    <n v="108.0599"/>
    <x v="13"/>
  </r>
  <r>
    <n v="14020"/>
    <s v="Chiuro"/>
    <s v="C - Cintura"/>
    <x v="0"/>
    <n v="51.660400000000003"/>
    <x v="13"/>
  </r>
  <r>
    <n v="14021"/>
    <s v="Cino"/>
    <s v="D - Intermedio"/>
    <x v="1"/>
    <n v="4.8826999999999998"/>
    <x v="13"/>
  </r>
  <r>
    <n v="14022"/>
    <s v="Civo"/>
    <s v="D - Intermedio"/>
    <x v="1"/>
    <n v="25.409800000000001"/>
    <x v="13"/>
  </r>
  <r>
    <n v="14023"/>
    <s v="Colorina"/>
    <s v="C - Cintura"/>
    <x v="0"/>
    <n v="18.0107"/>
    <x v="13"/>
  </r>
  <r>
    <n v="14024"/>
    <s v="Cosio Valtellino"/>
    <s v="D - Intermedio"/>
    <x v="1"/>
    <n v="23.729700000000001"/>
    <x v="13"/>
  </r>
  <r>
    <n v="14025"/>
    <s v="Dazio"/>
    <s v="D - Intermedio"/>
    <x v="1"/>
    <n v="3.5790000000000002"/>
    <x v="13"/>
  </r>
  <r>
    <n v="14026"/>
    <s v="Delebio"/>
    <s v="D - Intermedio"/>
    <x v="1"/>
    <n v="22.4846"/>
    <x v="13"/>
  </r>
  <r>
    <n v="14027"/>
    <s v="Dubino"/>
    <s v="D - Intermedio"/>
    <x v="1"/>
    <n v="13.263299999999999"/>
    <x v="13"/>
  </r>
  <r>
    <n v="14028"/>
    <s v="Faedo Valtellino"/>
    <s v="C - Cintura"/>
    <x v="0"/>
    <n v="4.7176"/>
    <x v="13"/>
  </r>
  <r>
    <n v="14029"/>
    <s v="Forcola"/>
    <s v="C - Cintura"/>
    <x v="0"/>
    <n v="15.694599999999999"/>
    <x v="13"/>
  </r>
  <r>
    <n v="14030"/>
    <s v="Fusine"/>
    <s v="C - Cintura"/>
    <x v="0"/>
    <n v="37.718800000000002"/>
    <x v="13"/>
  </r>
  <r>
    <n v="14031"/>
    <s v="Gerola Alta"/>
    <s v="E - Periferico"/>
    <x v="1"/>
    <n v="37.466299999999997"/>
    <x v="13"/>
  </r>
  <r>
    <n v="14032"/>
    <s v="Gordona"/>
    <s v="E - Periferico"/>
    <x v="1"/>
    <n v="62.764899999999997"/>
    <x v="13"/>
  </r>
  <r>
    <n v="14033"/>
    <s v="Grosio"/>
    <s v="E - Periferico"/>
    <x v="1"/>
    <n v="126.97580000000001"/>
    <x v="13"/>
  </r>
  <r>
    <n v="14034"/>
    <s v="Grosotto"/>
    <s v="E - Periferico"/>
    <x v="1"/>
    <n v="53.195700000000002"/>
    <x v="13"/>
  </r>
  <r>
    <n v="14035"/>
    <s v="Madesimo"/>
    <s v="F - Ultraperiferico"/>
    <x v="1"/>
    <n v="85.699200000000005"/>
    <x v="13"/>
  </r>
  <r>
    <n v="14036"/>
    <s v="Lanzada"/>
    <s v="C - Cintura"/>
    <x v="0"/>
    <n v="116.4002"/>
    <x v="13"/>
  </r>
  <r>
    <n v="14037"/>
    <s v="Livigno"/>
    <s v="F - Ultraperiferico"/>
    <x v="1"/>
    <n v="227.49090000000001"/>
    <x v="13"/>
  </r>
  <r>
    <n v="14038"/>
    <s v="Lovero"/>
    <s v="E - Periferico"/>
    <x v="1"/>
    <n v="13.5839"/>
    <x v="13"/>
  </r>
  <r>
    <n v="14039"/>
    <s v="Mantello"/>
    <s v="D - Intermedio"/>
    <x v="1"/>
    <n v="3.8447"/>
    <x v="13"/>
  </r>
  <r>
    <n v="14040"/>
    <s v="Mazzo di Valtellina"/>
    <s v="E - Periferico"/>
    <x v="1"/>
    <n v="15.0055"/>
    <x v="13"/>
  </r>
  <r>
    <n v="14041"/>
    <s v="Mello"/>
    <s v="D - Intermedio"/>
    <x v="1"/>
    <n v="11.486000000000001"/>
    <x v="13"/>
  </r>
  <r>
    <n v="14043"/>
    <s v="Mese"/>
    <s v="E - Periferico"/>
    <x v="1"/>
    <n v="4.1052999999999997"/>
    <x v="13"/>
  </r>
  <r>
    <n v="14044"/>
    <s v="Montagna in Valtellina"/>
    <s v="C - Cintura"/>
    <x v="0"/>
    <n v="45.362000000000002"/>
    <x v="13"/>
  </r>
  <r>
    <n v="14045"/>
    <s v="Morbegno"/>
    <s v="D - Intermedio"/>
    <x v="1"/>
    <n v="14.8371"/>
    <x v="13"/>
  </r>
  <r>
    <n v="14046"/>
    <s v="Novate Mezzola"/>
    <s v="D - Intermedio"/>
    <x v="1"/>
    <n v="99.698099999999997"/>
    <x v="13"/>
  </r>
  <r>
    <n v="14047"/>
    <s v="Pedesina"/>
    <s v="E - Periferico"/>
    <x v="1"/>
    <n v="6.1300999999999997"/>
    <x v="13"/>
  </r>
  <r>
    <n v="14048"/>
    <s v="Piantedo"/>
    <s v="D - Intermedio"/>
    <x v="1"/>
    <n v="6.7126999999999999"/>
    <x v="13"/>
  </r>
  <r>
    <n v="14049"/>
    <s v="Piateda"/>
    <s v="C - Cintura"/>
    <x v="0"/>
    <n v="70.97"/>
    <x v="13"/>
  </r>
  <r>
    <n v="14050"/>
    <s v="Piuro"/>
    <s v="E - Periferico"/>
    <x v="1"/>
    <n v="83.828699999999998"/>
    <x v="13"/>
  </r>
  <r>
    <n v="14051"/>
    <s v="Poggiridenti"/>
    <s v="C - Cintura"/>
    <x v="0"/>
    <n v="3.0108999999999999"/>
    <x v="13"/>
  </r>
  <r>
    <n v="14052"/>
    <s v="Ponte in Valtellina"/>
    <s v="C - Cintura"/>
    <x v="0"/>
    <n v="67.296199999999999"/>
    <x v="13"/>
  </r>
  <r>
    <n v="14053"/>
    <s v="Postalesio"/>
    <s v="C - Cintura"/>
    <x v="0"/>
    <n v="10.4411"/>
    <x v="13"/>
  </r>
  <r>
    <n v="14054"/>
    <s v="Prata Camportaccio"/>
    <s v="E - Periferico"/>
    <x v="1"/>
    <n v="27.793800000000001"/>
    <x v="13"/>
  </r>
  <r>
    <n v="14055"/>
    <s v="Rasura"/>
    <s v="D - Intermedio"/>
    <x v="1"/>
    <n v="6.1534000000000004"/>
    <x v="13"/>
  </r>
  <r>
    <n v="14056"/>
    <s v="Rogolo"/>
    <s v="D - Intermedio"/>
    <x v="1"/>
    <n v="12.930400000000001"/>
    <x v="13"/>
  </r>
  <r>
    <n v="14057"/>
    <s v="Samolaco"/>
    <s v="E - Periferico"/>
    <x v="1"/>
    <n v="46.002099999999999"/>
    <x v="13"/>
  </r>
  <r>
    <n v="14058"/>
    <s v="San Giacomo Filippo"/>
    <s v="E - Periferico"/>
    <x v="1"/>
    <n v="62.032200000000003"/>
    <x v="13"/>
  </r>
  <r>
    <n v="14059"/>
    <s v="Sernio"/>
    <s v="D - Intermedio"/>
    <x v="1"/>
    <n v="9.5348000000000006"/>
    <x v="13"/>
  </r>
  <r>
    <n v="14060"/>
    <s v="Sondalo"/>
    <s v="E - Periferico"/>
    <x v="1"/>
    <n v="95.751800000000003"/>
    <x v="13"/>
  </r>
  <r>
    <n v="14061"/>
    <s v="Sondrio"/>
    <s v="A - Polo"/>
    <x v="0"/>
    <n v="20.978000000000002"/>
    <x v="13"/>
  </r>
  <r>
    <n v="14062"/>
    <s v="Spriana"/>
    <s v="C - Cintura"/>
    <x v="0"/>
    <n v="7.8658000000000001"/>
    <x v="13"/>
  </r>
  <r>
    <n v="14063"/>
    <s v="Talamona"/>
    <s v="C - Cintura"/>
    <x v="0"/>
    <n v="21.499199999999998"/>
    <x v="13"/>
  </r>
  <r>
    <n v="14064"/>
    <s v="Tartano"/>
    <s v="E - Periferico"/>
    <x v="1"/>
    <n v="46.58"/>
    <x v="13"/>
  </r>
  <r>
    <n v="14065"/>
    <s v="Teglio"/>
    <s v="C - Cintura"/>
    <x v="0"/>
    <n v="114.69880000000001"/>
    <x v="13"/>
  </r>
  <r>
    <n v="14066"/>
    <s v="Tirano"/>
    <s v="D - Intermedio"/>
    <x v="1"/>
    <n v="32.444000000000003"/>
    <x v="13"/>
  </r>
  <r>
    <n v="14067"/>
    <s v="Torre di Santa Maria"/>
    <s v="C - Cintura"/>
    <x v="0"/>
    <n v="43.444200000000002"/>
    <x v="13"/>
  </r>
  <r>
    <n v="14068"/>
    <s v="Tovo di Sant'Agata"/>
    <s v="E - Periferico"/>
    <x v="1"/>
    <n v="11.1229"/>
    <x v="13"/>
  </r>
  <r>
    <n v="14069"/>
    <s v="Traona"/>
    <s v="D - Intermedio"/>
    <x v="1"/>
    <n v="6.4592000000000001"/>
    <x v="13"/>
  </r>
  <r>
    <n v="14070"/>
    <s v="Tresivio"/>
    <s v="C - Cintura"/>
    <x v="0"/>
    <n v="15.144299999999999"/>
    <x v="13"/>
  </r>
  <r>
    <n v="14071"/>
    <s v="Valdidentro"/>
    <s v="F - Ultraperiferico"/>
    <x v="1"/>
    <n v="226.518"/>
    <x v="13"/>
  </r>
  <r>
    <n v="14072"/>
    <s v="Valdisotto"/>
    <s v="E - Periferico"/>
    <x v="1"/>
    <n v="89.940399999999997"/>
    <x v="13"/>
  </r>
  <r>
    <n v="14073"/>
    <s v="Valfurva"/>
    <s v="F - Ultraperiferico"/>
    <x v="1"/>
    <n v="215.48480000000001"/>
    <x v="13"/>
  </r>
  <r>
    <n v="14074"/>
    <s v="Val Masino"/>
    <s v="D - Intermedio"/>
    <x v="1"/>
    <n v="116.2302"/>
    <x v="13"/>
  </r>
  <r>
    <n v="14075"/>
    <s v="Verceia"/>
    <s v="D - Intermedio"/>
    <x v="1"/>
    <n v="11.688700000000001"/>
    <x v="13"/>
  </r>
  <r>
    <n v="14076"/>
    <s v="Vervio"/>
    <s v="E - Periferico"/>
    <x v="1"/>
    <n v="12.158899999999999"/>
    <x v="13"/>
  </r>
  <r>
    <n v="14077"/>
    <s v="Villa di Chiavenna"/>
    <s v="E - Periferico"/>
    <x v="1"/>
    <n v="32.7286"/>
    <x v="13"/>
  </r>
  <r>
    <n v="14078"/>
    <s v="Villa di Tirano"/>
    <s v="D - Intermedio"/>
    <x v="1"/>
    <n v="24.513400000000001"/>
    <x v="13"/>
  </r>
  <r>
    <n v="15002"/>
    <s v="Abbiategrasso"/>
    <s v="C - Cintura"/>
    <x v="0"/>
    <n v="47.770400000000002"/>
    <x v="14"/>
  </r>
  <r>
    <n v="15005"/>
    <s v="Albairate"/>
    <s v="C - Cintura"/>
    <x v="0"/>
    <n v="15.6739"/>
    <x v="14"/>
  </r>
  <r>
    <n v="15007"/>
    <s v="Arconate"/>
    <s v="C - Cintura"/>
    <x v="0"/>
    <n v="8.6266999999999996"/>
    <x v="14"/>
  </r>
  <r>
    <n v="15009"/>
    <s v="Arese"/>
    <s v="C - Cintura"/>
    <x v="0"/>
    <n v="6.2973999999999997"/>
    <x v="14"/>
  </r>
  <r>
    <n v="15010"/>
    <s v="Arluno"/>
    <s v="C - Cintura"/>
    <x v="0"/>
    <n v="12.7661"/>
    <x v="14"/>
  </r>
  <r>
    <n v="15011"/>
    <s v="Assago"/>
    <s v="C - Cintura"/>
    <x v="0"/>
    <n v="8.5732999999999997"/>
    <x v="14"/>
  </r>
  <r>
    <n v="15012"/>
    <s v="Bareggio"/>
    <s v="C - Cintura"/>
    <x v="0"/>
    <n v="11.5275"/>
    <x v="14"/>
  </r>
  <r>
    <n v="15014"/>
    <s v="Basiano"/>
    <s v="C - Cintura"/>
    <x v="0"/>
    <n v="4.6273"/>
    <x v="14"/>
  </r>
  <r>
    <n v="15015"/>
    <s v="Basiglio"/>
    <s v="C - Cintura"/>
    <x v="0"/>
    <n v="8.4976000000000003"/>
    <x v="14"/>
  </r>
  <r>
    <n v="15016"/>
    <s v="Bellinzago Lombardo"/>
    <s v="C - Cintura"/>
    <x v="0"/>
    <n v="4.7573999999999996"/>
    <x v="14"/>
  </r>
  <r>
    <n v="15019"/>
    <s v="Bernate Ticino"/>
    <s v="C - Cintura"/>
    <x v="0"/>
    <n v="12.118399999999999"/>
    <x v="14"/>
  </r>
  <r>
    <n v="15022"/>
    <s v="Besate"/>
    <s v="C - Cintura"/>
    <x v="0"/>
    <n v="12.7942"/>
    <x v="14"/>
  </r>
  <r>
    <n v="15024"/>
    <s v="Binasco"/>
    <s v="C - Cintura"/>
    <x v="0"/>
    <n v="3.7244000000000002"/>
    <x v="14"/>
  </r>
  <r>
    <n v="15026"/>
    <s v="Boffalora sopra Ticino"/>
    <s v="C - Cintura"/>
    <x v="0"/>
    <n v="7.93"/>
    <x v="14"/>
  </r>
  <r>
    <n v="15027"/>
    <s v="Bollate"/>
    <s v="C - Cintura"/>
    <x v="0"/>
    <n v="12.7217"/>
    <x v="14"/>
  </r>
  <r>
    <n v="15032"/>
    <s v="Bresso"/>
    <s v="C - Cintura"/>
    <x v="0"/>
    <n v="3.5445000000000002"/>
    <x v="14"/>
  </r>
  <r>
    <n v="15035"/>
    <s v="Bubbiano"/>
    <s v="C - Cintura"/>
    <x v="0"/>
    <n v="2.8231000000000002"/>
    <x v="14"/>
  </r>
  <r>
    <n v="15036"/>
    <s v="Buccinasco"/>
    <s v="C - Cintura"/>
    <x v="0"/>
    <n v="11.976000000000001"/>
    <x v="14"/>
  </r>
  <r>
    <n v="15038"/>
    <s v="Buscate"/>
    <s v="C - Cintura"/>
    <x v="0"/>
    <n v="7.6669999999999998"/>
    <x v="14"/>
  </r>
  <r>
    <n v="15040"/>
    <s v="Bussero"/>
    <s v="C - Cintura"/>
    <x v="0"/>
    <n v="4.4416000000000002"/>
    <x v="14"/>
  </r>
  <r>
    <n v="15041"/>
    <s v="Busto Garolfo"/>
    <s v="C - Cintura"/>
    <x v="0"/>
    <n v="12.523099999999999"/>
    <x v="14"/>
  </r>
  <r>
    <n v="15042"/>
    <s v="Calvignasco"/>
    <s v="C - Cintura"/>
    <x v="0"/>
    <n v="1.8812"/>
    <x v="14"/>
  </r>
  <r>
    <n v="15044"/>
    <s v="Cambiago"/>
    <s v="C - Cintura"/>
    <x v="0"/>
    <n v="7.0057999999999998"/>
    <x v="14"/>
  </r>
  <r>
    <n v="15046"/>
    <s v="Canegrate"/>
    <s v="C - Cintura"/>
    <x v="0"/>
    <n v="4.9465000000000003"/>
    <x v="14"/>
  </r>
  <r>
    <n v="15050"/>
    <s v="Carpiano"/>
    <s v="C - Cintura"/>
    <x v="0"/>
    <n v="17.788399999999999"/>
    <x v="14"/>
  </r>
  <r>
    <n v="15051"/>
    <s v="Carugate"/>
    <s v="C - Cintura"/>
    <x v="0"/>
    <n v="5.8507999999999996"/>
    <x v="14"/>
  </r>
  <r>
    <n v="15055"/>
    <s v="Casarile"/>
    <s v="C - Cintura"/>
    <x v="0"/>
    <n v="8.1362000000000005"/>
    <x v="14"/>
  </r>
  <r>
    <n v="15058"/>
    <s v="Casorezzo"/>
    <s v="C - Cintura"/>
    <x v="0"/>
    <n v="6.6265000000000001"/>
    <x v="14"/>
  </r>
  <r>
    <n v="15059"/>
    <s v="Cassano d'Adda"/>
    <s v="C - Cintura"/>
    <x v="0"/>
    <n v="17.581"/>
    <x v="14"/>
  </r>
  <r>
    <n v="15060"/>
    <s v="Cassina de' Pecchi"/>
    <s v="C - Cintura"/>
    <x v="0"/>
    <n v="7.0717999999999996"/>
    <x v="14"/>
  </r>
  <r>
    <n v="15061"/>
    <s v="Cassinetta di Lugagnano"/>
    <s v="C - Cintura"/>
    <x v="0"/>
    <n v="3.6242000000000001"/>
    <x v="14"/>
  </r>
  <r>
    <n v="15062"/>
    <s v="Castano Primo"/>
    <s v="C - Cintura"/>
    <x v="0"/>
    <n v="19.360499999999998"/>
    <x v="14"/>
  </r>
  <r>
    <n v="15070"/>
    <s v="Cernusco sul Naviglio"/>
    <s v="C - Cintura"/>
    <x v="0"/>
    <n v="12.662699999999999"/>
    <x v="14"/>
  </r>
  <r>
    <n v="15071"/>
    <s v="Cerro al Lambro"/>
    <s v="C - Cintura"/>
    <x v="0"/>
    <n v="10.2722"/>
    <x v="14"/>
  </r>
  <r>
    <n v="15072"/>
    <s v="Cerro Maggiore"/>
    <s v="C - Cintura"/>
    <x v="0"/>
    <n v="10.200100000000001"/>
    <x v="14"/>
  </r>
  <r>
    <n v="15074"/>
    <s v="Cesano Boscone"/>
    <s v="C - Cintura"/>
    <x v="0"/>
    <n v="3.8955000000000002"/>
    <x v="14"/>
  </r>
  <r>
    <n v="15076"/>
    <s v="Cesate"/>
    <s v="C - Cintura"/>
    <x v="0"/>
    <n v="5.6212"/>
    <x v="14"/>
  </r>
  <r>
    <n v="15077"/>
    <s v="Cinisello Balsamo"/>
    <s v="C - Cintura"/>
    <x v="0"/>
    <n v="12.9389"/>
    <x v="14"/>
  </r>
  <r>
    <n v="15078"/>
    <s v="Cisliano"/>
    <s v="C - Cintura"/>
    <x v="0"/>
    <n v="14.4962"/>
    <x v="14"/>
  </r>
  <r>
    <n v="15081"/>
    <s v="Cologno Monzese"/>
    <s v="C - Cintura"/>
    <x v="0"/>
    <n v="8.2853999999999992"/>
    <x v="14"/>
  </r>
  <r>
    <n v="15082"/>
    <s v="Colturano"/>
    <s v="C - Cintura"/>
    <x v="0"/>
    <n v="4.2645"/>
    <x v="14"/>
  </r>
  <r>
    <n v="15085"/>
    <s v="Corbetta"/>
    <s v="C - Cintura"/>
    <x v="0"/>
    <n v="18.4511"/>
    <x v="14"/>
  </r>
  <r>
    <n v="15086"/>
    <s v="Cormano"/>
    <s v="C - Cintura"/>
    <x v="0"/>
    <n v="4.4501999999999997"/>
    <x v="14"/>
  </r>
  <r>
    <n v="15087"/>
    <s v="Cornaredo"/>
    <s v="C - Cintura"/>
    <x v="0"/>
    <n v="11.3551"/>
    <x v="14"/>
  </r>
  <r>
    <n v="15093"/>
    <s v="Corsico"/>
    <s v="C - Cintura"/>
    <x v="0"/>
    <n v="4.8037000000000001"/>
    <x v="14"/>
  </r>
  <r>
    <n v="15096"/>
    <s v="Cuggiono"/>
    <s v="C - Cintura"/>
    <x v="0"/>
    <n v="14.886699999999999"/>
    <x v="14"/>
  </r>
  <r>
    <n v="15097"/>
    <s v="Cusago"/>
    <s v="C - Cintura"/>
    <x v="0"/>
    <n v="11.5695"/>
    <x v="14"/>
  </r>
  <r>
    <n v="15098"/>
    <s v="Cusano Milanino"/>
    <s v="C - Cintura"/>
    <x v="0"/>
    <n v="3.1139000000000001"/>
    <x v="14"/>
  </r>
  <r>
    <n v="15099"/>
    <s v="Dairago"/>
    <s v="C - Cintura"/>
    <x v="0"/>
    <n v="5.2835999999999999"/>
    <x v="14"/>
  </r>
  <r>
    <n v="15101"/>
    <s v="Dresano"/>
    <s v="C - Cintura"/>
    <x v="0"/>
    <n v="3.1568999999999998"/>
    <x v="14"/>
  </r>
  <r>
    <n v="15103"/>
    <s v="Gaggiano"/>
    <s v="C - Cintura"/>
    <x v="0"/>
    <n v="26.027899999999999"/>
    <x v="14"/>
  </r>
  <r>
    <n v="15105"/>
    <s v="Garbagnate Milanese"/>
    <s v="C - Cintura"/>
    <x v="0"/>
    <n v="9.1019000000000005"/>
    <x v="14"/>
  </r>
  <r>
    <n v="15106"/>
    <s v="Gessate"/>
    <s v="C - Cintura"/>
    <x v="0"/>
    <n v="8.1165000000000003"/>
    <x v="14"/>
  </r>
  <r>
    <n v="15108"/>
    <s v="Gorgonzola"/>
    <s v="C - Cintura"/>
    <x v="0"/>
    <n v="10.2578"/>
    <x v="14"/>
  </r>
  <r>
    <n v="15110"/>
    <s v="Grezzago"/>
    <s v="C - Cintura"/>
    <x v="0"/>
    <n v="2.7707000000000002"/>
    <x v="14"/>
  </r>
  <r>
    <n v="15112"/>
    <s v="Gudo Visconti"/>
    <s v="C - Cintura"/>
    <x v="0"/>
    <n v="6.1075999999999997"/>
    <x v="14"/>
  </r>
  <r>
    <n v="15113"/>
    <s v="Inveruno"/>
    <s v="C - Cintura"/>
    <x v="0"/>
    <n v="12.293699999999999"/>
    <x v="14"/>
  </r>
  <r>
    <n v="15114"/>
    <s v="Inzago"/>
    <s v="C - Cintura"/>
    <x v="0"/>
    <n v="11.9537"/>
    <x v="14"/>
  </r>
  <r>
    <n v="15115"/>
    <s v="Lacchiarella"/>
    <s v="C - Cintura"/>
    <x v="0"/>
    <n v="23.9925"/>
    <x v="14"/>
  </r>
  <r>
    <n v="15116"/>
    <s v="Lainate"/>
    <s v="C - Cintura"/>
    <x v="0"/>
    <n v="12.318199999999999"/>
    <x v="14"/>
  </r>
  <r>
    <n v="15118"/>
    <s v="Legnano"/>
    <s v="A - Polo"/>
    <x v="0"/>
    <n v="17.5581"/>
    <x v="14"/>
  </r>
  <r>
    <n v="15122"/>
    <s v="Liscate"/>
    <s v="C - Cintura"/>
    <x v="0"/>
    <n v="9.1746999999999996"/>
    <x v="14"/>
  </r>
  <r>
    <n v="15125"/>
    <s v="Locate di Triulzi"/>
    <s v="C - Cintura"/>
    <x v="0"/>
    <n v="12.866300000000001"/>
    <x v="14"/>
  </r>
  <r>
    <n v="15130"/>
    <s v="Magenta"/>
    <s v="A - Polo"/>
    <x v="0"/>
    <n v="21.684999999999999"/>
    <x v="14"/>
  </r>
  <r>
    <n v="15131"/>
    <s v="Magnago"/>
    <s v="C - Cintura"/>
    <x v="0"/>
    <n v="11.1493"/>
    <x v="14"/>
  </r>
  <r>
    <n v="15134"/>
    <s v="Marcallo con Casone"/>
    <s v="C - Cintura"/>
    <x v="0"/>
    <n v="8.1631999999999998"/>
    <x v="14"/>
  </r>
  <r>
    <n v="15136"/>
    <s v="Masate"/>
    <s v="C - Cintura"/>
    <x v="0"/>
    <n v="4.5387000000000004"/>
    <x v="14"/>
  </r>
  <r>
    <n v="15139"/>
    <s v="Mediglia"/>
    <s v="C - Cintura"/>
    <x v="0"/>
    <n v="21.588999999999999"/>
    <x v="14"/>
  </r>
  <r>
    <n v="15140"/>
    <s v="Melegnano"/>
    <s v="B - Polo intercomunale"/>
    <x v="0"/>
    <n v="4.0408999999999997"/>
    <x v="14"/>
  </r>
  <r>
    <n v="15142"/>
    <s v="Melzo"/>
    <s v="C - Cintura"/>
    <x v="0"/>
    <n v="9.9766999999999992"/>
    <x v="14"/>
  </r>
  <r>
    <n v="15144"/>
    <s v="Mesero"/>
    <s v="C - Cintura"/>
    <x v="0"/>
    <n v="5.8085000000000004"/>
    <x v="14"/>
  </r>
  <r>
    <n v="15146"/>
    <s v="Milano"/>
    <s v="A - Polo"/>
    <x v="0"/>
    <n v="181.63679999999999"/>
    <x v="14"/>
  </r>
  <r>
    <n v="15150"/>
    <s v="Morimondo"/>
    <s v="C - Cintura"/>
    <x v="0"/>
    <n v="25.82"/>
    <x v="14"/>
  </r>
  <r>
    <n v="15151"/>
    <s v="Motta Visconti"/>
    <s v="C - Cintura"/>
    <x v="0"/>
    <n v="10.5952"/>
    <x v="14"/>
  </r>
  <r>
    <n v="15154"/>
    <s v="Nerviano"/>
    <s v="C - Cintura"/>
    <x v="0"/>
    <n v="13.4587"/>
    <x v="14"/>
  </r>
  <r>
    <n v="15155"/>
    <s v="Nosate"/>
    <s v="C - Cintura"/>
    <x v="0"/>
    <n v="4.6723999999999997"/>
    <x v="14"/>
  </r>
  <r>
    <n v="15157"/>
    <s v="Novate Milanese"/>
    <s v="C - Cintura"/>
    <x v="0"/>
    <n v="5.3619000000000003"/>
    <x v="14"/>
  </r>
  <r>
    <n v="15158"/>
    <s v="Noviglio"/>
    <s v="C - Cintura"/>
    <x v="0"/>
    <n v="16.124600000000001"/>
    <x v="14"/>
  </r>
  <r>
    <n v="15159"/>
    <s v="Opera"/>
    <s v="C - Cintura"/>
    <x v="0"/>
    <n v="7.3140999999999998"/>
    <x v="14"/>
  </r>
  <r>
    <n v="15164"/>
    <s v="Ossona"/>
    <s v="C - Cintura"/>
    <x v="0"/>
    <n v="5.9630000000000001"/>
    <x v="14"/>
  </r>
  <r>
    <n v="15165"/>
    <s v="Ozzero"/>
    <s v="C - Cintura"/>
    <x v="0"/>
    <n v="11.257199999999999"/>
    <x v="14"/>
  </r>
  <r>
    <n v="15166"/>
    <s v="Paderno Dugnano"/>
    <s v="C - Cintura"/>
    <x v="0"/>
    <n v="13.958299999999999"/>
    <x v="14"/>
  </r>
  <r>
    <n v="15167"/>
    <s v="Pantigliate"/>
    <s v="C - Cintura"/>
    <x v="0"/>
    <n v="6.032"/>
    <x v="14"/>
  </r>
  <r>
    <n v="15168"/>
    <s v="Parabiago"/>
    <s v="C - Cintura"/>
    <x v="0"/>
    <n v="14.3864"/>
    <x v="14"/>
  </r>
  <r>
    <n v="15169"/>
    <s v="Paullo"/>
    <s v="C - Cintura"/>
    <x v="0"/>
    <n v="9.0854999999999997"/>
    <x v="14"/>
  </r>
  <r>
    <n v="15170"/>
    <s v="Pero"/>
    <s v="C - Cintura"/>
    <x v="0"/>
    <n v="5.2041000000000004"/>
    <x v="14"/>
  </r>
  <r>
    <n v="15171"/>
    <s v="Peschiera Borromeo"/>
    <s v="C - Cintura"/>
    <x v="0"/>
    <n v="22.716999999999999"/>
    <x v="14"/>
  </r>
  <r>
    <n v="15172"/>
    <s v="Pessano con Bornago"/>
    <s v="C - Cintura"/>
    <x v="0"/>
    <n v="6.7676999999999996"/>
    <x v="14"/>
  </r>
  <r>
    <n v="15173"/>
    <s v="Pieve Emanuele"/>
    <s v="B - Polo intercomunale"/>
    <x v="0"/>
    <n v="12.7377"/>
    <x v="14"/>
  </r>
  <r>
    <n v="15175"/>
    <s v="Pioltello"/>
    <s v="C - Cintura"/>
    <x v="0"/>
    <n v="13.450900000000001"/>
    <x v="14"/>
  </r>
  <r>
    <n v="15176"/>
    <s v="Pogliano Milanese"/>
    <s v="C - Cintura"/>
    <x v="0"/>
    <n v="4.6516999999999999"/>
    <x v="14"/>
  </r>
  <r>
    <n v="15177"/>
    <s v="Pozzo d'Adda"/>
    <s v="C - Cintura"/>
    <x v="0"/>
    <n v="4.5152999999999999"/>
    <x v="14"/>
  </r>
  <r>
    <n v="15178"/>
    <s v="Pozzuolo Martesana"/>
    <s v="C - Cintura"/>
    <x v="0"/>
    <n v="11.921799999999999"/>
    <x v="14"/>
  </r>
  <r>
    <n v="15179"/>
    <s v="Pregnana Milanese"/>
    <s v="C - Cintura"/>
    <x v="0"/>
    <n v="5.2221000000000002"/>
    <x v="14"/>
  </r>
  <r>
    <n v="15181"/>
    <s v="Rescaldina"/>
    <s v="C - Cintura"/>
    <x v="0"/>
    <n v="8.0070999999999994"/>
    <x v="14"/>
  </r>
  <r>
    <n v="15182"/>
    <s v="Rho"/>
    <s v="A - Polo"/>
    <x v="0"/>
    <n v="22.4072"/>
    <x v="14"/>
  </r>
  <r>
    <n v="15183"/>
    <s v="Robecchetto con Induno"/>
    <s v="C - Cintura"/>
    <x v="0"/>
    <n v="13.4131"/>
    <x v="14"/>
  </r>
  <r>
    <n v="15184"/>
    <s v="Robecco sul Naviglio"/>
    <s v="C - Cintura"/>
    <x v="0"/>
    <n v="19.101600000000001"/>
    <x v="14"/>
  </r>
  <r>
    <n v="15185"/>
    <s v="Rodano"/>
    <s v="C - Cintura"/>
    <x v="0"/>
    <n v="12.833"/>
    <x v="14"/>
  </r>
  <r>
    <n v="15188"/>
    <s v="Rosate"/>
    <s v="C - Cintura"/>
    <x v="0"/>
    <n v="18.7773"/>
    <x v="14"/>
  </r>
  <r>
    <n v="15189"/>
    <s v="Rozzano"/>
    <s v="B - Polo intercomunale"/>
    <x v="0"/>
    <n v="12.112"/>
    <x v="14"/>
  </r>
  <r>
    <n v="15191"/>
    <s v="San Colombano al Lambro"/>
    <s v="C - Cintura"/>
    <x v="0"/>
    <n v="16.3691"/>
    <x v="14"/>
  </r>
  <r>
    <n v="15192"/>
    <s v="San Donato Milanese"/>
    <s v="A - Polo"/>
    <x v="0"/>
    <n v="12.937099999999999"/>
    <x v="14"/>
  </r>
  <r>
    <n v="15194"/>
    <s v="San Giorgio su Legnano"/>
    <s v="C - Cintura"/>
    <x v="0"/>
    <n v="2.2111000000000001"/>
    <x v="14"/>
  </r>
  <r>
    <n v="15195"/>
    <s v="San Giuliano Milanese"/>
    <s v="C - Cintura"/>
    <x v="0"/>
    <n v="30.765699999999999"/>
    <x v="14"/>
  </r>
  <r>
    <n v="15200"/>
    <s v="Santo Stefano Ticino"/>
    <s v="C - Cintura"/>
    <x v="0"/>
    <n v="4.9855"/>
    <x v="14"/>
  </r>
  <r>
    <n v="15201"/>
    <s v="San Vittore Olona"/>
    <s v="C - Cintura"/>
    <x v="0"/>
    <n v="3.5832000000000002"/>
    <x v="14"/>
  </r>
  <r>
    <n v="15202"/>
    <s v="San Zenone al Lambro"/>
    <s v="C - Cintura"/>
    <x v="0"/>
    <n v="7.7363"/>
    <x v="14"/>
  </r>
  <r>
    <n v="15204"/>
    <s v="Sedriano"/>
    <s v="C - Cintura"/>
    <x v="0"/>
    <n v="7.7906000000000004"/>
    <x v="14"/>
  </r>
  <r>
    <n v="15205"/>
    <s v="Segrate"/>
    <s v="C - Cintura"/>
    <x v="0"/>
    <n v="17.472000000000001"/>
    <x v="14"/>
  </r>
  <r>
    <n v="15206"/>
    <s v="Senago"/>
    <s v="C - Cintura"/>
    <x v="0"/>
    <n v="8.8247999999999998"/>
    <x v="14"/>
  </r>
  <r>
    <n v="15209"/>
    <s v="Sesto San Giovanni"/>
    <s v="A - Polo"/>
    <x v="0"/>
    <n v="11.8027"/>
    <x v="14"/>
  </r>
  <r>
    <n v="15210"/>
    <s v="Settala"/>
    <s v="C - Cintura"/>
    <x v="0"/>
    <n v="17.8094"/>
    <x v="14"/>
  </r>
  <r>
    <n v="15211"/>
    <s v="Settimo Milanese"/>
    <s v="C - Cintura"/>
    <x v="0"/>
    <n v="10.5989"/>
    <x v="14"/>
  </r>
  <r>
    <n v="15213"/>
    <s v="Solaro"/>
    <s v="C - Cintura"/>
    <x v="0"/>
    <n v="7.0609999999999999"/>
    <x v="14"/>
  </r>
  <r>
    <n v="15219"/>
    <s v="Trezzano Rosa"/>
    <s v="C - Cintura"/>
    <x v="0"/>
    <n v="3.2997999999999998"/>
    <x v="14"/>
  </r>
  <r>
    <n v="15220"/>
    <s v="Trezzano sul Naviglio"/>
    <s v="C - Cintura"/>
    <x v="0"/>
    <n v="10.6608"/>
    <x v="14"/>
  </r>
  <r>
    <n v="15221"/>
    <s v="Trezzo sull'Adda"/>
    <s v="C - Cintura"/>
    <x v="0"/>
    <n v="13.4429"/>
    <x v="14"/>
  </r>
  <r>
    <n v="15222"/>
    <s v="Tribiano"/>
    <s v="C - Cintura"/>
    <x v="0"/>
    <n v="7.3909000000000002"/>
    <x v="14"/>
  </r>
  <r>
    <n v="15224"/>
    <s v="Truccazzano"/>
    <s v="C - Cintura"/>
    <x v="0"/>
    <n v="21.973700000000001"/>
    <x v="14"/>
  </r>
  <r>
    <n v="15226"/>
    <s v="Turbigo"/>
    <s v="C - Cintura"/>
    <x v="0"/>
    <n v="8.6075999999999997"/>
    <x v="14"/>
  </r>
  <r>
    <n v="15229"/>
    <s v="Vanzago"/>
    <s v="C - Cintura"/>
    <x v="0"/>
    <n v="5.9865000000000004"/>
    <x v="14"/>
  </r>
  <r>
    <n v="15230"/>
    <s v="Vaprio d'Adda"/>
    <s v="C - Cintura"/>
    <x v="0"/>
    <n v="7.0858999999999996"/>
    <x v="14"/>
  </r>
  <r>
    <n v="15236"/>
    <s v="Vernate"/>
    <s v="C - Cintura"/>
    <x v="0"/>
    <n v="14.0261"/>
    <x v="14"/>
  </r>
  <r>
    <n v="15237"/>
    <s v="Vignate"/>
    <s v="C - Cintura"/>
    <x v="0"/>
    <n v="8.5896000000000008"/>
    <x v="14"/>
  </r>
  <r>
    <n v="15242"/>
    <s v="Vimodrone"/>
    <s v="C - Cintura"/>
    <x v="0"/>
    <n v="4.7146999999999997"/>
    <x v="14"/>
  </r>
  <r>
    <n v="15243"/>
    <s v="Vittuone"/>
    <s v="C - Cintura"/>
    <x v="0"/>
    <n v="5.7362000000000002"/>
    <x v="14"/>
  </r>
  <r>
    <n v="15244"/>
    <s v="Vizzolo Predabissi"/>
    <s v="B - Polo intercomunale"/>
    <x v="0"/>
    <n v="5.8213999999999997"/>
    <x v="14"/>
  </r>
  <r>
    <n v="15247"/>
    <s v="Zibido San Giacomo"/>
    <s v="C - Cintura"/>
    <x v="0"/>
    <n v="24.631"/>
    <x v="14"/>
  </r>
  <r>
    <n v="15248"/>
    <s v="Villa Cortese"/>
    <s v="C - Cintura"/>
    <x v="0"/>
    <n v="3.4998"/>
    <x v="14"/>
  </r>
  <r>
    <n v="15249"/>
    <s v="Vanzaghello"/>
    <s v="C - Cintura"/>
    <x v="0"/>
    <n v="5.6105"/>
    <x v="14"/>
  </r>
  <r>
    <n v="15250"/>
    <s v="Baranzate"/>
    <s v="C - Cintura"/>
    <x v="0"/>
    <n v="2.9723000000000002"/>
    <x v="14"/>
  </r>
  <r>
    <n v="15251"/>
    <s v="Vermezzo con Zelo"/>
    <s v="C - Cintura"/>
    <x v="0"/>
    <n v="10.489699999999999"/>
    <x v="14"/>
  </r>
  <r>
    <n v="16001"/>
    <s v="Adrara San Martino"/>
    <s v="C - Cintura"/>
    <x v="0"/>
    <n v="13.02"/>
    <x v="15"/>
  </r>
  <r>
    <n v="16002"/>
    <s v="Adrara San Rocco"/>
    <s v="D - Intermedio"/>
    <x v="1"/>
    <n v="8.9300999999999995"/>
    <x v="15"/>
  </r>
  <r>
    <n v="16003"/>
    <s v="Albano Sant'Alessandro"/>
    <s v="C - Cintura"/>
    <x v="0"/>
    <n v="5.4774000000000003"/>
    <x v="15"/>
  </r>
  <r>
    <n v="16004"/>
    <s v="Albino"/>
    <s v="C - Cintura"/>
    <x v="0"/>
    <n v="31.734100000000002"/>
    <x v="15"/>
  </r>
  <r>
    <n v="16005"/>
    <s v="Almè"/>
    <s v="C - Cintura"/>
    <x v="0"/>
    <n v="1.9939"/>
    <x v="15"/>
  </r>
  <r>
    <n v="16006"/>
    <s v="Almenno San Bartolomeo"/>
    <s v="C - Cintura"/>
    <x v="0"/>
    <n v="10.5611"/>
    <x v="15"/>
  </r>
  <r>
    <n v="16007"/>
    <s v="Almenno San Salvatore"/>
    <s v="C - Cintura"/>
    <x v="0"/>
    <n v="4.8190999999999997"/>
    <x v="15"/>
  </r>
  <r>
    <n v="16008"/>
    <s v="Alzano Lombardo"/>
    <s v="C - Cintura"/>
    <x v="0"/>
    <n v="13.761799999999999"/>
    <x v="15"/>
  </r>
  <r>
    <n v="16009"/>
    <s v="Ambivere"/>
    <s v="C - Cintura"/>
    <x v="0"/>
    <n v="3.2269999999999999"/>
    <x v="15"/>
  </r>
  <r>
    <n v="16010"/>
    <s v="Antegnate"/>
    <s v="C - Cintura"/>
    <x v="0"/>
    <n v="9.5204000000000004"/>
    <x v="15"/>
  </r>
  <r>
    <n v="16011"/>
    <s v="Arcene"/>
    <s v="C - Cintura"/>
    <x v="0"/>
    <n v="4.4626999999999999"/>
    <x v="15"/>
  </r>
  <r>
    <n v="16012"/>
    <s v="Ardesio"/>
    <s v="E - Periferico"/>
    <x v="1"/>
    <n v="54.140799999999999"/>
    <x v="15"/>
  </r>
  <r>
    <n v="16013"/>
    <s v="Arzago d'Adda"/>
    <s v="C - Cintura"/>
    <x v="0"/>
    <n v="9.3536000000000001"/>
    <x v="15"/>
  </r>
  <r>
    <n v="16014"/>
    <s v="Averara"/>
    <s v="E - Periferico"/>
    <x v="1"/>
    <n v="10.348699999999999"/>
    <x v="15"/>
  </r>
  <r>
    <n v="16015"/>
    <s v="Aviatico"/>
    <s v="D - Intermedio"/>
    <x v="1"/>
    <n v="8.5388000000000002"/>
    <x v="15"/>
  </r>
  <r>
    <n v="16016"/>
    <s v="Azzano San Paolo"/>
    <s v="C - Cintura"/>
    <x v="0"/>
    <n v="4.2942"/>
    <x v="15"/>
  </r>
  <r>
    <n v="16017"/>
    <s v="Azzone"/>
    <s v="F - Ultraperiferico"/>
    <x v="1"/>
    <n v="17.709299999999999"/>
    <x v="15"/>
  </r>
  <r>
    <n v="16018"/>
    <s v="Bagnatica"/>
    <s v="C - Cintura"/>
    <x v="0"/>
    <n v="6.4214000000000002"/>
    <x v="15"/>
  </r>
  <r>
    <n v="16019"/>
    <s v="Barbata"/>
    <s v="C - Cintura"/>
    <x v="0"/>
    <n v="7.4154"/>
    <x v="15"/>
  </r>
  <r>
    <n v="16020"/>
    <s v="Bariano"/>
    <s v="C - Cintura"/>
    <x v="0"/>
    <n v="7.2878999999999996"/>
    <x v="15"/>
  </r>
  <r>
    <n v="16021"/>
    <s v="Barzana"/>
    <s v="C - Cintura"/>
    <x v="0"/>
    <n v="2.1362000000000001"/>
    <x v="15"/>
  </r>
  <r>
    <n v="16022"/>
    <s v="Bedulita"/>
    <s v="C - Cintura"/>
    <x v="0"/>
    <n v="4.3010000000000002"/>
    <x v="15"/>
  </r>
  <r>
    <n v="16023"/>
    <s v="Berbenno"/>
    <s v="C - Cintura"/>
    <x v="0"/>
    <n v="6.0678999999999998"/>
    <x v="15"/>
  </r>
  <r>
    <n v="16024"/>
    <s v="Bergamo"/>
    <s v="A - Polo"/>
    <x v="0"/>
    <n v="40.240499999999997"/>
    <x v="15"/>
  </r>
  <r>
    <n v="16025"/>
    <s v="Berzo San Fermo"/>
    <s v="D - Intermedio"/>
    <x v="1"/>
    <n v="6.0293000000000001"/>
    <x v="15"/>
  </r>
  <r>
    <n v="16026"/>
    <s v="Bianzano"/>
    <s v="D - Intermedio"/>
    <x v="1"/>
    <n v="6.5923999999999996"/>
    <x v="15"/>
  </r>
  <r>
    <n v="16027"/>
    <s v="Blello"/>
    <s v="D - Intermedio"/>
    <x v="1"/>
    <n v="2.2711000000000001"/>
    <x v="15"/>
  </r>
  <r>
    <n v="16028"/>
    <s v="Bolgare"/>
    <s v="C - Cintura"/>
    <x v="0"/>
    <n v="8.3309999999999995"/>
    <x v="15"/>
  </r>
  <r>
    <n v="16029"/>
    <s v="Boltiere"/>
    <s v="C - Cintura"/>
    <x v="0"/>
    <n v="4.1768999999999998"/>
    <x v="15"/>
  </r>
  <r>
    <n v="16030"/>
    <s v="Bonate Sopra"/>
    <s v="C - Cintura"/>
    <x v="0"/>
    <n v="5.8838999999999997"/>
    <x v="15"/>
  </r>
  <r>
    <n v="16031"/>
    <s v="Bonate Sotto"/>
    <s v="C - Cintura"/>
    <x v="0"/>
    <n v="6.2211999999999996"/>
    <x v="15"/>
  </r>
  <r>
    <n v="16032"/>
    <s v="Borgo di Terzo"/>
    <s v="D - Intermedio"/>
    <x v="1"/>
    <n v="1.7248000000000001"/>
    <x v="15"/>
  </r>
  <r>
    <n v="16033"/>
    <s v="Bossico"/>
    <s v="E - Periferico"/>
    <x v="1"/>
    <n v="6.8358999999999996"/>
    <x v="15"/>
  </r>
  <r>
    <n v="16034"/>
    <s v="Bottanuco"/>
    <s v="C - Cintura"/>
    <x v="0"/>
    <n v="5.8446999999999996"/>
    <x v="15"/>
  </r>
  <r>
    <n v="16035"/>
    <s v="Bracca"/>
    <s v="D - Intermedio"/>
    <x v="1"/>
    <n v="5.4535"/>
    <x v="15"/>
  </r>
  <r>
    <n v="16036"/>
    <s v="Branzi"/>
    <s v="E - Periferico"/>
    <x v="1"/>
    <n v="25.647099999999998"/>
    <x v="15"/>
  </r>
  <r>
    <n v="16037"/>
    <s v="Brembate"/>
    <s v="C - Cintura"/>
    <x v="0"/>
    <n v="5.5034999999999998"/>
    <x v="15"/>
  </r>
  <r>
    <n v="16038"/>
    <s v="Brembate di Sopra"/>
    <s v="C - Cintura"/>
    <x v="0"/>
    <n v="4.1737000000000002"/>
    <x v="15"/>
  </r>
  <r>
    <n v="16040"/>
    <s v="Brignano Gera d'Adda"/>
    <s v="C - Cintura"/>
    <x v="0"/>
    <n v="12.2521"/>
    <x v="15"/>
  </r>
  <r>
    <n v="16041"/>
    <s v="Brumano"/>
    <s v="D - Intermedio"/>
    <x v="1"/>
    <n v="8.3709000000000007"/>
    <x v="15"/>
  </r>
  <r>
    <n v="16042"/>
    <s v="Brusaporto"/>
    <s v="C - Cintura"/>
    <x v="0"/>
    <n v="5.3525999999999998"/>
    <x v="15"/>
  </r>
  <r>
    <n v="16043"/>
    <s v="Calcinate"/>
    <s v="C - Cintura"/>
    <x v="0"/>
    <n v="15.291600000000001"/>
    <x v="15"/>
  </r>
  <r>
    <n v="16044"/>
    <s v="Calcio"/>
    <s v="C - Cintura"/>
    <x v="0"/>
    <n v="16.307600000000001"/>
    <x v="15"/>
  </r>
  <r>
    <n v="16046"/>
    <s v="Calusco d'Adda"/>
    <s v="C - Cintura"/>
    <x v="0"/>
    <n v="8.6783000000000001"/>
    <x v="15"/>
  </r>
  <r>
    <n v="16047"/>
    <s v="Calvenzano"/>
    <s v="C - Cintura"/>
    <x v="0"/>
    <n v="6.6576000000000004"/>
    <x v="15"/>
  </r>
  <r>
    <n v="16048"/>
    <s v="Camerata Cornello"/>
    <s v="D - Intermedio"/>
    <x v="1"/>
    <n v="12.9377"/>
    <x v="15"/>
  </r>
  <r>
    <n v="16049"/>
    <s v="Canonica d'Adda"/>
    <s v="C - Cintura"/>
    <x v="0"/>
    <n v="3.0918000000000001"/>
    <x v="15"/>
  </r>
  <r>
    <n v="16050"/>
    <s v="Capizzone"/>
    <s v="C - Cintura"/>
    <x v="0"/>
    <n v="4.7119999999999997"/>
    <x v="15"/>
  </r>
  <r>
    <n v="16051"/>
    <s v="Capriate San Gervasio"/>
    <s v="C - Cintura"/>
    <x v="0"/>
    <n v="5.5202999999999998"/>
    <x v="15"/>
  </r>
  <r>
    <n v="16052"/>
    <s v="Caprino Bergamasco"/>
    <s v="C - Cintura"/>
    <x v="0"/>
    <n v="8.9624000000000006"/>
    <x v="15"/>
  </r>
  <r>
    <n v="16053"/>
    <s v="Caravaggio"/>
    <s v="C - Cintura"/>
    <x v="0"/>
    <n v="32.556800000000003"/>
    <x v="15"/>
  </r>
  <r>
    <n v="16055"/>
    <s v="Carobbio degli Angeli"/>
    <s v="C - Cintura"/>
    <x v="0"/>
    <n v="6.7690000000000001"/>
    <x v="15"/>
  </r>
  <r>
    <n v="16056"/>
    <s v="Carona"/>
    <s v="E - Periferico"/>
    <x v="1"/>
    <n v="44.652299999999997"/>
    <x v="15"/>
  </r>
  <r>
    <n v="16057"/>
    <s v="Carvico"/>
    <s v="C - Cintura"/>
    <x v="0"/>
    <n v="4.6037999999999997"/>
    <x v="15"/>
  </r>
  <r>
    <n v="16058"/>
    <s v="Casazza"/>
    <s v="D - Intermedio"/>
    <x v="1"/>
    <n v="7.1326000000000001"/>
    <x v="15"/>
  </r>
  <r>
    <n v="16059"/>
    <s v="Casirate d'Adda"/>
    <s v="C - Cintura"/>
    <x v="0"/>
    <n v="10.525"/>
    <x v="15"/>
  </r>
  <r>
    <n v="16060"/>
    <s v="Casnigo"/>
    <s v="D - Intermedio"/>
    <x v="1"/>
    <n v="13.847"/>
    <x v="15"/>
  </r>
  <r>
    <n v="16061"/>
    <s v="Cassiglio"/>
    <s v="E - Periferico"/>
    <x v="1"/>
    <n v="13.1904"/>
    <x v="15"/>
  </r>
  <r>
    <n v="16062"/>
    <s v="Castelli Calepio"/>
    <s v="C - Cintura"/>
    <x v="0"/>
    <n v="10.0565"/>
    <x v="15"/>
  </r>
  <r>
    <n v="16063"/>
    <s v="Castel Rozzone"/>
    <s v="C - Cintura"/>
    <x v="0"/>
    <n v="1.6597"/>
    <x v="15"/>
  </r>
  <r>
    <n v="16064"/>
    <s v="Castione della Presolana"/>
    <s v="E - Periferico"/>
    <x v="1"/>
    <n v="42.453200000000002"/>
    <x v="15"/>
  </r>
  <r>
    <n v="16065"/>
    <s v="Castro"/>
    <s v="E - Periferico"/>
    <x v="1"/>
    <n v="2.6604000000000001"/>
    <x v="15"/>
  </r>
  <r>
    <n v="16066"/>
    <s v="Cavernago"/>
    <s v="C - Cintura"/>
    <x v="0"/>
    <n v="7.5743999999999998"/>
    <x v="15"/>
  </r>
  <r>
    <n v="16067"/>
    <s v="Cazzano Sant'Andrea"/>
    <s v="D - Intermedio"/>
    <x v="1"/>
    <n v="1.9036999999999999"/>
    <x v="15"/>
  </r>
  <r>
    <n v="16068"/>
    <s v="Cenate Sopra"/>
    <s v="C - Cintura"/>
    <x v="0"/>
    <n v="6.9024999999999999"/>
    <x v="15"/>
  </r>
  <r>
    <n v="16069"/>
    <s v="Cenate Sotto"/>
    <s v="C - Cintura"/>
    <x v="0"/>
    <n v="4.6559999999999997"/>
    <x v="15"/>
  </r>
  <r>
    <n v="16070"/>
    <s v="Cene"/>
    <s v="D - Intermedio"/>
    <x v="1"/>
    <n v="8.7664000000000009"/>
    <x v="15"/>
  </r>
  <r>
    <n v="16071"/>
    <s v="Cerete"/>
    <s v="E - Periferico"/>
    <x v="1"/>
    <n v="14.217000000000001"/>
    <x v="15"/>
  </r>
  <r>
    <n v="16072"/>
    <s v="Chignolo d'Isola"/>
    <s v="C - Cintura"/>
    <x v="0"/>
    <n v="5.9173"/>
    <x v="15"/>
  </r>
  <r>
    <n v="16073"/>
    <s v="Chiuduno"/>
    <s v="C - Cintura"/>
    <x v="0"/>
    <n v="7.0987999999999998"/>
    <x v="15"/>
  </r>
  <r>
    <n v="16074"/>
    <s v="Cisano Bergamasco"/>
    <s v="C - Cintura"/>
    <x v="0"/>
    <n v="7.8097000000000003"/>
    <x v="15"/>
  </r>
  <r>
    <n v="16075"/>
    <s v="Ciserano"/>
    <s v="C - Cintura"/>
    <x v="0"/>
    <n v="5.2900999999999998"/>
    <x v="15"/>
  </r>
  <r>
    <n v="16076"/>
    <s v="Cividate al Piano"/>
    <s v="C - Cintura"/>
    <x v="0"/>
    <n v="9.7555999999999994"/>
    <x v="15"/>
  </r>
  <r>
    <n v="16077"/>
    <s v="Clusone"/>
    <s v="E - Periferico"/>
    <x v="1"/>
    <n v="26.353200000000001"/>
    <x v="15"/>
  </r>
  <r>
    <n v="16078"/>
    <s v="Colere"/>
    <s v="F - Ultraperiferico"/>
    <x v="1"/>
    <n v="18.735900000000001"/>
    <x v="15"/>
  </r>
  <r>
    <n v="16079"/>
    <s v="Cologno al Serio"/>
    <s v="C - Cintura"/>
    <x v="0"/>
    <n v="18.4634"/>
    <x v="15"/>
  </r>
  <r>
    <n v="16080"/>
    <s v="Colzate"/>
    <s v="D - Intermedio"/>
    <x v="1"/>
    <n v="6.5595999999999997"/>
    <x v="15"/>
  </r>
  <r>
    <n v="16081"/>
    <s v="Comun Nuovo"/>
    <s v="C - Cintura"/>
    <x v="0"/>
    <n v="6.5540000000000003"/>
    <x v="15"/>
  </r>
  <r>
    <n v="16082"/>
    <s v="Corna Imagna"/>
    <s v="D - Intermedio"/>
    <x v="1"/>
    <n v="4.5679999999999996"/>
    <x v="15"/>
  </r>
  <r>
    <n v="16083"/>
    <s v="Cortenuova"/>
    <s v="C - Cintura"/>
    <x v="0"/>
    <n v="7.0099"/>
    <x v="15"/>
  </r>
  <r>
    <n v="16084"/>
    <s v="Costa di Mezzate"/>
    <s v="C - Cintura"/>
    <x v="0"/>
    <n v="5.2417999999999996"/>
    <x v="15"/>
  </r>
  <r>
    <n v="16085"/>
    <s v="Costa Valle Imagna"/>
    <s v="D - Intermedio"/>
    <x v="1"/>
    <n v="4.1555"/>
    <x v="15"/>
  </r>
  <r>
    <n v="16086"/>
    <s v="Costa Volpino"/>
    <s v="E - Periferico"/>
    <x v="1"/>
    <n v="18.922999999999998"/>
    <x v="15"/>
  </r>
  <r>
    <n v="16087"/>
    <s v="Covo"/>
    <s v="C - Cintura"/>
    <x v="0"/>
    <n v="13.101000000000001"/>
    <x v="15"/>
  </r>
  <r>
    <n v="16088"/>
    <s v="Credaro"/>
    <s v="C - Cintura"/>
    <x v="0"/>
    <n v="3.2856999999999998"/>
    <x v="15"/>
  </r>
  <r>
    <n v="16089"/>
    <s v="Curno"/>
    <s v="C - Cintura"/>
    <x v="0"/>
    <n v="4.8501000000000003"/>
    <x v="15"/>
  </r>
  <r>
    <n v="16090"/>
    <s v="Cusio"/>
    <s v="E - Periferico"/>
    <x v="1"/>
    <n v="9.3146000000000004"/>
    <x v="15"/>
  </r>
  <r>
    <n v="16091"/>
    <s v="Dalmine"/>
    <s v="C - Cintura"/>
    <x v="0"/>
    <n v="11.905200000000001"/>
    <x v="15"/>
  </r>
  <r>
    <n v="16092"/>
    <s v="Dossena"/>
    <s v="E - Periferico"/>
    <x v="1"/>
    <n v="19.401499999999999"/>
    <x v="15"/>
  </r>
  <r>
    <n v="16093"/>
    <s v="Endine Gaiano"/>
    <s v="E - Periferico"/>
    <x v="1"/>
    <n v="21.209499999999998"/>
    <x v="15"/>
  </r>
  <r>
    <n v="16094"/>
    <s v="Entratico"/>
    <s v="D - Intermedio"/>
    <x v="1"/>
    <n v="3.7789000000000001"/>
    <x v="15"/>
  </r>
  <r>
    <n v="16096"/>
    <s v="Fara Gera d'Adda"/>
    <s v="C - Cintura"/>
    <x v="0"/>
    <n v="11.0153"/>
    <x v="15"/>
  </r>
  <r>
    <n v="16097"/>
    <s v="Fara Olivana con Sola"/>
    <s v="C - Cintura"/>
    <x v="0"/>
    <n v="5.0134999999999996"/>
    <x v="15"/>
  </r>
  <r>
    <n v="16098"/>
    <s v="Filago"/>
    <s v="C - Cintura"/>
    <x v="0"/>
    <n v="5.3838999999999997"/>
    <x v="15"/>
  </r>
  <r>
    <n v="16099"/>
    <s v="Fino del Monte"/>
    <s v="E - Periferico"/>
    <x v="1"/>
    <n v="4.0787000000000004"/>
    <x v="15"/>
  </r>
  <r>
    <n v="16100"/>
    <s v="Fiorano al Serio"/>
    <s v="D - Intermedio"/>
    <x v="1"/>
    <n v="1.0449999999999999"/>
    <x v="15"/>
  </r>
  <r>
    <n v="16101"/>
    <s v="Fontanella"/>
    <s v="C - Cintura"/>
    <x v="0"/>
    <n v="18.087599999999998"/>
    <x v="15"/>
  </r>
  <r>
    <n v="16102"/>
    <s v="Fonteno"/>
    <s v="E - Periferico"/>
    <x v="1"/>
    <n v="10.825200000000001"/>
    <x v="15"/>
  </r>
  <r>
    <n v="16103"/>
    <s v="Foppolo"/>
    <s v="F - Ultraperiferico"/>
    <x v="1"/>
    <n v="16.256699999999999"/>
    <x v="15"/>
  </r>
  <r>
    <n v="16104"/>
    <s v="Foresto Sparso"/>
    <s v="C - Cintura"/>
    <x v="0"/>
    <n v="7.5583999999999998"/>
    <x v="15"/>
  </r>
  <r>
    <n v="16105"/>
    <s v="Fornovo San Giovanni"/>
    <s v="C - Cintura"/>
    <x v="0"/>
    <n v="7.3978000000000002"/>
    <x v="15"/>
  </r>
  <r>
    <n v="16106"/>
    <s v="Fuipiano Valle Imagna"/>
    <s v="E - Periferico"/>
    <x v="1"/>
    <n v="4.5956000000000001"/>
    <x v="15"/>
  </r>
  <r>
    <n v="16107"/>
    <s v="Gandellino"/>
    <s v="E - Periferico"/>
    <x v="1"/>
    <n v="25.2836"/>
    <x v="15"/>
  </r>
  <r>
    <n v="16108"/>
    <s v="Gandino"/>
    <s v="D - Intermedio"/>
    <x v="1"/>
    <n v="29.068200000000001"/>
    <x v="15"/>
  </r>
  <r>
    <n v="16109"/>
    <s v="Gandosso"/>
    <s v="C - Cintura"/>
    <x v="0"/>
    <n v="3.1030000000000002"/>
    <x v="15"/>
  </r>
  <r>
    <n v="16110"/>
    <s v="Gaverina Terme"/>
    <s v="D - Intermedio"/>
    <x v="1"/>
    <n v="5.4706999999999999"/>
    <x v="15"/>
  </r>
  <r>
    <n v="16111"/>
    <s v="Gazzaniga"/>
    <s v="D - Intermedio"/>
    <x v="1"/>
    <n v="14.4771"/>
    <x v="15"/>
  </r>
  <r>
    <n v="16113"/>
    <s v="Ghisalba"/>
    <s v="C - Cintura"/>
    <x v="0"/>
    <n v="10.7514"/>
    <x v="15"/>
  </r>
  <r>
    <n v="16114"/>
    <s v="Gorlago"/>
    <s v="C - Cintura"/>
    <x v="0"/>
    <n v="5.8198999999999996"/>
    <x v="15"/>
  </r>
  <r>
    <n v="16115"/>
    <s v="Gorle"/>
    <s v="C - Cintura"/>
    <x v="0"/>
    <n v="2.5343"/>
    <x v="15"/>
  </r>
  <r>
    <n v="16116"/>
    <s v="Gorno"/>
    <s v="E - Periferico"/>
    <x v="1"/>
    <n v="9.8198000000000008"/>
    <x v="15"/>
  </r>
  <r>
    <n v="16117"/>
    <s v="Grassobbio"/>
    <s v="C - Cintura"/>
    <x v="0"/>
    <n v="8.8010999999999999"/>
    <x v="15"/>
  </r>
  <r>
    <n v="16118"/>
    <s v="Gromo"/>
    <s v="E - Periferico"/>
    <x v="1"/>
    <n v="20.265000000000001"/>
    <x v="15"/>
  </r>
  <r>
    <n v="16119"/>
    <s v="Grone"/>
    <s v="D - Intermedio"/>
    <x v="1"/>
    <n v="7.694"/>
    <x v="15"/>
  </r>
  <r>
    <n v="16120"/>
    <s v="Grumello del Monte"/>
    <s v="C - Cintura"/>
    <x v="0"/>
    <n v="10.125299999999999"/>
    <x v="15"/>
  </r>
  <r>
    <n v="16121"/>
    <s v="Isola di Fondra"/>
    <s v="E - Periferico"/>
    <x v="1"/>
    <n v="12.7372"/>
    <x v="15"/>
  </r>
  <r>
    <n v="16122"/>
    <s v="Isso"/>
    <s v="C - Cintura"/>
    <x v="0"/>
    <n v="5.0350999999999999"/>
    <x v="15"/>
  </r>
  <r>
    <n v="16123"/>
    <s v="Lallio"/>
    <s v="C - Cintura"/>
    <x v="0"/>
    <n v="2.2231999999999998"/>
    <x v="15"/>
  </r>
  <r>
    <n v="16124"/>
    <s v="Leffe"/>
    <s v="D - Intermedio"/>
    <x v="1"/>
    <n v="6.7967000000000004"/>
    <x v="15"/>
  </r>
  <r>
    <n v="16125"/>
    <s v="Lenna"/>
    <s v="E - Periferico"/>
    <x v="1"/>
    <n v="13.177300000000001"/>
    <x v="15"/>
  </r>
  <r>
    <n v="16126"/>
    <s v="Levate"/>
    <s v="C - Cintura"/>
    <x v="0"/>
    <n v="5.1890000000000001"/>
    <x v="15"/>
  </r>
  <r>
    <n v="16127"/>
    <s v="Locatello"/>
    <s v="D - Intermedio"/>
    <x v="1"/>
    <n v="3.3898999999999999"/>
    <x v="15"/>
  </r>
  <r>
    <n v="16128"/>
    <s v="Lovere"/>
    <s v="E - Periferico"/>
    <x v="1"/>
    <n v="8.0042000000000009"/>
    <x v="15"/>
  </r>
  <r>
    <n v="16129"/>
    <s v="Lurano"/>
    <s v="C - Cintura"/>
    <x v="0"/>
    <n v="3.9523000000000001"/>
    <x v="15"/>
  </r>
  <r>
    <n v="16130"/>
    <s v="Luzzana"/>
    <s v="D - Intermedio"/>
    <x v="1"/>
    <n v="3.7006000000000001"/>
    <x v="15"/>
  </r>
  <r>
    <n v="16131"/>
    <s v="Madone"/>
    <s v="C - Cintura"/>
    <x v="0"/>
    <n v="3.0987"/>
    <x v="15"/>
  </r>
  <r>
    <n v="16132"/>
    <s v="Mapello"/>
    <s v="C - Cintura"/>
    <x v="0"/>
    <n v="8.7558000000000007"/>
    <x v="15"/>
  </r>
  <r>
    <n v="16133"/>
    <s v="Martinengo"/>
    <s v="C - Cintura"/>
    <x v="0"/>
    <n v="21.924900000000001"/>
    <x v="15"/>
  </r>
  <r>
    <n v="16134"/>
    <s v="Mezzoldo"/>
    <s v="E - Periferico"/>
    <x v="1"/>
    <n v="18.985399999999998"/>
    <x v="15"/>
  </r>
  <r>
    <n v="16135"/>
    <s v="Misano di Gera d'Adda"/>
    <s v="C - Cintura"/>
    <x v="0"/>
    <n v="6.5065"/>
    <x v="15"/>
  </r>
  <r>
    <n v="16136"/>
    <s v="Moio de' Calvi"/>
    <s v="E - Periferico"/>
    <x v="1"/>
    <n v="6.3788999999999998"/>
    <x v="15"/>
  </r>
  <r>
    <n v="16137"/>
    <s v="Monasterolo del Castello"/>
    <s v="E - Periferico"/>
    <x v="1"/>
    <n v="8.6709999999999994"/>
    <x v="15"/>
  </r>
  <r>
    <n v="16139"/>
    <s v="Montello"/>
    <s v="C - Cintura"/>
    <x v="0"/>
    <n v="1.6112"/>
    <x v="15"/>
  </r>
  <r>
    <n v="16140"/>
    <s v="Morengo"/>
    <s v="C - Cintura"/>
    <x v="0"/>
    <n v="9.2702000000000009"/>
    <x v="15"/>
  </r>
  <r>
    <n v="16141"/>
    <s v="Mornico al Serio"/>
    <s v="C - Cintura"/>
    <x v="0"/>
    <n v="7.0152999999999999"/>
    <x v="15"/>
  </r>
  <r>
    <n v="16142"/>
    <s v="Mozzanica"/>
    <s v="C - Cintura"/>
    <x v="0"/>
    <n v="9.5983000000000001"/>
    <x v="15"/>
  </r>
  <r>
    <n v="16143"/>
    <s v="Mozzo"/>
    <s v="C - Cintura"/>
    <x v="0"/>
    <n v="3.6875"/>
    <x v="15"/>
  </r>
  <r>
    <n v="16144"/>
    <s v="Nembro"/>
    <s v="C - Cintura"/>
    <x v="0"/>
    <n v="14.542299999999999"/>
    <x v="15"/>
  </r>
  <r>
    <n v="16145"/>
    <s v="Olmo al Brembo"/>
    <s v="E - Periferico"/>
    <x v="1"/>
    <n v="7.8102999999999998"/>
    <x v="15"/>
  </r>
  <r>
    <n v="16146"/>
    <s v="Oltre il Colle"/>
    <s v="E - Periferico"/>
    <x v="1"/>
    <n v="33.8857"/>
    <x v="15"/>
  </r>
  <r>
    <n v="16147"/>
    <s v="Oltressenda Alta"/>
    <s v="E - Periferico"/>
    <x v="1"/>
    <n v="16.898099999999999"/>
    <x v="15"/>
  </r>
  <r>
    <n v="16148"/>
    <s v="Oneta"/>
    <s v="E - Periferico"/>
    <x v="1"/>
    <n v="18.971399999999999"/>
    <x v="15"/>
  </r>
  <r>
    <n v="16149"/>
    <s v="Onore"/>
    <s v="E - Periferico"/>
    <x v="1"/>
    <n v="12.053699999999999"/>
    <x v="15"/>
  </r>
  <r>
    <n v="16150"/>
    <s v="Orio al Serio"/>
    <s v="C - Cintura"/>
    <x v="0"/>
    <n v="3.0533000000000001"/>
    <x v="15"/>
  </r>
  <r>
    <n v="16151"/>
    <s v="Ornica"/>
    <s v="E - Periferico"/>
    <x v="1"/>
    <n v="14.898099999999999"/>
    <x v="15"/>
  </r>
  <r>
    <n v="16152"/>
    <s v="Osio Sopra"/>
    <s v="C - Cintura"/>
    <x v="0"/>
    <n v="5.3550000000000004"/>
    <x v="15"/>
  </r>
  <r>
    <n v="16153"/>
    <s v="Osio Sotto"/>
    <s v="C - Cintura"/>
    <x v="0"/>
    <n v="7.4634999999999998"/>
    <x v="15"/>
  </r>
  <r>
    <n v="16154"/>
    <s v="Pagazzano"/>
    <s v="C - Cintura"/>
    <x v="0"/>
    <n v="5.3392999999999997"/>
    <x v="15"/>
  </r>
  <r>
    <n v="16155"/>
    <s v="Paladina"/>
    <s v="C - Cintura"/>
    <x v="0"/>
    <n v="2.1739999999999999"/>
    <x v="15"/>
  </r>
  <r>
    <n v="16156"/>
    <s v="Palazzago"/>
    <s v="C - Cintura"/>
    <x v="0"/>
    <n v="13.7141"/>
    <x v="15"/>
  </r>
  <r>
    <n v="16157"/>
    <s v="Palosco"/>
    <s v="C - Cintura"/>
    <x v="0"/>
    <n v="10.669499999999999"/>
    <x v="15"/>
  </r>
  <r>
    <n v="16158"/>
    <s v="Parre"/>
    <s v="E - Periferico"/>
    <x v="1"/>
    <n v="22.501799999999999"/>
    <x v="15"/>
  </r>
  <r>
    <n v="16159"/>
    <s v="Parzanica"/>
    <s v="E - Periferico"/>
    <x v="1"/>
    <n v="9.9802999999999997"/>
    <x v="15"/>
  </r>
  <r>
    <n v="16160"/>
    <s v="Pedrengo"/>
    <s v="C - Cintura"/>
    <x v="0"/>
    <n v="3.4485999999999999"/>
    <x v="15"/>
  </r>
  <r>
    <n v="16161"/>
    <s v="Peia"/>
    <s v="D - Intermedio"/>
    <x v="1"/>
    <n v="4.1566999999999998"/>
    <x v="15"/>
  </r>
  <r>
    <n v="16162"/>
    <s v="Pianico"/>
    <s v="E - Periferico"/>
    <x v="1"/>
    <n v="2.6757"/>
    <x v="15"/>
  </r>
  <r>
    <n v="16163"/>
    <s v="Piario"/>
    <s v="E - Periferico"/>
    <x v="1"/>
    <n v="1.4723999999999999"/>
    <x v="15"/>
  </r>
  <r>
    <n v="16164"/>
    <s v="Piazza Brembana"/>
    <s v="E - Periferico"/>
    <x v="1"/>
    <n v="7.0282"/>
    <x v="15"/>
  </r>
  <r>
    <n v="16165"/>
    <s v="Piazzatorre"/>
    <s v="E - Periferico"/>
    <x v="1"/>
    <n v="24.307600000000001"/>
    <x v="15"/>
  </r>
  <r>
    <n v="16166"/>
    <s v="Piazzolo"/>
    <s v="E - Periferico"/>
    <x v="1"/>
    <n v="4.1893000000000002"/>
    <x v="15"/>
  </r>
  <r>
    <n v="16167"/>
    <s v="Pognano"/>
    <s v="C - Cintura"/>
    <x v="0"/>
    <n v="3.3874"/>
    <x v="15"/>
  </r>
  <r>
    <n v="16168"/>
    <s v="Ponte Nossa"/>
    <s v="D - Intermedio"/>
    <x v="1"/>
    <n v="5.5206"/>
    <x v="15"/>
  </r>
  <r>
    <n v="16169"/>
    <s v="Ponteranica"/>
    <s v="C - Cintura"/>
    <x v="0"/>
    <n v="8.1218000000000004"/>
    <x v="15"/>
  </r>
  <r>
    <n v="16170"/>
    <s v="Ponte San Pietro"/>
    <s v="B - Polo intercomunale"/>
    <x v="0"/>
    <n v="4.3643000000000001"/>
    <x v="15"/>
  </r>
  <r>
    <n v="16171"/>
    <s v="Pontida"/>
    <s v="C - Cintura"/>
    <x v="0"/>
    <n v="10.401999999999999"/>
    <x v="15"/>
  </r>
  <r>
    <n v="16172"/>
    <s v="Pontirolo Nuovo"/>
    <s v="C - Cintura"/>
    <x v="0"/>
    <n v="11.0534"/>
    <x v="15"/>
  </r>
  <r>
    <n v="16173"/>
    <s v="Pradalunga"/>
    <s v="C - Cintura"/>
    <x v="0"/>
    <n v="8.4334000000000007"/>
    <x v="15"/>
  </r>
  <r>
    <n v="16174"/>
    <s v="Predore"/>
    <s v="C - Cintura"/>
    <x v="0"/>
    <n v="11.2098"/>
    <x v="15"/>
  </r>
  <r>
    <n v="16175"/>
    <s v="Premolo"/>
    <s v="E - Periferico"/>
    <x v="1"/>
    <n v="17.598099999999999"/>
    <x v="15"/>
  </r>
  <r>
    <n v="16176"/>
    <s v="Presezzo"/>
    <s v="B - Polo intercomunale"/>
    <x v="0"/>
    <n v="2.3956"/>
    <x v="15"/>
  </r>
  <r>
    <n v="16177"/>
    <s v="Pumenengo"/>
    <s v="C - Cintura"/>
    <x v="0"/>
    <n v="9.2797000000000001"/>
    <x v="15"/>
  </r>
  <r>
    <n v="16178"/>
    <s v="Ranica"/>
    <s v="C - Cintura"/>
    <x v="0"/>
    <n v="3.9542000000000002"/>
    <x v="15"/>
  </r>
  <r>
    <n v="16179"/>
    <s v="Ranzanico"/>
    <s v="E - Periferico"/>
    <x v="1"/>
    <n v="7.2636000000000003"/>
    <x v="15"/>
  </r>
  <r>
    <n v="16180"/>
    <s v="Riva di Solto"/>
    <s v="E - Periferico"/>
    <x v="1"/>
    <n v="8.7299000000000007"/>
    <x v="15"/>
  </r>
  <r>
    <n v="16182"/>
    <s v="Rogno"/>
    <s v="E - Periferico"/>
    <x v="1"/>
    <n v="15.694000000000001"/>
    <x v="15"/>
  </r>
  <r>
    <n v="16183"/>
    <s v="Romano di Lombardia"/>
    <s v="C - Cintura"/>
    <x v="0"/>
    <n v="19.459"/>
    <x v="15"/>
  </r>
  <r>
    <n v="16184"/>
    <s v="Roncobello"/>
    <s v="E - Periferico"/>
    <x v="1"/>
    <n v="25.4375"/>
    <x v="15"/>
  </r>
  <r>
    <n v="16185"/>
    <s v="Roncola"/>
    <s v="C - Cintura"/>
    <x v="0"/>
    <n v="5.0754000000000001"/>
    <x v="15"/>
  </r>
  <r>
    <n v="16186"/>
    <s v="Rota d'Imagna"/>
    <s v="D - Intermedio"/>
    <x v="1"/>
    <n v="6.1593"/>
    <x v="15"/>
  </r>
  <r>
    <n v="16187"/>
    <s v="Rovetta"/>
    <s v="E - Periferico"/>
    <x v="1"/>
    <n v="24.509599999999999"/>
    <x v="15"/>
  </r>
  <r>
    <n v="16188"/>
    <s v="San Giovanni Bianco"/>
    <s v="D - Intermedio"/>
    <x v="1"/>
    <n v="30.931000000000001"/>
    <x v="15"/>
  </r>
  <r>
    <n v="16189"/>
    <s v="San Paolo d'Argon"/>
    <s v="C - Cintura"/>
    <x v="0"/>
    <n v="5.2431999999999999"/>
    <x v="15"/>
  </r>
  <r>
    <n v="16190"/>
    <s v="San Pellegrino Terme"/>
    <s v="D - Intermedio"/>
    <x v="1"/>
    <n v="22.856100000000001"/>
    <x v="15"/>
  </r>
  <r>
    <n v="16191"/>
    <s v="Santa Brigida"/>
    <s v="E - Periferico"/>
    <x v="1"/>
    <n v="14.3375"/>
    <x v="15"/>
  </r>
  <r>
    <n v="16193"/>
    <s v="Sarnico"/>
    <s v="C - Cintura"/>
    <x v="0"/>
    <n v="6.9574999999999996"/>
    <x v="15"/>
  </r>
  <r>
    <n v="16194"/>
    <s v="Scanzorosciate"/>
    <s v="C - Cintura"/>
    <x v="0"/>
    <n v="10.7409"/>
    <x v="15"/>
  </r>
  <r>
    <n v="16195"/>
    <s v="Schilpario"/>
    <s v="F - Ultraperiferico"/>
    <x v="1"/>
    <n v="63.427399999999999"/>
    <x v="15"/>
  </r>
  <r>
    <n v="16196"/>
    <s v="Sedrina"/>
    <s v="C - Cintura"/>
    <x v="0"/>
    <n v="5.7816999999999998"/>
    <x v="15"/>
  </r>
  <r>
    <n v="16197"/>
    <s v="Selvino"/>
    <s v="D - Intermedio"/>
    <x v="1"/>
    <n v="6.7859999999999996"/>
    <x v="15"/>
  </r>
  <r>
    <n v="16198"/>
    <s v="Seriate"/>
    <s v="C - Cintura"/>
    <x v="0"/>
    <n v="12.337"/>
    <x v="15"/>
  </r>
  <r>
    <n v="16199"/>
    <s v="Serina"/>
    <s v="E - Periferico"/>
    <x v="1"/>
    <n v="26.63"/>
    <x v="15"/>
  </r>
  <r>
    <n v="16200"/>
    <s v="Solto Collina"/>
    <s v="E - Periferico"/>
    <x v="1"/>
    <n v="11.509399999999999"/>
    <x v="15"/>
  </r>
  <r>
    <n v="16201"/>
    <s v="Songavazzo"/>
    <s v="E - Periferico"/>
    <x v="1"/>
    <n v="12.6919"/>
    <x v="15"/>
  </r>
  <r>
    <n v="16202"/>
    <s v="Sorisole"/>
    <s v="C - Cintura"/>
    <x v="0"/>
    <n v="12.3309"/>
    <x v="15"/>
  </r>
  <r>
    <n v="16203"/>
    <s v="Sotto il Monte Giovanni XXIII"/>
    <s v="C - Cintura"/>
    <x v="0"/>
    <n v="4.9664000000000001"/>
    <x v="15"/>
  </r>
  <r>
    <n v="16204"/>
    <s v="Sovere"/>
    <s v="E - Periferico"/>
    <x v="1"/>
    <n v="17.781199999999998"/>
    <x v="15"/>
  </r>
  <r>
    <n v="16205"/>
    <s v="Spinone al Lago"/>
    <s v="D - Intermedio"/>
    <x v="1"/>
    <n v="2.0651999999999999"/>
    <x v="15"/>
  </r>
  <r>
    <n v="16206"/>
    <s v="Spirano"/>
    <s v="C - Cintura"/>
    <x v="0"/>
    <n v="9.7251999999999992"/>
    <x v="15"/>
  </r>
  <r>
    <n v="16207"/>
    <s v="Stezzano"/>
    <s v="C - Cintura"/>
    <x v="0"/>
    <n v="9.1033000000000008"/>
    <x v="15"/>
  </r>
  <r>
    <n v="16208"/>
    <s v="Strozza"/>
    <s v="C - Cintura"/>
    <x v="0"/>
    <n v="3.8995000000000002"/>
    <x v="15"/>
  </r>
  <r>
    <n v="16209"/>
    <s v="Suisio"/>
    <s v="C - Cintura"/>
    <x v="0"/>
    <n v="4.3391999999999999"/>
    <x v="15"/>
  </r>
  <r>
    <n v="16210"/>
    <s v="Taleggio"/>
    <s v="E - Periferico"/>
    <x v="1"/>
    <n v="46.967700000000001"/>
    <x v="15"/>
  </r>
  <r>
    <n v="16211"/>
    <s v="Tavernola Bergamasca"/>
    <s v="D - Intermedio"/>
    <x v="1"/>
    <n v="10.9076"/>
    <x v="15"/>
  </r>
  <r>
    <n v="16212"/>
    <s v="Telgate"/>
    <s v="C - Cintura"/>
    <x v="0"/>
    <n v="8.27"/>
    <x v="15"/>
  </r>
  <r>
    <n v="16213"/>
    <s v="Terno d'Isola"/>
    <s v="C - Cintura"/>
    <x v="0"/>
    <n v="4.1666999999999996"/>
    <x v="15"/>
  </r>
  <r>
    <n v="16214"/>
    <s v="Torre Boldone"/>
    <s v="C - Cintura"/>
    <x v="0"/>
    <n v="3.4249000000000001"/>
    <x v="15"/>
  </r>
  <r>
    <n v="16215"/>
    <s v="Torre de' Busi"/>
    <s v="C - Cintura"/>
    <x v="0"/>
    <n v="8.9135000000000009"/>
    <x v="15"/>
  </r>
  <r>
    <n v="16216"/>
    <s v="Torre de' Roveri"/>
    <s v="C - Cintura"/>
    <x v="0"/>
    <n v="2.7936000000000001"/>
    <x v="15"/>
  </r>
  <r>
    <n v="16217"/>
    <s v="Torre Pallavicina"/>
    <s v="C - Cintura"/>
    <x v="0"/>
    <n v="11.107100000000001"/>
    <x v="15"/>
  </r>
  <r>
    <n v="16218"/>
    <s v="Trescore Balneario"/>
    <s v="C - Cintura"/>
    <x v="0"/>
    <n v="13.5176"/>
    <x v="15"/>
  </r>
  <r>
    <n v="16219"/>
    <s v="Treviglio"/>
    <s v="A - Polo"/>
    <x v="0"/>
    <n v="32.542999999999999"/>
    <x v="15"/>
  </r>
  <r>
    <n v="16220"/>
    <s v="Treviolo"/>
    <s v="C - Cintura"/>
    <x v="0"/>
    <n v="8.4197000000000006"/>
    <x v="15"/>
  </r>
  <r>
    <n v="16221"/>
    <s v="Ubiale Clanezzo"/>
    <s v="C - Cintura"/>
    <x v="0"/>
    <n v="7.5667"/>
    <x v="15"/>
  </r>
  <r>
    <n v="16222"/>
    <s v="Urgnano"/>
    <s v="C - Cintura"/>
    <x v="0"/>
    <n v="14.949199999999999"/>
    <x v="15"/>
  </r>
  <r>
    <n v="16223"/>
    <s v="Valbondione"/>
    <s v="E - Periferico"/>
    <x v="1"/>
    <n v="97.117800000000003"/>
    <x v="15"/>
  </r>
  <r>
    <n v="16224"/>
    <s v="Valbrembo"/>
    <s v="C - Cintura"/>
    <x v="0"/>
    <n v="3.6989000000000001"/>
    <x v="15"/>
  </r>
  <r>
    <n v="16225"/>
    <s v="Valgoglio"/>
    <s v="E - Periferico"/>
    <x v="1"/>
    <n v="32.365900000000003"/>
    <x v="15"/>
  </r>
  <r>
    <n v="16226"/>
    <s v="Valleve"/>
    <s v="E - Periferico"/>
    <x v="1"/>
    <n v="14.677099999999999"/>
    <x v="15"/>
  </r>
  <r>
    <n v="16227"/>
    <s v="Valnegra"/>
    <s v="E - Periferico"/>
    <x v="1"/>
    <n v="2.3047"/>
    <x v="15"/>
  </r>
  <r>
    <n v="16229"/>
    <s v="Valtorta"/>
    <s v="E - Periferico"/>
    <x v="1"/>
    <n v="31.043500000000002"/>
    <x v="15"/>
  </r>
  <r>
    <n v="16230"/>
    <s v="Vedeseta"/>
    <s v="E - Periferico"/>
    <x v="1"/>
    <n v="19.389199999999999"/>
    <x v="15"/>
  </r>
  <r>
    <n v="16232"/>
    <s v="Verdellino"/>
    <s v="C - Cintura"/>
    <x v="0"/>
    <n v="4.1153000000000004"/>
    <x v="15"/>
  </r>
  <r>
    <n v="16233"/>
    <s v="Verdello"/>
    <s v="C - Cintura"/>
    <x v="0"/>
    <n v="7.1334999999999997"/>
    <x v="15"/>
  </r>
  <r>
    <n v="16234"/>
    <s v="Vertova"/>
    <s v="D - Intermedio"/>
    <x v="1"/>
    <n v="15.756"/>
    <x v="15"/>
  </r>
  <r>
    <n v="16235"/>
    <s v="Viadanica"/>
    <s v="C - Cintura"/>
    <x v="0"/>
    <n v="5.4527999999999999"/>
    <x v="15"/>
  </r>
  <r>
    <n v="16236"/>
    <s v="Vigano San Martino"/>
    <s v="D - Intermedio"/>
    <x v="1"/>
    <n v="3.5327999999999999"/>
    <x v="15"/>
  </r>
  <r>
    <n v="16237"/>
    <s v="Vigolo"/>
    <s v="E - Periferico"/>
    <x v="1"/>
    <n v="12.443199999999999"/>
    <x v="15"/>
  </r>
  <r>
    <n v="16238"/>
    <s v="Villa d'Adda"/>
    <s v="C - Cintura"/>
    <x v="0"/>
    <n v="5.7266000000000004"/>
    <x v="15"/>
  </r>
  <r>
    <n v="16239"/>
    <s v="Villa d'Almè"/>
    <s v="C - Cintura"/>
    <x v="0"/>
    <n v="6.3837999999999999"/>
    <x v="15"/>
  </r>
  <r>
    <n v="16240"/>
    <s v="Villa di Serio"/>
    <s v="C - Cintura"/>
    <x v="0"/>
    <n v="4.4321999999999999"/>
    <x v="15"/>
  </r>
  <r>
    <n v="16241"/>
    <s v="Villa d'Ogna"/>
    <s v="E - Periferico"/>
    <x v="1"/>
    <n v="4.9516999999999998"/>
    <x v="15"/>
  </r>
  <r>
    <n v="16242"/>
    <s v="Villongo"/>
    <s v="C - Cintura"/>
    <x v="0"/>
    <n v="6.0942999999999996"/>
    <x v="15"/>
  </r>
  <r>
    <n v="16243"/>
    <s v="Vilminore di Scalve"/>
    <s v="F - Ultraperiferico"/>
    <x v="1"/>
    <n v="40.780700000000003"/>
    <x v="15"/>
  </r>
  <r>
    <n v="16244"/>
    <s v="Zandobbio"/>
    <s v="C - Cintura"/>
    <x v="0"/>
    <n v="6.6387999999999998"/>
    <x v="15"/>
  </r>
  <r>
    <n v="16245"/>
    <s v="Zanica"/>
    <s v="C - Cintura"/>
    <x v="0"/>
    <n v="15.3064"/>
    <x v="15"/>
  </r>
  <r>
    <n v="16246"/>
    <s v="Zogno"/>
    <s v="C - Cintura"/>
    <x v="0"/>
    <n v="35.178699999999999"/>
    <x v="15"/>
  </r>
  <r>
    <n v="16247"/>
    <s v="Costa Serina"/>
    <s v="E - Periferico"/>
    <x v="1"/>
    <n v="12.094799999999999"/>
    <x v="15"/>
  </r>
  <r>
    <n v="16248"/>
    <s v="Algua"/>
    <s v="D - Intermedio"/>
    <x v="1"/>
    <n v="8.4995999999999992"/>
    <x v="15"/>
  </r>
  <r>
    <n v="16249"/>
    <s v="Cornalba"/>
    <s v="E - Periferico"/>
    <x v="1"/>
    <n v="9.3538999999999994"/>
    <x v="15"/>
  </r>
  <r>
    <n v="16250"/>
    <s v="Medolago"/>
    <s v="C - Cintura"/>
    <x v="0"/>
    <n v="3.6648000000000001"/>
    <x v="15"/>
  </r>
  <r>
    <n v="16251"/>
    <s v="Solza"/>
    <s v="C - Cintura"/>
    <x v="0"/>
    <n v="1.3010999999999999"/>
    <x v="15"/>
  </r>
  <r>
    <n v="16252"/>
    <s v="Sant'Omobono Terme"/>
    <s v="C - Cintura"/>
    <x v="0"/>
    <n v="16.161200000000001"/>
    <x v="15"/>
  </r>
  <r>
    <n v="16253"/>
    <s v="Val Brembilla"/>
    <s v="C - Cintura"/>
    <x v="0"/>
    <n v="31.286100000000001"/>
    <x v="15"/>
  </r>
  <r>
    <n v="17001"/>
    <s v="Acquafredda"/>
    <s v="C - Cintura"/>
    <x v="0"/>
    <n v="9.7927999999999997"/>
    <x v="16"/>
  </r>
  <r>
    <n v="17002"/>
    <s v="Adro"/>
    <s v="C - Cintura"/>
    <x v="0"/>
    <n v="13.5939"/>
    <x v="16"/>
  </r>
  <r>
    <n v="17003"/>
    <s v="Agnosine"/>
    <s v="E - Periferico"/>
    <x v="1"/>
    <n v="12.991899999999999"/>
    <x v="16"/>
  </r>
  <r>
    <n v="17004"/>
    <s v="Alfianello"/>
    <s v="C - Cintura"/>
    <x v="0"/>
    <n v="14.1203"/>
    <x v="16"/>
  </r>
  <r>
    <n v="17005"/>
    <s v="Anfo"/>
    <s v="E - Periferico"/>
    <x v="1"/>
    <n v="24.146799999999999"/>
    <x v="16"/>
  </r>
  <r>
    <n v="17006"/>
    <s v="Angolo Terme"/>
    <s v="E - Periferico"/>
    <x v="1"/>
    <n v="31.154699999999998"/>
    <x v="16"/>
  </r>
  <r>
    <n v="17007"/>
    <s v="Artogne"/>
    <s v="E - Periferico"/>
    <x v="1"/>
    <n v="20.7089"/>
    <x v="16"/>
  </r>
  <r>
    <n v="17008"/>
    <s v="Azzano Mella"/>
    <s v="C - Cintura"/>
    <x v="0"/>
    <n v="10.273999999999999"/>
    <x v="16"/>
  </r>
  <r>
    <n v="17009"/>
    <s v="Bagnolo Mella"/>
    <s v="C - Cintura"/>
    <x v="0"/>
    <n v="31.232800000000001"/>
    <x v="16"/>
  </r>
  <r>
    <n v="17010"/>
    <s v="Bagolino"/>
    <s v="F - Ultraperiferico"/>
    <x v="1"/>
    <n v="108.9729"/>
    <x v="16"/>
  </r>
  <r>
    <n v="17011"/>
    <s v="Barbariga"/>
    <s v="D - Intermedio"/>
    <x v="1"/>
    <n v="11.257400000000001"/>
    <x v="16"/>
  </r>
  <r>
    <n v="17012"/>
    <s v="Barghe"/>
    <s v="E - Periferico"/>
    <x v="1"/>
    <n v="5.5403000000000002"/>
    <x v="16"/>
  </r>
  <r>
    <n v="17013"/>
    <s v="Bassano Bresciano"/>
    <s v="C - Cintura"/>
    <x v="0"/>
    <n v="9.7876999999999992"/>
    <x v="16"/>
  </r>
  <r>
    <n v="17014"/>
    <s v="Bedizzole"/>
    <s v="C - Cintura"/>
    <x v="0"/>
    <n v="26.242599999999999"/>
    <x v="16"/>
  </r>
  <r>
    <n v="17015"/>
    <s v="Berlingo"/>
    <s v="C - Cintura"/>
    <x v="0"/>
    <n v="4.7942"/>
    <x v="16"/>
  </r>
  <r>
    <n v="17016"/>
    <s v="Berzo Demo"/>
    <s v="F - Ultraperiferico"/>
    <x v="1"/>
    <n v="15.5802"/>
    <x v="16"/>
  </r>
  <r>
    <n v="17017"/>
    <s v="Berzo Inferiore"/>
    <s v="E - Periferico"/>
    <x v="1"/>
    <n v="22.2791"/>
    <x v="16"/>
  </r>
  <r>
    <n v="17018"/>
    <s v="Bienno"/>
    <s v="E - Periferico"/>
    <x v="1"/>
    <n v="46.345700000000001"/>
    <x v="16"/>
  </r>
  <r>
    <n v="17019"/>
    <s v="Bione"/>
    <s v="E - Periferico"/>
    <x v="1"/>
    <n v="17.629000000000001"/>
    <x v="16"/>
  </r>
  <r>
    <n v="17020"/>
    <s v="Borgo San Giacomo"/>
    <s v="D - Intermedio"/>
    <x v="1"/>
    <n v="29.736499999999999"/>
    <x v="16"/>
  </r>
  <r>
    <n v="17021"/>
    <s v="Borgosatollo"/>
    <s v="C - Cintura"/>
    <x v="0"/>
    <n v="8.4855999999999998"/>
    <x v="16"/>
  </r>
  <r>
    <n v="17022"/>
    <s v="Borno"/>
    <s v="F - Ultraperiferico"/>
    <x v="1"/>
    <n v="30.151399999999999"/>
    <x v="16"/>
  </r>
  <r>
    <n v="17023"/>
    <s v="Botticino"/>
    <s v="C - Cintura"/>
    <x v="0"/>
    <n v="18.499300000000002"/>
    <x v="16"/>
  </r>
  <r>
    <n v="17024"/>
    <s v="Bovegno"/>
    <s v="E - Periferico"/>
    <x v="1"/>
    <n v="48.006"/>
    <x v="16"/>
  </r>
  <r>
    <n v="17025"/>
    <s v="Bovezzo"/>
    <s v="C - Cintura"/>
    <x v="0"/>
    <n v="6.3278999999999996"/>
    <x v="16"/>
  </r>
  <r>
    <n v="17026"/>
    <s v="Brandico"/>
    <s v="D - Intermedio"/>
    <x v="1"/>
    <n v="8.0157000000000007"/>
    <x v="16"/>
  </r>
  <r>
    <n v="17027"/>
    <s v="Braone"/>
    <s v="F - Ultraperiferico"/>
    <x v="1"/>
    <n v="13.448499999999999"/>
    <x v="16"/>
  </r>
  <r>
    <n v="17028"/>
    <s v="Breno"/>
    <s v="E - Periferico"/>
    <x v="1"/>
    <n v="59.837699999999998"/>
    <x v="16"/>
  </r>
  <r>
    <n v="17029"/>
    <s v="Brescia"/>
    <s v="A - Polo"/>
    <x v="0"/>
    <n v="90.584100000000007"/>
    <x v="16"/>
  </r>
  <r>
    <n v="17030"/>
    <s v="Brione"/>
    <s v="D - Intermedio"/>
    <x v="1"/>
    <n v="6.4375"/>
    <x v="16"/>
  </r>
  <r>
    <n v="17031"/>
    <s v="Caino"/>
    <s v="D - Intermedio"/>
    <x v="1"/>
    <n v="17.988800000000001"/>
    <x v="16"/>
  </r>
  <r>
    <n v="17032"/>
    <s v="Calcinato"/>
    <s v="C - Cintura"/>
    <x v="0"/>
    <n v="33.427999999999997"/>
    <x v="16"/>
  </r>
  <r>
    <n v="17033"/>
    <s v="Calvagese della Riviera"/>
    <s v="C - Cintura"/>
    <x v="0"/>
    <n v="11.8271"/>
    <x v="16"/>
  </r>
  <r>
    <n v="17034"/>
    <s v="Calvisano"/>
    <s v="D - Intermedio"/>
    <x v="1"/>
    <n v="44.705300000000001"/>
    <x v="16"/>
  </r>
  <r>
    <n v="17035"/>
    <s v="Capo di Ponte"/>
    <s v="F - Ultraperiferico"/>
    <x v="1"/>
    <n v="17.877300000000002"/>
    <x v="16"/>
  </r>
  <r>
    <n v="17036"/>
    <s v="Capovalle"/>
    <s v="F - Ultraperiferico"/>
    <x v="1"/>
    <n v="23.1783"/>
    <x v="16"/>
  </r>
  <r>
    <n v="17037"/>
    <s v="Capriano del Colle"/>
    <s v="C - Cintura"/>
    <x v="0"/>
    <n v="13.593"/>
    <x v="16"/>
  </r>
  <r>
    <n v="17038"/>
    <s v="Capriolo"/>
    <s v="C - Cintura"/>
    <x v="0"/>
    <n v="10.801399999999999"/>
    <x v="16"/>
  </r>
  <r>
    <n v="17039"/>
    <s v="Carpenedolo"/>
    <s v="C - Cintura"/>
    <x v="0"/>
    <n v="29.957000000000001"/>
    <x v="16"/>
  </r>
  <r>
    <n v="17040"/>
    <s v="Castegnato"/>
    <s v="C - Cintura"/>
    <x v="0"/>
    <n v="9.3963000000000001"/>
    <x v="16"/>
  </r>
  <r>
    <n v="17041"/>
    <s v="Castelcovati"/>
    <s v="C - Cintura"/>
    <x v="0"/>
    <n v="6.4688999999999997"/>
    <x v="16"/>
  </r>
  <r>
    <n v="17042"/>
    <s v="Castel Mella"/>
    <s v="C - Cintura"/>
    <x v="0"/>
    <n v="7.7454999999999998"/>
    <x v="16"/>
  </r>
  <r>
    <n v="17043"/>
    <s v="Castenedolo"/>
    <s v="C - Cintura"/>
    <x v="0"/>
    <n v="26.1556"/>
    <x v="16"/>
  </r>
  <r>
    <n v="17044"/>
    <s v="Casto"/>
    <s v="E - Periferico"/>
    <x v="1"/>
    <n v="21.017299999999999"/>
    <x v="16"/>
  </r>
  <r>
    <n v="17045"/>
    <s v="Castrezzato"/>
    <s v="C - Cintura"/>
    <x v="0"/>
    <n v="13.2783"/>
    <x v="16"/>
  </r>
  <r>
    <n v="17046"/>
    <s v="Cazzago San Martino"/>
    <s v="C - Cintura"/>
    <x v="0"/>
    <n v="21.880600000000001"/>
    <x v="16"/>
  </r>
  <r>
    <n v="17047"/>
    <s v="Cedegolo"/>
    <s v="F - Ultraperiferico"/>
    <x v="1"/>
    <n v="10.7624"/>
    <x v="16"/>
  </r>
  <r>
    <n v="17048"/>
    <s v="Cellatica"/>
    <s v="C - Cintura"/>
    <x v="0"/>
    <n v="6.4170999999999996"/>
    <x v="16"/>
  </r>
  <r>
    <n v="17049"/>
    <s v="Cerveno"/>
    <s v="F - Ultraperiferico"/>
    <x v="1"/>
    <n v="21.160299999999999"/>
    <x v="16"/>
  </r>
  <r>
    <n v="17050"/>
    <s v="Ceto"/>
    <s v="F - Ultraperiferico"/>
    <x v="1"/>
    <n v="32.124400000000001"/>
    <x v="16"/>
  </r>
  <r>
    <n v="17051"/>
    <s v="Cevo"/>
    <s v="F - Ultraperiferico"/>
    <x v="1"/>
    <n v="34.799799999999998"/>
    <x v="16"/>
  </r>
  <r>
    <n v="17052"/>
    <s v="Chiari"/>
    <s v="B - Polo intercomunale"/>
    <x v="0"/>
    <n v="37.785200000000003"/>
    <x v="16"/>
  </r>
  <r>
    <n v="17053"/>
    <s v="Cigole"/>
    <s v="D - Intermedio"/>
    <x v="1"/>
    <n v="9.2964000000000002"/>
    <x v="16"/>
  </r>
  <r>
    <n v="17054"/>
    <s v="Cimbergo"/>
    <s v="F - Ultraperiferico"/>
    <x v="1"/>
    <n v="24.6889"/>
    <x v="16"/>
  </r>
  <r>
    <n v="17055"/>
    <s v="Cividate Camuno"/>
    <s v="E - Periferico"/>
    <x v="1"/>
    <n v="3.2501000000000002"/>
    <x v="16"/>
  </r>
  <r>
    <n v="17056"/>
    <s v="Coccaglio"/>
    <s v="C - Cintura"/>
    <x v="0"/>
    <n v="12.012499999999999"/>
    <x v="16"/>
  </r>
  <r>
    <n v="17057"/>
    <s v="Collebeato"/>
    <s v="C - Cintura"/>
    <x v="0"/>
    <n v="5.5404999999999998"/>
    <x v="16"/>
  </r>
  <r>
    <n v="17058"/>
    <s v="Collio"/>
    <s v="E - Periferico"/>
    <x v="1"/>
    <n v="53.3827"/>
    <x v="16"/>
  </r>
  <r>
    <n v="17059"/>
    <s v="Cologne"/>
    <s v="C - Cintura"/>
    <x v="0"/>
    <n v="14.262499999999999"/>
    <x v="16"/>
  </r>
  <r>
    <n v="17060"/>
    <s v="Comezzano-Cizzago"/>
    <s v="C - Cintura"/>
    <x v="0"/>
    <n v="15.116300000000001"/>
    <x v="16"/>
  </r>
  <r>
    <n v="17061"/>
    <s v="Concesio"/>
    <s v="C - Cintura"/>
    <x v="0"/>
    <n v="18.695900000000002"/>
    <x v="16"/>
  </r>
  <r>
    <n v="17062"/>
    <s v="Corte Franca"/>
    <s v="C - Cintura"/>
    <x v="0"/>
    <n v="14.361700000000001"/>
    <x v="16"/>
  </r>
  <r>
    <n v="17063"/>
    <s v="Corteno Golgi"/>
    <s v="E - Periferico"/>
    <x v="1"/>
    <n v="83.181100000000001"/>
    <x v="16"/>
  </r>
  <r>
    <n v="17064"/>
    <s v="Corzano"/>
    <s v="D - Intermedio"/>
    <x v="1"/>
    <n v="12.862299999999999"/>
    <x v="16"/>
  </r>
  <r>
    <n v="17065"/>
    <s v="Darfo Boario Terme"/>
    <s v="E - Periferico"/>
    <x v="1"/>
    <n v="35.665599999999998"/>
    <x v="16"/>
  </r>
  <r>
    <n v="17066"/>
    <s v="Dello"/>
    <s v="D - Intermedio"/>
    <x v="1"/>
    <n v="22.851099999999999"/>
    <x v="16"/>
  </r>
  <r>
    <n v="17067"/>
    <s v="Desenzano del Garda"/>
    <s v="A - Polo"/>
    <x v="0"/>
    <n v="59.187899999999999"/>
    <x v="16"/>
  </r>
  <r>
    <n v="17068"/>
    <s v="Edolo"/>
    <s v="E - Periferico"/>
    <x v="1"/>
    <n v="88.952100000000002"/>
    <x v="16"/>
  </r>
  <r>
    <n v="17069"/>
    <s v="Erbusco"/>
    <s v="C - Cintura"/>
    <x v="0"/>
    <n v="15.955500000000001"/>
    <x v="16"/>
  </r>
  <r>
    <n v="17070"/>
    <s v="Esine"/>
    <s v="E - Periferico"/>
    <x v="1"/>
    <n v="30.116700000000002"/>
    <x v="16"/>
  </r>
  <r>
    <n v="17071"/>
    <s v="Fiesse"/>
    <s v="D - Intermedio"/>
    <x v="1"/>
    <n v="16.104099999999999"/>
    <x v="16"/>
  </r>
  <r>
    <n v="17072"/>
    <s v="Flero"/>
    <s v="C - Cintura"/>
    <x v="0"/>
    <n v="9.8513000000000002"/>
    <x v="16"/>
  </r>
  <r>
    <n v="17073"/>
    <s v="Gambara"/>
    <s v="D - Intermedio"/>
    <x v="1"/>
    <n v="31.209599999999998"/>
    <x v="16"/>
  </r>
  <r>
    <n v="17074"/>
    <s v="Gardone Riviera"/>
    <s v="D - Intermedio"/>
    <x v="1"/>
    <n v="21.726400000000002"/>
    <x v="16"/>
  </r>
  <r>
    <n v="17075"/>
    <s v="Gardone Val Trompia"/>
    <s v="D - Intermedio"/>
    <x v="1"/>
    <n v="26.7285"/>
    <x v="16"/>
  </r>
  <r>
    <n v="17076"/>
    <s v="Gargnano"/>
    <s v="E - Periferico"/>
    <x v="1"/>
    <n v="76.795500000000004"/>
    <x v="16"/>
  </r>
  <r>
    <n v="17077"/>
    <s v="Gavardo"/>
    <s v="D - Intermedio"/>
    <x v="1"/>
    <n v="29.0184"/>
    <x v="16"/>
  </r>
  <r>
    <n v="17078"/>
    <s v="Ghedi"/>
    <s v="D - Intermedio"/>
    <x v="1"/>
    <n v="61.560299999999998"/>
    <x v="16"/>
  </r>
  <r>
    <n v="17079"/>
    <s v="Gianico"/>
    <s v="E - Periferico"/>
    <x v="1"/>
    <n v="13.7005"/>
    <x v="16"/>
  </r>
  <r>
    <n v="17080"/>
    <s v="Gottolengo"/>
    <s v="D - Intermedio"/>
    <x v="1"/>
    <n v="28.804400000000001"/>
    <x v="16"/>
  </r>
  <r>
    <n v="17081"/>
    <s v="Gussago"/>
    <s v="C - Cintura"/>
    <x v="0"/>
    <n v="24.853200000000001"/>
    <x v="16"/>
  </r>
  <r>
    <n v="17082"/>
    <s v="Idro"/>
    <s v="E - Periferico"/>
    <x v="1"/>
    <n v="22.6556"/>
    <x v="16"/>
  </r>
  <r>
    <n v="17083"/>
    <s v="Incudine"/>
    <s v="E - Periferico"/>
    <x v="1"/>
    <n v="19.392099999999999"/>
    <x v="16"/>
  </r>
  <r>
    <n v="17084"/>
    <s v="Irma"/>
    <s v="E - Periferico"/>
    <x v="1"/>
    <n v="5.1237000000000004"/>
    <x v="16"/>
  </r>
  <r>
    <n v="17085"/>
    <s v="Iseo"/>
    <s v="D - Intermedio"/>
    <x v="1"/>
    <n v="28.315000000000001"/>
    <x v="16"/>
  </r>
  <r>
    <n v="17086"/>
    <s v="Isorella"/>
    <s v="D - Intermedio"/>
    <x v="1"/>
    <n v="15.398999999999999"/>
    <x v="16"/>
  </r>
  <r>
    <n v="17087"/>
    <s v="Lavenone"/>
    <s v="E - Periferico"/>
    <x v="1"/>
    <n v="31.1065"/>
    <x v="16"/>
  </r>
  <r>
    <n v="17088"/>
    <s v="Leno"/>
    <s v="D - Intermedio"/>
    <x v="1"/>
    <n v="58.843600000000002"/>
    <x v="16"/>
  </r>
  <r>
    <n v="17089"/>
    <s v="Limone sul Garda"/>
    <s v="E - Periferico"/>
    <x v="1"/>
    <n v="23.287099999999999"/>
    <x v="16"/>
  </r>
  <r>
    <n v="17090"/>
    <s v="Lodrino"/>
    <s v="E - Periferico"/>
    <x v="1"/>
    <n v="16.469000000000001"/>
    <x v="16"/>
  </r>
  <r>
    <n v="17091"/>
    <s v="Lograto"/>
    <s v="C - Cintura"/>
    <x v="0"/>
    <n v="12.6142"/>
    <x v="16"/>
  </r>
  <r>
    <n v="17092"/>
    <s v="Lonato del Garda"/>
    <s v="C - Cintura"/>
    <x v="0"/>
    <n v="68.911299999999997"/>
    <x v="16"/>
  </r>
  <r>
    <n v="17093"/>
    <s v="Longhena"/>
    <s v="D - Intermedio"/>
    <x v="1"/>
    <n v="3.5954999999999999"/>
    <x v="16"/>
  </r>
  <r>
    <n v="17094"/>
    <s v="Losine"/>
    <s v="E - Periferico"/>
    <x v="1"/>
    <n v="6.4047000000000001"/>
    <x v="16"/>
  </r>
  <r>
    <n v="17095"/>
    <s v="Lozio"/>
    <s v="F - Ultraperiferico"/>
    <x v="1"/>
    <n v="23.774000000000001"/>
    <x v="16"/>
  </r>
  <r>
    <n v="17096"/>
    <s v="Lumezzane"/>
    <s v="D - Intermedio"/>
    <x v="1"/>
    <n v="31.385200000000001"/>
    <x v="16"/>
  </r>
  <r>
    <n v="17097"/>
    <s v="Maclodio"/>
    <s v="C - Cintura"/>
    <x v="0"/>
    <n v="4.6601999999999997"/>
    <x v="16"/>
  </r>
  <r>
    <n v="17098"/>
    <s v="Magasa"/>
    <s v="F - Ultraperiferico"/>
    <x v="1"/>
    <n v="19.333600000000001"/>
    <x v="16"/>
  </r>
  <r>
    <n v="17099"/>
    <s v="Mairano"/>
    <s v="C - Cintura"/>
    <x v="0"/>
    <n v="11.721500000000001"/>
    <x v="16"/>
  </r>
  <r>
    <n v="17100"/>
    <s v="Malegno"/>
    <s v="E - Periferico"/>
    <x v="1"/>
    <n v="7.3842999999999996"/>
    <x v="16"/>
  </r>
  <r>
    <n v="17101"/>
    <s v="Malonno"/>
    <s v="F - Ultraperiferico"/>
    <x v="1"/>
    <n v="31.425899999999999"/>
    <x v="16"/>
  </r>
  <r>
    <n v="17102"/>
    <s v="Manerba del Garda"/>
    <s v="C - Cintura"/>
    <x v="0"/>
    <n v="36.664900000000003"/>
    <x v="16"/>
  </r>
  <r>
    <n v="17103"/>
    <s v="Manerbio"/>
    <s v="C - Cintura"/>
    <x v="0"/>
    <n v="27.616599999999998"/>
    <x v="16"/>
  </r>
  <r>
    <n v="17104"/>
    <s v="Marcheno"/>
    <s v="D - Intermedio"/>
    <x v="1"/>
    <n v="22.976800000000001"/>
    <x v="16"/>
  </r>
  <r>
    <n v="17105"/>
    <s v="Marmentino"/>
    <s v="E - Periferico"/>
    <x v="1"/>
    <n v="18.079000000000001"/>
    <x v="16"/>
  </r>
  <r>
    <n v="17106"/>
    <s v="Marone"/>
    <s v="D - Intermedio"/>
    <x v="1"/>
    <n v="23.749500000000001"/>
    <x v="16"/>
  </r>
  <r>
    <n v="17107"/>
    <s v="Mazzano"/>
    <s v="C - Cintura"/>
    <x v="0"/>
    <n v="15.742800000000001"/>
    <x v="16"/>
  </r>
  <r>
    <n v="17108"/>
    <s v="Milzano"/>
    <s v="C - Cintura"/>
    <x v="0"/>
    <n v="8.3668999999999993"/>
    <x v="16"/>
  </r>
  <r>
    <n v="17109"/>
    <s v="Moniga del Garda"/>
    <s v="C - Cintura"/>
    <x v="0"/>
    <n v="14.597899999999999"/>
    <x v="16"/>
  </r>
  <r>
    <n v="17110"/>
    <s v="Monno"/>
    <s v="F - Ultraperiferico"/>
    <x v="1"/>
    <n v="31.160799999999998"/>
    <x v="16"/>
  </r>
  <r>
    <n v="17111"/>
    <s v="Monte Isola"/>
    <s v="D - Intermedio"/>
    <x v="1"/>
    <n v="12.6089"/>
    <x v="16"/>
  </r>
  <r>
    <n v="17112"/>
    <s v="Monticelli Brusati"/>
    <s v="C - Cintura"/>
    <x v="0"/>
    <n v="10.748200000000001"/>
    <x v="16"/>
  </r>
  <r>
    <n v="17113"/>
    <s v="Montichiari"/>
    <s v="C - Cintura"/>
    <x v="0"/>
    <n v="82.015600000000006"/>
    <x v="16"/>
  </r>
  <r>
    <n v="17114"/>
    <s v="Montirone"/>
    <s v="C - Cintura"/>
    <x v="0"/>
    <n v="10.2879"/>
    <x v="16"/>
  </r>
  <r>
    <n v="17115"/>
    <s v="Mura"/>
    <s v="E - Periferico"/>
    <x v="1"/>
    <n v="12.7211"/>
    <x v="16"/>
  </r>
  <r>
    <n v="17116"/>
    <s v="Muscoline"/>
    <s v="C - Cintura"/>
    <x v="0"/>
    <n v="10.321400000000001"/>
    <x v="16"/>
  </r>
  <r>
    <n v="17117"/>
    <s v="Nave"/>
    <s v="C - Cintura"/>
    <x v="0"/>
    <n v="27.1432"/>
    <x v="16"/>
  </r>
  <r>
    <n v="17118"/>
    <s v="Niardo"/>
    <s v="F - Ultraperiferico"/>
    <x v="1"/>
    <n v="22.544699999999999"/>
    <x v="16"/>
  </r>
  <r>
    <n v="17119"/>
    <s v="Nuvolento"/>
    <s v="D - Intermedio"/>
    <x v="1"/>
    <n v="6.7843999999999998"/>
    <x v="16"/>
  </r>
  <r>
    <n v="17120"/>
    <s v="Nuvolera"/>
    <s v="C - Cintura"/>
    <x v="0"/>
    <n v="13.5764"/>
    <x v="16"/>
  </r>
  <r>
    <n v="17121"/>
    <s v="Odolo"/>
    <s v="E - Periferico"/>
    <x v="1"/>
    <n v="6.8223000000000003"/>
    <x v="16"/>
  </r>
  <r>
    <n v="17122"/>
    <s v="Offlaga"/>
    <s v="D - Intermedio"/>
    <x v="1"/>
    <n v="22.806100000000001"/>
    <x v="16"/>
  </r>
  <r>
    <n v="17123"/>
    <s v="Ome"/>
    <s v="C - Cintura"/>
    <x v="0"/>
    <n v="9.6788000000000007"/>
    <x v="16"/>
  </r>
  <r>
    <n v="17124"/>
    <s v="Ono San Pietro"/>
    <s v="F - Ultraperiferico"/>
    <x v="1"/>
    <n v="14.3962"/>
    <x v="16"/>
  </r>
  <r>
    <n v="17125"/>
    <s v="Orzinuovi"/>
    <s v="D - Intermedio"/>
    <x v="1"/>
    <n v="47.441600000000001"/>
    <x v="16"/>
  </r>
  <r>
    <n v="17126"/>
    <s v="Orzivecchi"/>
    <s v="D - Intermedio"/>
    <x v="1"/>
    <n v="9.4793000000000003"/>
    <x v="16"/>
  </r>
  <r>
    <n v="17127"/>
    <s v="Ospitaletto"/>
    <s v="C - Cintura"/>
    <x v="0"/>
    <n v="9.7454000000000001"/>
    <x v="16"/>
  </r>
  <r>
    <n v="17128"/>
    <s v="Ossimo"/>
    <s v="F - Ultraperiferico"/>
    <x v="1"/>
    <n v="14.671900000000001"/>
    <x v="16"/>
  </r>
  <r>
    <n v="17129"/>
    <s v="Padenghe sul Garda"/>
    <s v="C - Cintura"/>
    <x v="0"/>
    <n v="26.652200000000001"/>
    <x v="16"/>
  </r>
  <r>
    <n v="17130"/>
    <s v="Paderno Franciacorta"/>
    <s v="C - Cintura"/>
    <x v="0"/>
    <n v="6.0046999999999997"/>
    <x v="16"/>
  </r>
  <r>
    <n v="17131"/>
    <s v="Paisco Loveno"/>
    <s v="F - Ultraperiferico"/>
    <x v="1"/>
    <n v="35.882800000000003"/>
    <x v="16"/>
  </r>
  <r>
    <n v="17132"/>
    <s v="Paitone"/>
    <s v="C - Cintura"/>
    <x v="0"/>
    <n v="7.9413999999999998"/>
    <x v="16"/>
  </r>
  <r>
    <n v="17133"/>
    <s v="Palazzolo sull'Oglio"/>
    <s v="B - Polo intercomunale"/>
    <x v="0"/>
    <n v="23.306999999999999"/>
    <x v="16"/>
  </r>
  <r>
    <n v="17134"/>
    <s v="Paratico"/>
    <s v="C - Cintura"/>
    <x v="0"/>
    <n v="6.0704000000000002"/>
    <x v="16"/>
  </r>
  <r>
    <n v="17135"/>
    <s v="Paspardo"/>
    <s v="F - Ultraperiferico"/>
    <x v="1"/>
    <n v="11.6732"/>
    <x v="16"/>
  </r>
  <r>
    <n v="17136"/>
    <s v="Passirano"/>
    <s v="C - Cintura"/>
    <x v="0"/>
    <n v="12.9933"/>
    <x v="16"/>
  </r>
  <r>
    <n v="17137"/>
    <s v="Pavone del Mella"/>
    <s v="D - Intermedio"/>
    <x v="1"/>
    <n v="11.9345"/>
    <x v="16"/>
  </r>
  <r>
    <n v="17138"/>
    <s v="San Paolo"/>
    <s v="D - Intermedio"/>
    <x v="1"/>
    <n v="18.6221"/>
    <x v="16"/>
  </r>
  <r>
    <n v="17139"/>
    <s v="Pertica Alta"/>
    <s v="E - Periferico"/>
    <x v="1"/>
    <n v="20.8048"/>
    <x v="16"/>
  </r>
  <r>
    <n v="17140"/>
    <s v="Pertica Bassa"/>
    <s v="E - Periferico"/>
    <x v="1"/>
    <n v="30.467099999999999"/>
    <x v="16"/>
  </r>
  <r>
    <n v="17141"/>
    <s v="Pezzaze"/>
    <s v="E - Periferico"/>
    <x v="1"/>
    <n v="21.526599999999998"/>
    <x v="16"/>
  </r>
  <r>
    <n v="17142"/>
    <s v="Pian Camuno"/>
    <s v="E - Periferico"/>
    <x v="1"/>
    <n v="10.783300000000001"/>
    <x v="16"/>
  </r>
  <r>
    <n v="17143"/>
    <s v="Pisogne"/>
    <s v="E - Periferico"/>
    <x v="1"/>
    <n v="49.034799999999997"/>
    <x v="16"/>
  </r>
  <r>
    <n v="17144"/>
    <s v="Polaveno"/>
    <s v="D - Intermedio"/>
    <x v="1"/>
    <n v="9.3765999999999998"/>
    <x v="16"/>
  </r>
  <r>
    <n v="17145"/>
    <s v="Polpenazze del Garda"/>
    <s v="C - Cintura"/>
    <x v="0"/>
    <n v="8.9374000000000002"/>
    <x v="16"/>
  </r>
  <r>
    <n v="17146"/>
    <s v="Pompiano"/>
    <s v="D - Intermedio"/>
    <x v="1"/>
    <n v="15.2578"/>
    <x v="16"/>
  </r>
  <r>
    <n v="17147"/>
    <s v="Poncarale"/>
    <s v="C - Cintura"/>
    <x v="0"/>
    <n v="12.8339"/>
    <x v="16"/>
  </r>
  <r>
    <n v="17148"/>
    <s v="Ponte di Legno"/>
    <s v="F - Ultraperiferico"/>
    <x v="1"/>
    <n v="100.6673"/>
    <x v="16"/>
  </r>
  <r>
    <n v="17149"/>
    <s v="Pontevico"/>
    <s v="C - Cintura"/>
    <x v="0"/>
    <n v="29.322099999999999"/>
    <x v="16"/>
  </r>
  <r>
    <n v="17150"/>
    <s v="Pontoglio"/>
    <s v="C - Cintura"/>
    <x v="0"/>
    <n v="11.3264"/>
    <x v="16"/>
  </r>
  <r>
    <n v="17151"/>
    <s v="Pozzolengo"/>
    <s v="C - Cintura"/>
    <x v="0"/>
    <n v="20.832899999999999"/>
    <x v="16"/>
  </r>
  <r>
    <n v="17152"/>
    <s v="Pralboino"/>
    <s v="C - Cintura"/>
    <x v="0"/>
    <n v="17.5246"/>
    <x v="16"/>
  </r>
  <r>
    <n v="17153"/>
    <s v="Preseglie"/>
    <s v="E - Periferico"/>
    <x v="1"/>
    <n v="11.6372"/>
    <x v="16"/>
  </r>
  <r>
    <n v="17155"/>
    <s v="Prevalle"/>
    <s v="C - Cintura"/>
    <x v="0"/>
    <n v="10.0488"/>
    <x v="16"/>
  </r>
  <r>
    <n v="17156"/>
    <s v="Provaglio d'Iseo"/>
    <s v="C - Cintura"/>
    <x v="0"/>
    <n v="16.484300000000001"/>
    <x v="16"/>
  </r>
  <r>
    <n v="17157"/>
    <s v="Provaglio Val Sabbia"/>
    <s v="E - Periferico"/>
    <x v="1"/>
    <n v="15.0939"/>
    <x v="16"/>
  </r>
  <r>
    <n v="17158"/>
    <s v="Puegnago del Garda"/>
    <s v="C - Cintura"/>
    <x v="0"/>
    <n v="11.024900000000001"/>
    <x v="16"/>
  </r>
  <r>
    <n v="17159"/>
    <s v="Quinzano d'Oglio"/>
    <s v="D - Intermedio"/>
    <x v="1"/>
    <n v="21.789400000000001"/>
    <x v="16"/>
  </r>
  <r>
    <n v="17160"/>
    <s v="Remedello"/>
    <s v="D - Intermedio"/>
    <x v="1"/>
    <n v="21.797999999999998"/>
    <x v="16"/>
  </r>
  <r>
    <n v="17161"/>
    <s v="Rezzato"/>
    <s v="C - Cintura"/>
    <x v="0"/>
    <n v="18.2163"/>
    <x v="16"/>
  </r>
  <r>
    <n v="17162"/>
    <s v="Roccafranca"/>
    <s v="C - Cintura"/>
    <x v="0"/>
    <n v="19.139399999999998"/>
    <x v="16"/>
  </r>
  <r>
    <n v="17163"/>
    <s v="Rodengo Saiano"/>
    <s v="C - Cintura"/>
    <x v="0"/>
    <n v="12.9474"/>
    <x v="16"/>
  </r>
  <r>
    <n v="17164"/>
    <s v="Roè Volciano"/>
    <s v="D - Intermedio"/>
    <x v="1"/>
    <n v="5.8055000000000003"/>
    <x v="16"/>
  </r>
  <r>
    <n v="17165"/>
    <s v="Roncadelle"/>
    <s v="C - Cintura"/>
    <x v="0"/>
    <n v="9.2902000000000005"/>
    <x v="16"/>
  </r>
  <r>
    <n v="17166"/>
    <s v="Rovato"/>
    <s v="C - Cintura"/>
    <x v="0"/>
    <n v="26.5319"/>
    <x v="16"/>
  </r>
  <r>
    <n v="17167"/>
    <s v="Rudiano"/>
    <s v="C - Cintura"/>
    <x v="0"/>
    <n v="10.051299999999999"/>
    <x v="16"/>
  </r>
  <r>
    <n v="17168"/>
    <s v="Sabbio Chiese"/>
    <s v="D - Intermedio"/>
    <x v="1"/>
    <n v="18.017199999999999"/>
    <x v="16"/>
  </r>
  <r>
    <n v="17169"/>
    <s v="Sale Marasino"/>
    <s v="D - Intermedio"/>
    <x v="1"/>
    <n v="16.639500000000002"/>
    <x v="16"/>
  </r>
  <r>
    <n v="17170"/>
    <s v="Salò"/>
    <s v="D - Intermedio"/>
    <x v="1"/>
    <n v="26.8902"/>
    <x v="16"/>
  </r>
  <r>
    <n v="17171"/>
    <s v="San Felice del Benaco"/>
    <s v="C - Cintura"/>
    <x v="0"/>
    <n v="20.2882"/>
    <x v="16"/>
  </r>
  <r>
    <n v="17172"/>
    <s v="San Gervasio Bresciano"/>
    <s v="C - Cintura"/>
    <x v="0"/>
    <n v="10.7155"/>
    <x v="16"/>
  </r>
  <r>
    <n v="17173"/>
    <s v="San Zeno Naviglio"/>
    <s v="C - Cintura"/>
    <x v="0"/>
    <n v="6.1780999999999997"/>
    <x v="16"/>
  </r>
  <r>
    <n v="17174"/>
    <s v="Sarezzo"/>
    <s v="D - Intermedio"/>
    <x v="1"/>
    <n v="17.772600000000001"/>
    <x v="16"/>
  </r>
  <r>
    <n v="17175"/>
    <s v="Saviore dell'Adamello"/>
    <s v="F - Ultraperiferico"/>
    <x v="1"/>
    <n v="84.941900000000004"/>
    <x v="16"/>
  </r>
  <r>
    <n v="17176"/>
    <s v="Sellero"/>
    <s v="F - Ultraperiferico"/>
    <x v="1"/>
    <n v="14.433999999999999"/>
    <x v="16"/>
  </r>
  <r>
    <n v="17177"/>
    <s v="Seniga"/>
    <s v="C - Cintura"/>
    <x v="0"/>
    <n v="13.286099999999999"/>
    <x v="16"/>
  </r>
  <r>
    <n v="17178"/>
    <s v="Serle"/>
    <s v="D - Intermedio"/>
    <x v="1"/>
    <n v="18.3581"/>
    <x v="16"/>
  </r>
  <r>
    <n v="17179"/>
    <s v="Sirmione"/>
    <s v="C - Cintura"/>
    <x v="0"/>
    <n v="26.2896"/>
    <x v="16"/>
  </r>
  <r>
    <n v="17180"/>
    <s v="Soiano del Lago"/>
    <s v="C - Cintura"/>
    <x v="0"/>
    <n v="5.9553000000000003"/>
    <x v="16"/>
  </r>
  <r>
    <n v="17181"/>
    <s v="Sonico"/>
    <s v="E - Periferico"/>
    <x v="1"/>
    <n v="61.006300000000003"/>
    <x v="16"/>
  </r>
  <r>
    <n v="17182"/>
    <s v="Sulzano"/>
    <s v="D - Intermedio"/>
    <x v="1"/>
    <n v="10.5594"/>
    <x v="16"/>
  </r>
  <r>
    <n v="17183"/>
    <s v="Tavernole sul Mella"/>
    <s v="E - Periferico"/>
    <x v="1"/>
    <n v="19.808199999999999"/>
    <x v="16"/>
  </r>
  <r>
    <n v="17184"/>
    <s v="Temù"/>
    <s v="F - Ultraperiferico"/>
    <x v="1"/>
    <n v="42.8748"/>
    <x v="16"/>
  </r>
  <r>
    <n v="17185"/>
    <s v="Tignale"/>
    <s v="F - Ultraperiferico"/>
    <x v="1"/>
    <n v="45.834299999999999"/>
    <x v="16"/>
  </r>
  <r>
    <n v="17186"/>
    <s v="Torbole Casaglia"/>
    <s v="C - Cintura"/>
    <x v="0"/>
    <n v="13.7064"/>
    <x v="16"/>
  </r>
  <r>
    <n v="17187"/>
    <s v="Toscolano-Maderno"/>
    <s v="E - Periferico"/>
    <x v="1"/>
    <n v="58.134999999999998"/>
    <x v="16"/>
  </r>
  <r>
    <n v="17188"/>
    <s v="Travagliato"/>
    <s v="C - Cintura"/>
    <x v="0"/>
    <n v="17.509"/>
    <x v="16"/>
  </r>
  <r>
    <n v="17189"/>
    <s v="Tremosine sul Garda"/>
    <s v="E - Periferico"/>
    <x v="1"/>
    <n v="72.670699999999997"/>
    <x v="16"/>
  </r>
  <r>
    <n v="17190"/>
    <s v="Trenzano"/>
    <s v="C - Cintura"/>
    <x v="0"/>
    <n v="20.770800000000001"/>
    <x v="16"/>
  </r>
  <r>
    <n v="17191"/>
    <s v="Treviso Bresciano"/>
    <s v="E - Periferico"/>
    <x v="1"/>
    <n v="17.878799999999998"/>
    <x v="16"/>
  </r>
  <r>
    <n v="17192"/>
    <s v="Urago d'Oglio"/>
    <s v="C - Cintura"/>
    <x v="0"/>
    <n v="9.9848999999999997"/>
    <x v="16"/>
  </r>
  <r>
    <n v="17193"/>
    <s v="Vallio Terme"/>
    <s v="D - Intermedio"/>
    <x v="1"/>
    <n v="15.0246"/>
    <x v="16"/>
  </r>
  <r>
    <n v="17194"/>
    <s v="Valvestino"/>
    <s v="F - Ultraperiferico"/>
    <x v="1"/>
    <n v="30.9572"/>
    <x v="16"/>
  </r>
  <r>
    <n v="17195"/>
    <s v="Verolanuova"/>
    <s v="D - Intermedio"/>
    <x v="1"/>
    <n v="25.4619"/>
    <x v="16"/>
  </r>
  <r>
    <n v="17196"/>
    <s v="Verolavecchia"/>
    <s v="D - Intermedio"/>
    <x v="1"/>
    <n v="21.507300000000001"/>
    <x v="16"/>
  </r>
  <r>
    <n v="17197"/>
    <s v="Vestone"/>
    <s v="E - Periferico"/>
    <x v="1"/>
    <n v="12.9658"/>
    <x v="16"/>
  </r>
  <r>
    <n v="17198"/>
    <s v="Vezza d'Oglio"/>
    <s v="F - Ultraperiferico"/>
    <x v="1"/>
    <n v="53.745199999999997"/>
    <x v="16"/>
  </r>
  <r>
    <n v="17199"/>
    <s v="Villa Carcina"/>
    <s v="C - Cintura"/>
    <x v="0"/>
    <n v="14.380599999999999"/>
    <x v="16"/>
  </r>
  <r>
    <n v="17200"/>
    <s v="Villachiara"/>
    <s v="D - Intermedio"/>
    <x v="1"/>
    <n v="17.213000000000001"/>
    <x v="16"/>
  </r>
  <r>
    <n v="17201"/>
    <s v="Villanuova sul Clisi"/>
    <s v="D - Intermedio"/>
    <x v="1"/>
    <n v="9.3714999999999993"/>
    <x v="16"/>
  </r>
  <r>
    <n v="17202"/>
    <s v="Vione"/>
    <s v="F - Ultraperiferico"/>
    <x v="1"/>
    <n v="35.544800000000002"/>
    <x v="16"/>
  </r>
  <r>
    <n v="17203"/>
    <s v="Visano"/>
    <s v="D - Intermedio"/>
    <x v="1"/>
    <n v="11.137600000000001"/>
    <x v="16"/>
  </r>
  <r>
    <n v="17204"/>
    <s v="Vobarno"/>
    <s v="D - Intermedio"/>
    <x v="1"/>
    <n v="53.3399"/>
    <x v="16"/>
  </r>
  <r>
    <n v="17205"/>
    <s v="Zone"/>
    <s v="E - Periferico"/>
    <x v="1"/>
    <n v="19.656199999999998"/>
    <x v="16"/>
  </r>
  <r>
    <n v="17206"/>
    <s v="Piancogno"/>
    <s v="E - Periferico"/>
    <x v="1"/>
    <n v="14.044"/>
    <x v="16"/>
  </r>
  <r>
    <n v="18001"/>
    <s v="Alagna"/>
    <s v="C - Cintura"/>
    <x v="0"/>
    <n v="8.7659000000000002"/>
    <x v="17"/>
  </r>
  <r>
    <n v="18003"/>
    <s v="Albonese"/>
    <s v="C - Cintura"/>
    <x v="0"/>
    <n v="4.4821999999999997"/>
    <x v="17"/>
  </r>
  <r>
    <n v="18004"/>
    <s v="Albuzzano"/>
    <s v="C - Cintura"/>
    <x v="0"/>
    <n v="14.9396"/>
    <x v="17"/>
  </r>
  <r>
    <n v="18005"/>
    <s v="Arena Po"/>
    <s v="D - Intermedio"/>
    <x v="1"/>
    <n v="22.525300000000001"/>
    <x v="17"/>
  </r>
  <r>
    <n v="18006"/>
    <s v="Badia Pavese"/>
    <s v="C - Cintura"/>
    <x v="0"/>
    <n v="5.1414"/>
    <x v="17"/>
  </r>
  <r>
    <n v="18007"/>
    <s v="Bagnaria"/>
    <s v="C - Cintura"/>
    <x v="0"/>
    <n v="16.979199999999999"/>
    <x v="17"/>
  </r>
  <r>
    <n v="18008"/>
    <s v="Barbianello"/>
    <s v="C - Cintura"/>
    <x v="0"/>
    <n v="12.114599999999999"/>
    <x v="17"/>
  </r>
  <r>
    <n v="18009"/>
    <s v="Bascapè"/>
    <s v="C - Cintura"/>
    <x v="0"/>
    <n v="12.776300000000001"/>
    <x v="17"/>
  </r>
  <r>
    <n v="18011"/>
    <s v="Bastida Pancarana"/>
    <s v="C - Cintura"/>
    <x v="0"/>
    <n v="12.661799999999999"/>
    <x v="17"/>
  </r>
  <r>
    <n v="18012"/>
    <s v="Battuda"/>
    <s v="C - Cintura"/>
    <x v="0"/>
    <n v="7.0537000000000001"/>
    <x v="17"/>
  </r>
  <r>
    <n v="18013"/>
    <s v="Belgioioso"/>
    <s v="C - Cintura"/>
    <x v="0"/>
    <n v="25.415099999999999"/>
    <x v="17"/>
  </r>
  <r>
    <n v="18014"/>
    <s v="Bereguardo"/>
    <s v="C - Cintura"/>
    <x v="0"/>
    <n v="17.696899999999999"/>
    <x v="17"/>
  </r>
  <r>
    <n v="18015"/>
    <s v="Borgarello"/>
    <s v="C - Cintura"/>
    <x v="0"/>
    <n v="5.1196000000000002"/>
    <x v="17"/>
  </r>
  <r>
    <n v="18016"/>
    <s v="Borgo Priolo"/>
    <s v="C - Cintura"/>
    <x v="0"/>
    <n v="28.88"/>
    <x v="17"/>
  </r>
  <r>
    <n v="18017"/>
    <s v="Borgoratto Mormorolo"/>
    <s v="C - Cintura"/>
    <x v="0"/>
    <n v="16.5001"/>
    <x v="17"/>
  </r>
  <r>
    <n v="18018"/>
    <s v="Borgo San Siro"/>
    <s v="C - Cintura"/>
    <x v="0"/>
    <n v="18.028500000000001"/>
    <x v="17"/>
  </r>
  <r>
    <n v="18019"/>
    <s v="Bornasco"/>
    <s v="C - Cintura"/>
    <x v="0"/>
    <n v="13.2742"/>
    <x v="17"/>
  </r>
  <r>
    <n v="18020"/>
    <s v="Bosnasco"/>
    <s v="D - Intermedio"/>
    <x v="1"/>
    <n v="5.4367000000000001"/>
    <x v="17"/>
  </r>
  <r>
    <n v="18021"/>
    <s v="Brallo di Pregola"/>
    <s v="E - Periferico"/>
    <x v="1"/>
    <n v="45.879100000000001"/>
    <x v="17"/>
  </r>
  <r>
    <n v="18022"/>
    <s v="Breme"/>
    <s v="C - Cintura"/>
    <x v="0"/>
    <n v="19.162400000000002"/>
    <x v="17"/>
  </r>
  <r>
    <n v="18023"/>
    <s v="Bressana Bottarone"/>
    <s v="C - Cintura"/>
    <x v="0"/>
    <n v="12.3004"/>
    <x v="17"/>
  </r>
  <r>
    <n v="18024"/>
    <s v="Broni"/>
    <s v="C - Cintura"/>
    <x v="0"/>
    <n v="20.476099999999999"/>
    <x v="17"/>
  </r>
  <r>
    <n v="18025"/>
    <s v="Calvignano"/>
    <s v="C - Cintura"/>
    <x v="0"/>
    <n v="7.0124000000000004"/>
    <x v="17"/>
  </r>
  <r>
    <n v="18026"/>
    <s v="Campospinoso Albaredo"/>
    <s v="C - Cintura"/>
    <x v="0"/>
    <n v="12.735200000000001"/>
    <x v="17"/>
  </r>
  <r>
    <n v="18027"/>
    <s v="Candia Lomellina"/>
    <s v="C - Cintura"/>
    <x v="0"/>
    <n v="27.962299999999999"/>
    <x v="17"/>
  </r>
  <r>
    <n v="18029"/>
    <s v="Canneto Pavese"/>
    <s v="D - Intermedio"/>
    <x v="1"/>
    <n v="5.984"/>
    <x v="17"/>
  </r>
  <r>
    <n v="18030"/>
    <s v="Carbonara al Ticino"/>
    <s v="C - Cintura"/>
    <x v="0"/>
    <n v="14.3697"/>
    <x v="17"/>
  </r>
  <r>
    <n v="18031"/>
    <s v="Casanova Lonati"/>
    <s v="C - Cintura"/>
    <x v="0"/>
    <n v="4.8746999999999998"/>
    <x v="17"/>
  </r>
  <r>
    <n v="18032"/>
    <s v="Casatisma"/>
    <s v="C - Cintura"/>
    <x v="0"/>
    <n v="5.8651"/>
    <x v="17"/>
  </r>
  <r>
    <n v="18033"/>
    <s v="Casei Gerola"/>
    <s v="C - Cintura"/>
    <x v="0"/>
    <n v="23.987400000000001"/>
    <x v="17"/>
  </r>
  <r>
    <n v="18034"/>
    <s v="Casorate Primo"/>
    <s v="C - Cintura"/>
    <x v="0"/>
    <n v="10.1092"/>
    <x v="17"/>
  </r>
  <r>
    <n v="18035"/>
    <s v="Cassolnovo"/>
    <s v="C - Cintura"/>
    <x v="0"/>
    <n v="31.513000000000002"/>
    <x v="17"/>
  </r>
  <r>
    <n v="18036"/>
    <s v="Castana"/>
    <s v="D - Intermedio"/>
    <x v="1"/>
    <n v="5.2202999999999999"/>
    <x v="17"/>
  </r>
  <r>
    <n v="18037"/>
    <s v="Casteggio"/>
    <s v="C - Cintura"/>
    <x v="0"/>
    <n v="17.3123"/>
    <x v="17"/>
  </r>
  <r>
    <n v="18038"/>
    <s v="Castelletto di Branduzzo"/>
    <s v="C - Cintura"/>
    <x v="0"/>
    <n v="11.492699999999999"/>
    <x v="17"/>
  </r>
  <r>
    <n v="18039"/>
    <s v="Castello d'Agogna"/>
    <s v="C - Cintura"/>
    <x v="0"/>
    <n v="10.6439"/>
    <x v="17"/>
  </r>
  <r>
    <n v="18040"/>
    <s v="Castelnovetto"/>
    <s v="C - Cintura"/>
    <x v="0"/>
    <n v="17.921299999999999"/>
    <x v="17"/>
  </r>
  <r>
    <n v="18041"/>
    <s v="Cava Manara"/>
    <s v="C - Cintura"/>
    <x v="0"/>
    <n v="17.321100000000001"/>
    <x v="17"/>
  </r>
  <r>
    <n v="18042"/>
    <s v="Cecima"/>
    <s v="C - Cintura"/>
    <x v="0"/>
    <n v="9.9944000000000006"/>
    <x v="17"/>
  </r>
  <r>
    <n v="18043"/>
    <s v="Ceranova"/>
    <s v="C - Cintura"/>
    <x v="0"/>
    <n v="4.7691999999999997"/>
    <x v="17"/>
  </r>
  <r>
    <n v="18044"/>
    <s v="Ceretto Lomellina"/>
    <s v="C - Cintura"/>
    <x v="0"/>
    <n v="7.6237000000000004"/>
    <x v="17"/>
  </r>
  <r>
    <n v="18045"/>
    <s v="Cergnago"/>
    <s v="C - Cintura"/>
    <x v="0"/>
    <n v="14.0162"/>
    <x v="17"/>
  </r>
  <r>
    <n v="18046"/>
    <s v="Certosa di Pavia"/>
    <s v="C - Cintura"/>
    <x v="0"/>
    <n v="10.5466"/>
    <x v="17"/>
  </r>
  <r>
    <n v="18047"/>
    <s v="Cervesina"/>
    <s v="C - Cintura"/>
    <x v="0"/>
    <n v="12.4406"/>
    <x v="17"/>
  </r>
  <r>
    <n v="18048"/>
    <s v="Chignolo Po"/>
    <s v="C - Cintura"/>
    <x v="0"/>
    <n v="23.227599999999999"/>
    <x v="17"/>
  </r>
  <r>
    <n v="18049"/>
    <s v="Cigognola"/>
    <s v="D - Intermedio"/>
    <x v="1"/>
    <n v="7.8545999999999996"/>
    <x v="17"/>
  </r>
  <r>
    <n v="18050"/>
    <s v="Cilavegna"/>
    <s v="C - Cintura"/>
    <x v="0"/>
    <n v="17.6294"/>
    <x v="17"/>
  </r>
  <r>
    <n v="18051"/>
    <s v="Codevilla"/>
    <s v="C - Cintura"/>
    <x v="0"/>
    <n v="12.8965"/>
    <x v="17"/>
  </r>
  <r>
    <n v="18052"/>
    <s v="Confienza"/>
    <s v="C - Cintura"/>
    <x v="0"/>
    <n v="26.5626"/>
    <x v="17"/>
  </r>
  <r>
    <n v="18053"/>
    <s v="Copiano"/>
    <s v="C - Cintura"/>
    <x v="0"/>
    <n v="4.2546999999999997"/>
    <x v="17"/>
  </r>
  <r>
    <n v="18054"/>
    <s v="Corana"/>
    <s v="C - Cintura"/>
    <x v="0"/>
    <n v="12.997"/>
    <x v="17"/>
  </r>
  <r>
    <n v="18057"/>
    <s v="Corvino San Quirico"/>
    <s v="C - Cintura"/>
    <x v="0"/>
    <n v="4.0930999999999997"/>
    <x v="17"/>
  </r>
  <r>
    <n v="18058"/>
    <s v="Costa de' Nobili"/>
    <s v="D - Intermedio"/>
    <x v="1"/>
    <n v="11.775"/>
    <x v="17"/>
  </r>
  <r>
    <n v="18059"/>
    <s v="Cozzo"/>
    <s v="C - Cintura"/>
    <x v="0"/>
    <n v="17.226099999999999"/>
    <x v="17"/>
  </r>
  <r>
    <n v="18060"/>
    <s v="Cura Carpignano"/>
    <s v="C - Cintura"/>
    <x v="0"/>
    <n v="11.258699999999999"/>
    <x v="17"/>
  </r>
  <r>
    <n v="18061"/>
    <s v="Dorno"/>
    <s v="C - Cintura"/>
    <x v="0"/>
    <n v="30.116199999999999"/>
    <x v="17"/>
  </r>
  <r>
    <n v="18062"/>
    <s v="Ferrera Erbognone"/>
    <s v="D - Intermedio"/>
    <x v="1"/>
    <n v="18.8734"/>
    <x v="17"/>
  </r>
  <r>
    <n v="18063"/>
    <s v="Filighera"/>
    <s v="C - Cintura"/>
    <x v="0"/>
    <n v="8.1911000000000005"/>
    <x v="17"/>
  </r>
  <r>
    <n v="18064"/>
    <s v="Fortunago"/>
    <s v="C - Cintura"/>
    <x v="0"/>
    <n v="17.314299999999999"/>
    <x v="17"/>
  </r>
  <r>
    <n v="18065"/>
    <s v="Frascarolo"/>
    <s v="C - Cintura"/>
    <x v="0"/>
    <n v="23.716200000000001"/>
    <x v="17"/>
  </r>
  <r>
    <n v="18066"/>
    <s v="Galliavola"/>
    <s v="D - Intermedio"/>
    <x v="1"/>
    <n v="9.4476999999999993"/>
    <x v="17"/>
  </r>
  <r>
    <n v="18067"/>
    <s v="Gambarana"/>
    <s v="D - Intermedio"/>
    <x v="1"/>
    <n v="11.667400000000001"/>
    <x v="17"/>
  </r>
  <r>
    <n v="18068"/>
    <s v="Gambolò"/>
    <s v="C - Cintura"/>
    <x v="0"/>
    <n v="51.1937"/>
    <x v="17"/>
  </r>
  <r>
    <n v="18069"/>
    <s v="Garlasco"/>
    <s v="C - Cintura"/>
    <x v="0"/>
    <n v="38.274500000000003"/>
    <x v="17"/>
  </r>
  <r>
    <n v="18071"/>
    <s v="Gerenzago"/>
    <s v="C - Cintura"/>
    <x v="0"/>
    <n v="5.5606999999999998"/>
    <x v="17"/>
  </r>
  <r>
    <n v="18072"/>
    <s v="Giussago"/>
    <s v="C - Cintura"/>
    <x v="0"/>
    <n v="24.6919"/>
    <x v="17"/>
  </r>
  <r>
    <n v="18073"/>
    <s v="Godiasco Salice Terme"/>
    <s v="C - Cintura"/>
    <x v="0"/>
    <n v="20.286999999999999"/>
    <x v="17"/>
  </r>
  <r>
    <n v="18074"/>
    <s v="Golferenzo"/>
    <s v="E - Periferico"/>
    <x v="1"/>
    <n v="4.5761000000000003"/>
    <x v="17"/>
  </r>
  <r>
    <n v="18075"/>
    <s v="Gravellona Lomellina"/>
    <s v="C - Cintura"/>
    <x v="0"/>
    <n v="20.417899999999999"/>
    <x v="17"/>
  </r>
  <r>
    <n v="18076"/>
    <s v="Gropello Cairoli"/>
    <s v="C - Cintura"/>
    <x v="0"/>
    <n v="26.180800000000001"/>
    <x v="17"/>
  </r>
  <r>
    <n v="18077"/>
    <s v="Inverno e Monteleone"/>
    <s v="C - Cintura"/>
    <x v="0"/>
    <n v="9.4314999999999998"/>
    <x v="17"/>
  </r>
  <r>
    <n v="18078"/>
    <s v="Landriano"/>
    <s v="C - Cintura"/>
    <x v="0"/>
    <n v="15.9025"/>
    <x v="17"/>
  </r>
  <r>
    <n v="18079"/>
    <s v="Langosco"/>
    <s v="C - Cintura"/>
    <x v="0"/>
    <n v="15.8079"/>
    <x v="17"/>
  </r>
  <r>
    <n v="18080"/>
    <s v="Lardirago"/>
    <s v="C - Cintura"/>
    <x v="0"/>
    <n v="5.0998999999999999"/>
    <x v="17"/>
  </r>
  <r>
    <n v="18081"/>
    <s v="Linarolo"/>
    <s v="C - Cintura"/>
    <x v="0"/>
    <n v="12.657"/>
    <x v="17"/>
  </r>
  <r>
    <n v="18082"/>
    <s v="Lirio"/>
    <s v="D - Intermedio"/>
    <x v="1"/>
    <n v="1.6141000000000001"/>
    <x v="17"/>
  </r>
  <r>
    <n v="18083"/>
    <s v="Lomello"/>
    <s v="D - Intermedio"/>
    <x v="1"/>
    <n v="22.3063"/>
    <x v="17"/>
  </r>
  <r>
    <n v="18084"/>
    <s v="Lungavilla"/>
    <s v="C - Cintura"/>
    <x v="0"/>
    <n v="6.9564000000000004"/>
    <x v="17"/>
  </r>
  <r>
    <n v="18085"/>
    <s v="Magherno"/>
    <s v="C - Cintura"/>
    <x v="0"/>
    <n v="5.3434999999999997"/>
    <x v="17"/>
  </r>
  <r>
    <n v="18086"/>
    <s v="Marcignago"/>
    <s v="C - Cintura"/>
    <x v="0"/>
    <n v="10.5016"/>
    <x v="17"/>
  </r>
  <r>
    <n v="18087"/>
    <s v="Marzano"/>
    <s v="C - Cintura"/>
    <x v="0"/>
    <n v="9.3953000000000007"/>
    <x v="17"/>
  </r>
  <r>
    <n v="18088"/>
    <s v="Mede"/>
    <s v="D - Intermedio"/>
    <x v="1"/>
    <n v="32.3414"/>
    <x v="17"/>
  </r>
  <r>
    <n v="18089"/>
    <s v="Menconico"/>
    <s v="E - Periferico"/>
    <x v="1"/>
    <n v="28.330400000000001"/>
    <x v="17"/>
  </r>
  <r>
    <n v="18090"/>
    <s v="Mezzana Bigli"/>
    <s v="C - Cintura"/>
    <x v="0"/>
    <n v="19.225000000000001"/>
    <x v="17"/>
  </r>
  <r>
    <n v="18091"/>
    <s v="Mezzana Rabattone"/>
    <s v="D - Intermedio"/>
    <x v="1"/>
    <n v="6.8696999999999999"/>
    <x v="17"/>
  </r>
  <r>
    <n v="18092"/>
    <s v="Mezzanino"/>
    <s v="C - Cintura"/>
    <x v="0"/>
    <n v="12.546900000000001"/>
    <x v="17"/>
  </r>
  <r>
    <n v="18093"/>
    <s v="Miradolo Terme"/>
    <s v="D - Intermedio"/>
    <x v="1"/>
    <n v="9.8000000000000007"/>
    <x v="17"/>
  </r>
  <r>
    <n v="18094"/>
    <s v="Montalto Pavese"/>
    <s v="C - Cintura"/>
    <x v="0"/>
    <n v="18.988099999999999"/>
    <x v="17"/>
  </r>
  <r>
    <n v="18095"/>
    <s v="Montebello della Battaglia"/>
    <s v="C - Cintura"/>
    <x v="0"/>
    <n v="16.005299999999998"/>
    <x v="17"/>
  </r>
  <r>
    <n v="18096"/>
    <s v="Montecalvo Versiggia"/>
    <s v="E - Periferico"/>
    <x v="1"/>
    <n v="11.1029"/>
    <x v="17"/>
  </r>
  <r>
    <n v="18097"/>
    <s v="Montescano"/>
    <s v="D - Intermedio"/>
    <x v="1"/>
    <n v="2.4081999999999999"/>
    <x v="17"/>
  </r>
  <r>
    <n v="18098"/>
    <s v="Montesegale"/>
    <s v="D - Intermedio"/>
    <x v="1"/>
    <n v="14.914400000000001"/>
    <x v="17"/>
  </r>
  <r>
    <n v="18099"/>
    <s v="Monticelli Pavese"/>
    <s v="D - Intermedio"/>
    <x v="1"/>
    <n v="20.507100000000001"/>
    <x v="17"/>
  </r>
  <r>
    <n v="18100"/>
    <s v="Montù Beccaria"/>
    <s v="D - Intermedio"/>
    <x v="1"/>
    <n v="15.4308"/>
    <x v="17"/>
  </r>
  <r>
    <n v="18101"/>
    <s v="Mornico Losana"/>
    <s v="C - Cintura"/>
    <x v="0"/>
    <n v="8.1662999999999997"/>
    <x v="17"/>
  </r>
  <r>
    <n v="18102"/>
    <s v="Mortara"/>
    <s v="C - Cintura"/>
    <x v="0"/>
    <n v="51.203400000000002"/>
    <x v="17"/>
  </r>
  <r>
    <n v="18103"/>
    <s v="Nicorvo"/>
    <s v="C - Cintura"/>
    <x v="0"/>
    <n v="7.9943"/>
    <x v="17"/>
  </r>
  <r>
    <n v="18104"/>
    <s v="Olevano di Lomellina"/>
    <s v="C - Cintura"/>
    <x v="0"/>
    <n v="15.9191"/>
    <x v="17"/>
  </r>
  <r>
    <n v="18105"/>
    <s v="Oliva Gessi"/>
    <s v="C - Cintura"/>
    <x v="0"/>
    <n v="4.2054"/>
    <x v="17"/>
  </r>
  <r>
    <n v="18106"/>
    <s v="Ottobiano"/>
    <s v="C - Cintura"/>
    <x v="0"/>
    <n v="24.602"/>
    <x v="17"/>
  </r>
  <r>
    <n v="18107"/>
    <s v="Palestro"/>
    <s v="C - Cintura"/>
    <x v="0"/>
    <n v="19.274100000000001"/>
    <x v="17"/>
  </r>
  <r>
    <n v="18108"/>
    <s v="Pancarana"/>
    <s v="C - Cintura"/>
    <x v="0"/>
    <n v="6.2834000000000003"/>
    <x v="17"/>
  </r>
  <r>
    <n v="18109"/>
    <s v="Parona"/>
    <s v="C - Cintura"/>
    <x v="0"/>
    <n v="9.5777999999999999"/>
    <x v="17"/>
  </r>
  <r>
    <n v="18110"/>
    <s v="Pavia"/>
    <s v="A - Polo"/>
    <x v="0"/>
    <n v="63.048699999999997"/>
    <x v="17"/>
  </r>
  <r>
    <n v="18111"/>
    <s v="Pietra de' Giorgi"/>
    <s v="D - Intermedio"/>
    <x v="1"/>
    <n v="11.155099999999999"/>
    <x v="17"/>
  </r>
  <r>
    <n v="18112"/>
    <s v="Pieve Albignola"/>
    <s v="D - Intermedio"/>
    <x v="1"/>
    <n v="18.278099999999998"/>
    <x v="17"/>
  </r>
  <r>
    <n v="18113"/>
    <s v="Pieve del Cairo"/>
    <s v="C - Cintura"/>
    <x v="0"/>
    <n v="24.0092"/>
    <x v="17"/>
  </r>
  <r>
    <n v="18114"/>
    <s v="Pieve Porto Morone"/>
    <s v="C - Cintura"/>
    <x v="0"/>
    <n v="16.2529"/>
    <x v="17"/>
  </r>
  <r>
    <n v="18115"/>
    <s v="Pinarolo Po"/>
    <s v="C - Cintura"/>
    <x v="0"/>
    <n v="11.5261"/>
    <x v="17"/>
  </r>
  <r>
    <n v="18116"/>
    <s v="Pizzale"/>
    <s v="C - Cintura"/>
    <x v="0"/>
    <n v="7.2598000000000003"/>
    <x v="17"/>
  </r>
  <r>
    <n v="18117"/>
    <s v="Ponte Nizza"/>
    <s v="C - Cintura"/>
    <x v="0"/>
    <n v="23.0137"/>
    <x v="17"/>
  </r>
  <r>
    <n v="18118"/>
    <s v="Portalbera"/>
    <s v="D - Intermedio"/>
    <x v="1"/>
    <n v="4.8521000000000001"/>
    <x v="17"/>
  </r>
  <r>
    <n v="18119"/>
    <s v="Rea"/>
    <s v="C - Cintura"/>
    <x v="0"/>
    <n v="2.2791999999999999"/>
    <x v="17"/>
  </r>
  <r>
    <n v="18120"/>
    <s v="Redavalle"/>
    <s v="C - Cintura"/>
    <x v="0"/>
    <n v="5.4981"/>
    <x v="17"/>
  </r>
  <r>
    <n v="18121"/>
    <s v="Retorbido"/>
    <s v="C - Cintura"/>
    <x v="0"/>
    <n v="11.526400000000001"/>
    <x v="17"/>
  </r>
  <r>
    <n v="18122"/>
    <s v="Rivanazzano Terme"/>
    <s v="C - Cintura"/>
    <x v="0"/>
    <n v="29.6937"/>
    <x v="17"/>
  </r>
  <r>
    <n v="18123"/>
    <s v="Robbio"/>
    <s v="C - Cintura"/>
    <x v="0"/>
    <n v="40.911299999999997"/>
    <x v="17"/>
  </r>
  <r>
    <n v="18124"/>
    <s v="Robecco Pavese"/>
    <s v="C - Cintura"/>
    <x v="0"/>
    <n v="6.8047000000000004"/>
    <x v="17"/>
  </r>
  <r>
    <n v="18125"/>
    <s v="Rocca de' Giorgi"/>
    <s v="D - Intermedio"/>
    <x v="1"/>
    <n v="10.832700000000001"/>
    <x v="17"/>
  </r>
  <r>
    <n v="18126"/>
    <s v="Rocca Susella"/>
    <s v="C - Cintura"/>
    <x v="0"/>
    <n v="12.854100000000001"/>
    <x v="17"/>
  </r>
  <r>
    <n v="18127"/>
    <s v="Rognano"/>
    <s v="C - Cintura"/>
    <x v="0"/>
    <n v="9.3079000000000001"/>
    <x v="17"/>
  </r>
  <r>
    <n v="18128"/>
    <s v="Romagnese"/>
    <s v="E - Periferico"/>
    <x v="1"/>
    <n v="30.3413"/>
    <x v="17"/>
  </r>
  <r>
    <n v="18129"/>
    <s v="Roncaro"/>
    <s v="C - Cintura"/>
    <x v="0"/>
    <n v="5.0448000000000004"/>
    <x v="17"/>
  </r>
  <r>
    <n v="18130"/>
    <s v="Rosasco"/>
    <s v="C - Cintura"/>
    <x v="0"/>
    <n v="19.420100000000001"/>
    <x v="17"/>
  </r>
  <r>
    <n v="18131"/>
    <s v="Rovescala"/>
    <s v="D - Intermedio"/>
    <x v="1"/>
    <n v="8.5021000000000004"/>
    <x v="17"/>
  </r>
  <r>
    <n v="18133"/>
    <s v="San Cipriano Po"/>
    <s v="C - Cintura"/>
    <x v="0"/>
    <n v="8.5274000000000001"/>
    <x v="17"/>
  </r>
  <r>
    <n v="18134"/>
    <s v="San Damiano al Colle"/>
    <s v="D - Intermedio"/>
    <x v="1"/>
    <n v="6.5015999999999998"/>
    <x v="17"/>
  </r>
  <r>
    <n v="18135"/>
    <s v="San Genesio ed Uniti"/>
    <s v="C - Cintura"/>
    <x v="0"/>
    <n v="9.0481999999999996"/>
    <x v="17"/>
  </r>
  <r>
    <n v="18136"/>
    <s v="San Giorgio di Lomellina"/>
    <s v="C - Cintura"/>
    <x v="0"/>
    <n v="25.216699999999999"/>
    <x v="17"/>
  </r>
  <r>
    <n v="18137"/>
    <s v="San Martino Siccomario"/>
    <s v="C - Cintura"/>
    <x v="0"/>
    <n v="14.542199999999999"/>
    <x v="17"/>
  </r>
  <r>
    <n v="18138"/>
    <s v="Sannazzaro de' Burgondi"/>
    <s v="C - Cintura"/>
    <x v="0"/>
    <n v="23.988600000000002"/>
    <x v="17"/>
  </r>
  <r>
    <n v="18139"/>
    <s v="Santa Cristina e Bissone"/>
    <s v="D - Intermedio"/>
    <x v="1"/>
    <n v="22.324999999999999"/>
    <x v="17"/>
  </r>
  <r>
    <n v="18140"/>
    <s v="Santa Giuletta"/>
    <s v="C - Cintura"/>
    <x v="0"/>
    <n v="10.9274"/>
    <x v="17"/>
  </r>
  <r>
    <n v="18141"/>
    <s v="Sant'Alessio con Vialone"/>
    <s v="C - Cintura"/>
    <x v="0"/>
    <n v="6.8002000000000002"/>
    <x v="17"/>
  </r>
  <r>
    <n v="18142"/>
    <s v="Santa Margherita di Staffora"/>
    <s v="E - Periferico"/>
    <x v="1"/>
    <n v="36.530999999999999"/>
    <x v="17"/>
  </r>
  <r>
    <n v="18143"/>
    <s v="Santa Maria della Versa"/>
    <s v="D - Intermedio"/>
    <x v="1"/>
    <n v="18.636800000000001"/>
    <x v="17"/>
  </r>
  <r>
    <n v="18144"/>
    <s v="Sant'Angelo Lomellina"/>
    <s v="C - Cintura"/>
    <x v="0"/>
    <n v="10.4955"/>
    <x v="17"/>
  </r>
  <r>
    <n v="18145"/>
    <s v="San Zenone al Po"/>
    <s v="D - Intermedio"/>
    <x v="1"/>
    <n v="7.1106999999999996"/>
    <x v="17"/>
  </r>
  <r>
    <n v="18146"/>
    <s v="Sartirana Lomellina"/>
    <s v="C - Cintura"/>
    <x v="0"/>
    <n v="30.2012"/>
    <x v="17"/>
  </r>
  <r>
    <n v="18147"/>
    <s v="Scaldasole"/>
    <s v="D - Intermedio"/>
    <x v="1"/>
    <n v="11.9293"/>
    <x v="17"/>
  </r>
  <r>
    <n v="18148"/>
    <s v="Semiana"/>
    <s v="D - Intermedio"/>
    <x v="1"/>
    <n v="9.9111999999999991"/>
    <x v="17"/>
  </r>
  <r>
    <n v="18149"/>
    <s v="Silvano Pietra"/>
    <s v="C - Cintura"/>
    <x v="0"/>
    <n v="13.952500000000001"/>
    <x v="17"/>
  </r>
  <r>
    <n v="18150"/>
    <s v="Siziano"/>
    <s v="C - Cintura"/>
    <x v="0"/>
    <n v="10.881"/>
    <x v="17"/>
  </r>
  <r>
    <n v="18151"/>
    <s v="Sommo"/>
    <s v="C - Cintura"/>
    <x v="0"/>
    <n v="15.0221"/>
    <x v="17"/>
  </r>
  <r>
    <n v="18152"/>
    <s v="Spessa"/>
    <s v="D - Intermedio"/>
    <x v="1"/>
    <n v="12.303100000000001"/>
    <x v="17"/>
  </r>
  <r>
    <n v="18153"/>
    <s v="Stradella"/>
    <s v="D - Intermedio"/>
    <x v="1"/>
    <n v="18.203399999999998"/>
    <x v="17"/>
  </r>
  <r>
    <n v="18154"/>
    <s v="Suardi"/>
    <s v="D - Intermedio"/>
    <x v="1"/>
    <n v="10.268000000000001"/>
    <x v="17"/>
  </r>
  <r>
    <n v="18155"/>
    <s v="Torrazza Coste"/>
    <s v="C - Cintura"/>
    <x v="0"/>
    <n v="16.228200000000001"/>
    <x v="17"/>
  </r>
  <r>
    <n v="18156"/>
    <s v="Torre Beretti e Castellaro"/>
    <s v="C - Cintura"/>
    <x v="0"/>
    <n v="17.475300000000001"/>
    <x v="17"/>
  </r>
  <r>
    <n v="18157"/>
    <s v="Torre d'Arese"/>
    <s v="C - Cintura"/>
    <x v="0"/>
    <n v="4.6315999999999997"/>
    <x v="17"/>
  </r>
  <r>
    <n v="18158"/>
    <s v="Torre de' Negri"/>
    <s v="C - Cintura"/>
    <x v="0"/>
    <n v="4.0486000000000004"/>
    <x v="17"/>
  </r>
  <r>
    <n v="18159"/>
    <s v="Torre d'Isola"/>
    <s v="C - Cintura"/>
    <x v="0"/>
    <n v="16.7042"/>
    <x v="17"/>
  </r>
  <r>
    <n v="18160"/>
    <s v="Torrevecchia Pia"/>
    <s v="C - Cintura"/>
    <x v="0"/>
    <n v="17.319800000000001"/>
    <x v="17"/>
  </r>
  <r>
    <n v="18161"/>
    <s v="Torricella Verzate"/>
    <s v="C - Cintura"/>
    <x v="0"/>
    <n v="3.6682000000000001"/>
    <x v="17"/>
  </r>
  <r>
    <n v="18162"/>
    <s v="Travacò Siccomario"/>
    <s v="C - Cintura"/>
    <x v="0"/>
    <n v="17.383900000000001"/>
    <x v="17"/>
  </r>
  <r>
    <n v="18163"/>
    <s v="Trivolzio"/>
    <s v="C - Cintura"/>
    <x v="0"/>
    <n v="3.7896000000000001"/>
    <x v="17"/>
  </r>
  <r>
    <n v="18164"/>
    <s v="Tromello"/>
    <s v="C - Cintura"/>
    <x v="0"/>
    <n v="36.089799999999997"/>
    <x v="17"/>
  </r>
  <r>
    <n v="18165"/>
    <s v="Trovo"/>
    <s v="C - Cintura"/>
    <x v="0"/>
    <n v="7.7859999999999996"/>
    <x v="17"/>
  </r>
  <r>
    <n v="18166"/>
    <s v="Val di Nizza"/>
    <s v="D - Intermedio"/>
    <x v="1"/>
    <n v="29.962299999999999"/>
    <x v="17"/>
  </r>
  <r>
    <n v="18167"/>
    <s v="Valeggio"/>
    <s v="C - Cintura"/>
    <x v="0"/>
    <n v="9.6166"/>
    <x v="17"/>
  </r>
  <r>
    <n v="18168"/>
    <s v="Valle Lomellina"/>
    <s v="C - Cintura"/>
    <x v="0"/>
    <n v="26.343499999999999"/>
    <x v="17"/>
  </r>
  <r>
    <n v="18169"/>
    <s v="Valle Salimbene"/>
    <s v="C - Cintura"/>
    <x v="0"/>
    <n v="7.3720999999999997"/>
    <x v="17"/>
  </r>
  <r>
    <n v="18171"/>
    <s v="Varzi"/>
    <s v="D - Intermedio"/>
    <x v="1"/>
    <n v="57.177100000000003"/>
    <x v="17"/>
  </r>
  <r>
    <n v="18172"/>
    <s v="Velezzo Lomellina"/>
    <s v="D - Intermedio"/>
    <x v="1"/>
    <n v="8.0550999999999995"/>
    <x v="17"/>
  </r>
  <r>
    <n v="18173"/>
    <s v="Vellezzo Bellini"/>
    <s v="C - Cintura"/>
    <x v="0"/>
    <n v="8.3531999999999993"/>
    <x v="17"/>
  </r>
  <r>
    <n v="18174"/>
    <s v="Verretto"/>
    <s v="C - Cintura"/>
    <x v="0"/>
    <n v="2.7944"/>
    <x v="17"/>
  </r>
  <r>
    <n v="18175"/>
    <s v="Verrua Po"/>
    <s v="C - Cintura"/>
    <x v="0"/>
    <n v="11.178100000000001"/>
    <x v="17"/>
  </r>
  <r>
    <n v="18176"/>
    <s v="Vidigulfo"/>
    <s v="C - Cintura"/>
    <x v="0"/>
    <n v="15.613899999999999"/>
    <x v="17"/>
  </r>
  <r>
    <n v="18177"/>
    <s v="Vigevano"/>
    <s v="A - Polo"/>
    <x v="0"/>
    <n v="81.471400000000003"/>
    <x v="17"/>
  </r>
  <r>
    <n v="18178"/>
    <s v="Villa Biscossi"/>
    <s v="D - Intermedio"/>
    <x v="1"/>
    <n v="5.0804999999999998"/>
    <x v="17"/>
  </r>
  <r>
    <n v="18179"/>
    <s v="Villanova d'Ardenghi"/>
    <s v="C - Cintura"/>
    <x v="0"/>
    <n v="6.6643999999999997"/>
    <x v="17"/>
  </r>
  <r>
    <n v="18180"/>
    <s v="Villanterio"/>
    <s v="C - Cintura"/>
    <x v="0"/>
    <n v="14.504899999999999"/>
    <x v="17"/>
  </r>
  <r>
    <n v="18181"/>
    <s v="Vistarino"/>
    <s v="C - Cintura"/>
    <x v="0"/>
    <n v="9.4385999999999992"/>
    <x v="17"/>
  </r>
  <r>
    <n v="18182"/>
    <s v="Voghera"/>
    <s v="A - Polo"/>
    <x v="0"/>
    <n v="63.219099999999997"/>
    <x v="17"/>
  </r>
  <r>
    <n v="18183"/>
    <s v="Volpara"/>
    <s v="E - Periferico"/>
    <x v="1"/>
    <n v="3.6869999999999998"/>
    <x v="17"/>
  </r>
  <r>
    <n v="18184"/>
    <s v="Zavattarello"/>
    <s v="E - Periferico"/>
    <x v="1"/>
    <n v="28.017700000000001"/>
    <x v="17"/>
  </r>
  <r>
    <n v="18185"/>
    <s v="Zeccone"/>
    <s v="C - Cintura"/>
    <x v="0"/>
    <n v="5.7352999999999996"/>
    <x v="17"/>
  </r>
  <r>
    <n v="18186"/>
    <s v="Zeme"/>
    <s v="C - Cintura"/>
    <x v="0"/>
    <n v="25.0794"/>
    <x v="17"/>
  </r>
  <r>
    <n v="18187"/>
    <s v="Zenevredo"/>
    <s v="D - Intermedio"/>
    <x v="1"/>
    <n v="5.0795000000000003"/>
    <x v="17"/>
  </r>
  <r>
    <n v="18188"/>
    <s v="Zerbo"/>
    <s v="D - Intermedio"/>
    <x v="1"/>
    <n v="5.9034000000000004"/>
    <x v="17"/>
  </r>
  <r>
    <n v="18189"/>
    <s v="Zerbolò"/>
    <s v="C - Cintura"/>
    <x v="0"/>
    <n v="37.623199999999997"/>
    <x v="17"/>
  </r>
  <r>
    <n v="18190"/>
    <s v="Zinasco"/>
    <s v="C - Cintura"/>
    <x v="0"/>
    <n v="29.6859"/>
    <x v="17"/>
  </r>
  <r>
    <n v="18191"/>
    <s v="Cornale e Bastida"/>
    <s v="C - Cintura"/>
    <x v="0"/>
    <n v="3.5333000000000001"/>
    <x v="17"/>
  </r>
  <r>
    <n v="18192"/>
    <s v="Corteolona e Genzone"/>
    <s v="C - Cintura"/>
    <x v="0"/>
    <n v="14.292899999999999"/>
    <x v="17"/>
  </r>
  <r>
    <n v="18193"/>
    <s v="Colli Verdi"/>
    <s v="E - Periferico"/>
    <x v="1"/>
    <n v="41.265099999999997"/>
    <x v="17"/>
  </r>
  <r>
    <n v="19001"/>
    <s v="Acquanegra Cremonese"/>
    <s v="C - Cintura"/>
    <x v="0"/>
    <n v="9.5940999999999992"/>
    <x v="18"/>
  </r>
  <r>
    <n v="19002"/>
    <s v="Agnadello"/>
    <s v="C - Cintura"/>
    <x v="0"/>
    <n v="12.173500000000001"/>
    <x v="18"/>
  </r>
  <r>
    <n v="19003"/>
    <s v="Annicco"/>
    <s v="C - Cintura"/>
    <x v="0"/>
    <n v="19.523700000000002"/>
    <x v="18"/>
  </r>
  <r>
    <n v="19004"/>
    <s v="Azzanello"/>
    <s v="D - Intermedio"/>
    <x v="1"/>
    <n v="11.282999999999999"/>
    <x v="18"/>
  </r>
  <r>
    <n v="19005"/>
    <s v="Bagnolo Cremasco"/>
    <s v="C - Cintura"/>
    <x v="0"/>
    <n v="10.003399999999999"/>
    <x v="18"/>
  </r>
  <r>
    <n v="19006"/>
    <s v="Bonemerse"/>
    <s v="C - Cintura"/>
    <x v="0"/>
    <n v="6.0313999999999997"/>
    <x v="18"/>
  </r>
  <r>
    <n v="19007"/>
    <s v="Bordolano"/>
    <s v="C - Cintura"/>
    <x v="0"/>
    <n v="7.7012999999999998"/>
    <x v="18"/>
  </r>
  <r>
    <n v="19009"/>
    <s v="Calvatone"/>
    <s v="D - Intermedio"/>
    <x v="1"/>
    <n v="13.767300000000001"/>
    <x v="18"/>
  </r>
  <r>
    <n v="19010"/>
    <s v="Camisano"/>
    <s v="C - Cintura"/>
    <x v="0"/>
    <n v="11.141299999999999"/>
    <x v="18"/>
  </r>
  <r>
    <n v="19011"/>
    <s v="Campagnola Cremasca"/>
    <s v="C - Cintura"/>
    <x v="0"/>
    <n v="4.5876000000000001"/>
    <x v="18"/>
  </r>
  <r>
    <n v="19012"/>
    <s v="Capergnanica"/>
    <s v="C - Cintura"/>
    <x v="0"/>
    <n v="6.9543999999999997"/>
    <x v="18"/>
  </r>
  <r>
    <n v="19013"/>
    <s v="Cappella Cantone"/>
    <s v="C - Cintura"/>
    <x v="0"/>
    <n v="13.0747"/>
    <x v="18"/>
  </r>
  <r>
    <n v="19014"/>
    <s v="Cappella de' Picenardi"/>
    <s v="C - Cintura"/>
    <x v="0"/>
    <n v="13.9697"/>
    <x v="18"/>
  </r>
  <r>
    <n v="19015"/>
    <s v="Capralba"/>
    <s v="C - Cintura"/>
    <x v="0"/>
    <n v="14.0837"/>
    <x v="18"/>
  </r>
  <r>
    <n v="19016"/>
    <s v="Casalbuttano ed Uniti"/>
    <s v="C - Cintura"/>
    <x v="0"/>
    <n v="22.053699999999999"/>
    <x v="18"/>
  </r>
  <r>
    <n v="19017"/>
    <s v="Casale Cremasco-Vidolasco"/>
    <s v="C - Cintura"/>
    <x v="0"/>
    <n v="8.9082000000000008"/>
    <x v="18"/>
  </r>
  <r>
    <n v="19018"/>
    <s v="Casaletto Ceredano"/>
    <s v="C - Cintura"/>
    <x v="0"/>
    <n v="6.4875999999999996"/>
    <x v="18"/>
  </r>
  <r>
    <n v="19019"/>
    <s v="Casaletto di Sopra"/>
    <s v="C - Cintura"/>
    <x v="0"/>
    <n v="8.9581999999999997"/>
    <x v="18"/>
  </r>
  <r>
    <n v="19020"/>
    <s v="Casaletto Vaprio"/>
    <s v="C - Cintura"/>
    <x v="0"/>
    <n v="5.3220000000000001"/>
    <x v="18"/>
  </r>
  <r>
    <n v="19021"/>
    <s v="Casalmaggiore"/>
    <s v="D - Intermedio"/>
    <x v="1"/>
    <n v="64.003"/>
    <x v="18"/>
  </r>
  <r>
    <n v="19022"/>
    <s v="Casalmorano"/>
    <s v="D - Intermedio"/>
    <x v="1"/>
    <n v="12.5221"/>
    <x v="18"/>
  </r>
  <r>
    <n v="19023"/>
    <s v="Casteldidone"/>
    <s v="D - Intermedio"/>
    <x v="1"/>
    <n v="10.7926"/>
    <x v="18"/>
  </r>
  <r>
    <n v="19024"/>
    <s v="Castel Gabbiano"/>
    <s v="C - Cintura"/>
    <x v="0"/>
    <n v="6.1581000000000001"/>
    <x v="18"/>
  </r>
  <r>
    <n v="19025"/>
    <s v="Castelleone"/>
    <s v="C - Cintura"/>
    <x v="0"/>
    <n v="44.993200000000002"/>
    <x v="18"/>
  </r>
  <r>
    <n v="19026"/>
    <s v="Castelverde"/>
    <s v="C - Cintura"/>
    <x v="0"/>
    <n v="31.272300000000001"/>
    <x v="18"/>
  </r>
  <r>
    <n v="19027"/>
    <s v="Castelvisconti"/>
    <s v="D - Intermedio"/>
    <x v="1"/>
    <n v="10.150600000000001"/>
    <x v="18"/>
  </r>
  <r>
    <n v="19028"/>
    <s v="Cella Dati"/>
    <s v="C - Cintura"/>
    <x v="0"/>
    <n v="18.602399999999999"/>
    <x v="18"/>
  </r>
  <r>
    <n v="19029"/>
    <s v="Chieve"/>
    <s v="C - Cintura"/>
    <x v="0"/>
    <n v="6.0705"/>
    <x v="18"/>
  </r>
  <r>
    <n v="19030"/>
    <s v="Cicognolo"/>
    <s v="C - Cintura"/>
    <x v="0"/>
    <n v="7.3270999999999997"/>
    <x v="18"/>
  </r>
  <r>
    <n v="19031"/>
    <s v="Cingia de' Botti"/>
    <s v="C - Cintura"/>
    <x v="0"/>
    <n v="14.422700000000001"/>
    <x v="18"/>
  </r>
  <r>
    <n v="19032"/>
    <s v="Corte de' Cortesi con Cignone"/>
    <s v="C - Cintura"/>
    <x v="0"/>
    <n v="12.318"/>
    <x v="18"/>
  </r>
  <r>
    <n v="19033"/>
    <s v="Corte de' Frati"/>
    <s v="C - Cintura"/>
    <x v="0"/>
    <n v="20.3003"/>
    <x v="18"/>
  </r>
  <r>
    <n v="19034"/>
    <s v="Credera Rubbiano"/>
    <s v="C - Cintura"/>
    <x v="0"/>
    <n v="13.522399999999999"/>
    <x v="18"/>
  </r>
  <r>
    <n v="19035"/>
    <s v="Crema"/>
    <s v="A - Polo"/>
    <x v="0"/>
    <n v="34.572899999999997"/>
    <x v="18"/>
  </r>
  <r>
    <n v="19036"/>
    <s v="Cremona"/>
    <s v="A - Polo"/>
    <x v="0"/>
    <n v="70.085700000000003"/>
    <x v="18"/>
  </r>
  <r>
    <n v="19037"/>
    <s v="Cremosano"/>
    <s v="C - Cintura"/>
    <x v="0"/>
    <n v="5.9151999999999996"/>
    <x v="18"/>
  </r>
  <r>
    <n v="19038"/>
    <s v="Crotta d'Adda"/>
    <s v="C - Cintura"/>
    <x v="0"/>
    <n v="12.666700000000001"/>
    <x v="18"/>
  </r>
  <r>
    <n v="19039"/>
    <s v="Cumignano sul Naviglio"/>
    <s v="C - Cintura"/>
    <x v="0"/>
    <n v="6.7842000000000002"/>
    <x v="18"/>
  </r>
  <r>
    <n v="19040"/>
    <s v="Derovere"/>
    <s v="C - Cintura"/>
    <x v="0"/>
    <n v="10.3996"/>
    <x v="18"/>
  </r>
  <r>
    <n v="19041"/>
    <s v="Dovera"/>
    <s v="C - Cintura"/>
    <x v="0"/>
    <n v="20.7879"/>
    <x v="18"/>
  </r>
  <r>
    <n v="19043"/>
    <s v="Fiesco"/>
    <s v="C - Cintura"/>
    <x v="0"/>
    <n v="8.2047000000000008"/>
    <x v="18"/>
  </r>
  <r>
    <n v="19044"/>
    <s v="Formigara"/>
    <s v="C - Cintura"/>
    <x v="0"/>
    <n v="12.4544"/>
    <x v="18"/>
  </r>
  <r>
    <n v="19045"/>
    <s v="Gabbioneta-Binanuova"/>
    <s v="C - Cintura"/>
    <x v="0"/>
    <n v="15.3254"/>
    <x v="18"/>
  </r>
  <r>
    <n v="19046"/>
    <s v="Gadesco-Pieve Delmona"/>
    <s v="C - Cintura"/>
    <x v="0"/>
    <n v="16.335599999999999"/>
    <x v="18"/>
  </r>
  <r>
    <n v="19047"/>
    <s v="Genivolta"/>
    <s v="C - Cintura"/>
    <x v="0"/>
    <n v="18.605"/>
    <x v="18"/>
  </r>
  <r>
    <n v="19048"/>
    <s v="Gerre de' Caprioli"/>
    <s v="C - Cintura"/>
    <x v="0"/>
    <n v="7.5914999999999999"/>
    <x v="18"/>
  </r>
  <r>
    <n v="19049"/>
    <s v="Gombito"/>
    <s v="C - Cintura"/>
    <x v="0"/>
    <n v="9.2826000000000004"/>
    <x v="18"/>
  </r>
  <r>
    <n v="19050"/>
    <s v="Grontardo"/>
    <s v="C - Cintura"/>
    <x v="0"/>
    <n v="12.8614"/>
    <x v="18"/>
  </r>
  <r>
    <n v="19051"/>
    <s v="Grumello Cremonese ed Uniti"/>
    <s v="C - Cintura"/>
    <x v="0"/>
    <n v="22.510899999999999"/>
    <x v="18"/>
  </r>
  <r>
    <n v="19052"/>
    <s v="Gussola"/>
    <s v="D - Intermedio"/>
    <x v="1"/>
    <n v="25.320399999999999"/>
    <x v="18"/>
  </r>
  <r>
    <n v="19053"/>
    <s v="Isola Dovarese"/>
    <s v="C - Cintura"/>
    <x v="0"/>
    <n v="9.9609000000000005"/>
    <x v="18"/>
  </r>
  <r>
    <n v="19054"/>
    <s v="Izano"/>
    <s v="C - Cintura"/>
    <x v="0"/>
    <n v="6.0625999999999998"/>
    <x v="18"/>
  </r>
  <r>
    <n v="19055"/>
    <s v="Madignano"/>
    <s v="C - Cintura"/>
    <x v="0"/>
    <n v="10.691000000000001"/>
    <x v="18"/>
  </r>
  <r>
    <n v="19056"/>
    <s v="Malagnino"/>
    <s v="C - Cintura"/>
    <x v="0"/>
    <n v="10.898999999999999"/>
    <x v="18"/>
  </r>
  <r>
    <n v="19057"/>
    <s v="Martignana di Po"/>
    <s v="D - Intermedio"/>
    <x v="1"/>
    <n v="14.903499999999999"/>
    <x v="18"/>
  </r>
  <r>
    <n v="19058"/>
    <s v="Monte Cremasco"/>
    <s v="C - Cintura"/>
    <x v="0"/>
    <n v="2.3588"/>
    <x v="18"/>
  </r>
  <r>
    <n v="19059"/>
    <s v="Montodine"/>
    <s v="C - Cintura"/>
    <x v="0"/>
    <n v="11.4107"/>
    <x v="18"/>
  </r>
  <r>
    <n v="19060"/>
    <s v="Moscazzano"/>
    <s v="C - Cintura"/>
    <x v="0"/>
    <n v="7.9646999999999997"/>
    <x v="18"/>
  </r>
  <r>
    <n v="19061"/>
    <s v="Motta Baluffi"/>
    <s v="C - Cintura"/>
    <x v="0"/>
    <n v="16.4679"/>
    <x v="18"/>
  </r>
  <r>
    <n v="19062"/>
    <s v="Offanengo"/>
    <s v="C - Cintura"/>
    <x v="0"/>
    <n v="12.7746"/>
    <x v="18"/>
  </r>
  <r>
    <n v="19063"/>
    <s v="Olmeneta"/>
    <s v="C - Cintura"/>
    <x v="0"/>
    <n v="9.2178000000000004"/>
    <x v="18"/>
  </r>
  <r>
    <n v="19064"/>
    <s v="Ostiano"/>
    <s v="C - Cintura"/>
    <x v="0"/>
    <n v="20.061299999999999"/>
    <x v="18"/>
  </r>
  <r>
    <n v="19065"/>
    <s v="Paderno Ponchielli"/>
    <s v="C - Cintura"/>
    <x v="0"/>
    <n v="24.6279"/>
    <x v="18"/>
  </r>
  <r>
    <n v="19066"/>
    <s v="Palazzo Pignano"/>
    <s v="C - Cintura"/>
    <x v="0"/>
    <n v="8.9770000000000003"/>
    <x v="18"/>
  </r>
  <r>
    <n v="19067"/>
    <s v="Pandino"/>
    <s v="C - Cintura"/>
    <x v="0"/>
    <n v="21.943000000000001"/>
    <x v="18"/>
  </r>
  <r>
    <n v="19068"/>
    <s v="Persico Dosimo"/>
    <s v="C - Cintura"/>
    <x v="0"/>
    <n v="20.7164"/>
    <x v="18"/>
  </r>
  <r>
    <n v="19069"/>
    <s v="Pescarolo ed Uniti"/>
    <s v="C - Cintura"/>
    <x v="0"/>
    <n v="16.156500000000001"/>
    <x v="18"/>
  </r>
  <r>
    <n v="19070"/>
    <s v="Pessina Cremonese"/>
    <s v="C - Cintura"/>
    <x v="0"/>
    <n v="21.398399999999999"/>
    <x v="18"/>
  </r>
  <r>
    <n v="19072"/>
    <s v="Pianengo"/>
    <s v="C - Cintura"/>
    <x v="0"/>
    <n v="5.9154999999999998"/>
    <x v="18"/>
  </r>
  <r>
    <n v="19073"/>
    <s v="Pieranica"/>
    <s v="C - Cintura"/>
    <x v="0"/>
    <n v="3.0087999999999999"/>
    <x v="18"/>
  </r>
  <r>
    <n v="19074"/>
    <s v="Pieve d'Olmi"/>
    <s v="C - Cintura"/>
    <x v="0"/>
    <n v="19.821100000000001"/>
    <x v="18"/>
  </r>
  <r>
    <n v="19075"/>
    <s v="Pieve San Giacomo"/>
    <s v="C - Cintura"/>
    <x v="0"/>
    <n v="14.9338"/>
    <x v="18"/>
  </r>
  <r>
    <n v="19076"/>
    <s v="Pizzighettone"/>
    <s v="C - Cintura"/>
    <x v="0"/>
    <n v="32.556100000000001"/>
    <x v="18"/>
  </r>
  <r>
    <n v="19077"/>
    <s v="Pozzaglio ed Uniti"/>
    <s v="C - Cintura"/>
    <x v="0"/>
    <n v="20.3962"/>
    <x v="18"/>
  </r>
  <r>
    <n v="19078"/>
    <s v="Quintano"/>
    <s v="C - Cintura"/>
    <x v="0"/>
    <n v="2.3323999999999998"/>
    <x v="18"/>
  </r>
  <r>
    <n v="19079"/>
    <s v="Ricengo"/>
    <s v="C - Cintura"/>
    <x v="0"/>
    <n v="12.4838"/>
    <x v="18"/>
  </r>
  <r>
    <n v="19080"/>
    <s v="Ripalta Arpina"/>
    <s v="C - Cintura"/>
    <x v="0"/>
    <n v="6.9669999999999996"/>
    <x v="18"/>
  </r>
  <r>
    <n v="19081"/>
    <s v="Ripalta Cremasca"/>
    <s v="C - Cintura"/>
    <x v="0"/>
    <n v="11.9885"/>
    <x v="18"/>
  </r>
  <r>
    <n v="19082"/>
    <s v="Ripalta Guerina"/>
    <s v="C - Cintura"/>
    <x v="0"/>
    <n v="3.0632000000000001"/>
    <x v="18"/>
  </r>
  <r>
    <n v="19083"/>
    <s v="Rivarolo del Re ed Uniti"/>
    <s v="D - Intermedio"/>
    <x v="1"/>
    <n v="27.135300000000001"/>
    <x v="18"/>
  </r>
  <r>
    <n v="19084"/>
    <s v="Rivolta d'Adda"/>
    <s v="C - Cintura"/>
    <x v="0"/>
    <n v="31.251200000000001"/>
    <x v="18"/>
  </r>
  <r>
    <n v="19085"/>
    <s v="Robecco d'Oglio"/>
    <s v="C - Cintura"/>
    <x v="0"/>
    <n v="17.8597"/>
    <x v="18"/>
  </r>
  <r>
    <n v="19086"/>
    <s v="Romanengo"/>
    <s v="C - Cintura"/>
    <x v="0"/>
    <n v="14.718"/>
    <x v="18"/>
  </r>
  <r>
    <n v="19087"/>
    <s v="Salvirola"/>
    <s v="C - Cintura"/>
    <x v="0"/>
    <n v="7.5391000000000004"/>
    <x v="18"/>
  </r>
  <r>
    <n v="19088"/>
    <s v="San Bassano"/>
    <s v="C - Cintura"/>
    <x v="0"/>
    <n v="14.171799999999999"/>
    <x v="18"/>
  </r>
  <r>
    <n v="19089"/>
    <s v="San Daniele Po"/>
    <s v="C - Cintura"/>
    <x v="0"/>
    <n v="22.495000000000001"/>
    <x v="18"/>
  </r>
  <r>
    <n v="19090"/>
    <s v="San Giovanni in Croce"/>
    <s v="D - Intermedio"/>
    <x v="1"/>
    <n v="16.2592"/>
    <x v="18"/>
  </r>
  <r>
    <n v="19091"/>
    <s v="San Martino del Lago"/>
    <s v="C - Cintura"/>
    <x v="0"/>
    <n v="10.193300000000001"/>
    <x v="18"/>
  </r>
  <r>
    <n v="19092"/>
    <s v="Scandolara Ravara"/>
    <s v="D - Intermedio"/>
    <x v="1"/>
    <n v="17.121400000000001"/>
    <x v="18"/>
  </r>
  <r>
    <n v="19093"/>
    <s v="Scandolara Ripa d'Oglio"/>
    <s v="C - Cintura"/>
    <x v="0"/>
    <n v="5.4984999999999999"/>
    <x v="18"/>
  </r>
  <r>
    <n v="19094"/>
    <s v="Sergnano"/>
    <s v="C - Cintura"/>
    <x v="0"/>
    <n v="12.1983"/>
    <x v="18"/>
  </r>
  <r>
    <n v="19095"/>
    <s v="Sesto ed Uniti"/>
    <s v="C - Cintura"/>
    <x v="0"/>
    <n v="25.9025"/>
    <x v="18"/>
  </r>
  <r>
    <n v="19096"/>
    <s v="Solarolo Rainerio"/>
    <s v="C - Cintura"/>
    <x v="0"/>
    <n v="11.360200000000001"/>
    <x v="18"/>
  </r>
  <r>
    <n v="19097"/>
    <s v="Soncino"/>
    <s v="C - Cintura"/>
    <x v="0"/>
    <n v="45.156500000000001"/>
    <x v="18"/>
  </r>
  <r>
    <n v="19098"/>
    <s v="Soresina"/>
    <s v="C - Cintura"/>
    <x v="0"/>
    <n v="28.2821"/>
    <x v="18"/>
  </r>
  <r>
    <n v="19099"/>
    <s v="Sospiro"/>
    <s v="C - Cintura"/>
    <x v="0"/>
    <n v="18.4558"/>
    <x v="18"/>
  </r>
  <r>
    <n v="19100"/>
    <s v="Spinadesco"/>
    <s v="C - Cintura"/>
    <x v="0"/>
    <n v="17.553000000000001"/>
    <x v="18"/>
  </r>
  <r>
    <n v="19101"/>
    <s v="Spineda"/>
    <s v="D - Intermedio"/>
    <x v="1"/>
    <n v="10.296200000000001"/>
    <x v="18"/>
  </r>
  <r>
    <n v="19102"/>
    <s v="Spino d'Adda"/>
    <s v="C - Cintura"/>
    <x v="0"/>
    <n v="19.7973"/>
    <x v="18"/>
  </r>
  <r>
    <n v="19103"/>
    <s v="Stagno Lombardo"/>
    <s v="C - Cintura"/>
    <x v="0"/>
    <n v="40.398899999999998"/>
    <x v="18"/>
  </r>
  <r>
    <n v="19104"/>
    <s v="Ticengo"/>
    <s v="C - Cintura"/>
    <x v="0"/>
    <n v="7.8125"/>
    <x v="18"/>
  </r>
  <r>
    <n v="19105"/>
    <s v="Torlino Vimercati"/>
    <s v="C - Cintura"/>
    <x v="0"/>
    <n v="5.7497999999999996"/>
    <x v="18"/>
  </r>
  <r>
    <n v="19106"/>
    <s v="Tornata"/>
    <s v="D - Intermedio"/>
    <x v="1"/>
    <n v="10.4414"/>
    <x v="18"/>
  </r>
  <r>
    <n v="19107"/>
    <s v="Torre de' Picenardi"/>
    <s v="C - Cintura"/>
    <x v="0"/>
    <n v="33.880200000000002"/>
    <x v="18"/>
  </r>
  <r>
    <n v="19108"/>
    <s v="Torricella del Pizzo"/>
    <s v="D - Intermedio"/>
    <x v="1"/>
    <n v="23.267299999999999"/>
    <x v="18"/>
  </r>
  <r>
    <n v="19109"/>
    <s v="Trescore Cremasco"/>
    <s v="C - Cintura"/>
    <x v="0"/>
    <n v="5.8902999999999999"/>
    <x v="18"/>
  </r>
  <r>
    <n v="19110"/>
    <s v="Trigolo"/>
    <s v="C - Cintura"/>
    <x v="0"/>
    <n v="16.083400000000001"/>
    <x v="18"/>
  </r>
  <r>
    <n v="19111"/>
    <s v="Vaiano Cremasco"/>
    <s v="C - Cintura"/>
    <x v="0"/>
    <n v="6.2263999999999999"/>
    <x v="18"/>
  </r>
  <r>
    <n v="19112"/>
    <s v="Vailate"/>
    <s v="C - Cintura"/>
    <x v="0"/>
    <n v="9.3069000000000006"/>
    <x v="18"/>
  </r>
  <r>
    <n v="19113"/>
    <s v="Vescovato"/>
    <s v="C - Cintura"/>
    <x v="0"/>
    <n v="18.042100000000001"/>
    <x v="18"/>
  </r>
  <r>
    <n v="19114"/>
    <s v="Volongo"/>
    <s v="D - Intermedio"/>
    <x v="1"/>
    <n v="7.7767999999999997"/>
    <x v="18"/>
  </r>
  <r>
    <n v="19115"/>
    <s v="Voltido"/>
    <s v="D - Intermedio"/>
    <x v="1"/>
    <n v="12.399900000000001"/>
    <x v="18"/>
  </r>
  <r>
    <n v="19116"/>
    <s v="Piadena Drizzona"/>
    <s v="D - Intermedio"/>
    <x v="1"/>
    <n v="31.061900000000001"/>
    <x v="18"/>
  </r>
  <r>
    <n v="20001"/>
    <s v="Acquanegra sul Chiese"/>
    <s v="D - Intermedio"/>
    <x v="1"/>
    <n v="28.079499999999999"/>
    <x v="19"/>
  </r>
  <r>
    <n v="20002"/>
    <s v="Asola"/>
    <s v="D - Intermedio"/>
    <x v="1"/>
    <n v="72.441299999999998"/>
    <x v="19"/>
  </r>
  <r>
    <n v="20003"/>
    <s v="Bagnolo San Vito"/>
    <s v="C - Cintura"/>
    <x v="0"/>
    <n v="49.2376"/>
    <x v="19"/>
  </r>
  <r>
    <n v="20007"/>
    <s v="Bozzolo"/>
    <s v="D - Intermedio"/>
    <x v="1"/>
    <n v="18.724399999999999"/>
    <x v="19"/>
  </r>
  <r>
    <n v="20008"/>
    <s v="Canneto sull'Oglio"/>
    <s v="D - Intermedio"/>
    <x v="1"/>
    <n v="26.680099999999999"/>
    <x v="19"/>
  </r>
  <r>
    <n v="20010"/>
    <s v="Casalmoro"/>
    <s v="D - Intermedio"/>
    <x v="1"/>
    <n v="13.912800000000001"/>
    <x v="19"/>
  </r>
  <r>
    <n v="20011"/>
    <s v="Casaloldo"/>
    <s v="D - Intermedio"/>
    <x v="1"/>
    <n v="16.444400000000002"/>
    <x v="19"/>
  </r>
  <r>
    <n v="20012"/>
    <s v="Casalromano"/>
    <s v="D - Intermedio"/>
    <x v="1"/>
    <n v="12.3103"/>
    <x v="19"/>
  </r>
  <r>
    <n v="20013"/>
    <s v="Castelbelforte"/>
    <s v="C - Cintura"/>
    <x v="0"/>
    <n v="21.833500000000001"/>
    <x v="19"/>
  </r>
  <r>
    <n v="20014"/>
    <s v="Castel d'Ario"/>
    <s v="C - Cintura"/>
    <x v="0"/>
    <n v="22.6236"/>
    <x v="19"/>
  </r>
  <r>
    <n v="20015"/>
    <s v="Castel Goffredo"/>
    <s v="C - Cintura"/>
    <x v="0"/>
    <n v="42.566800000000001"/>
    <x v="19"/>
  </r>
  <r>
    <n v="20016"/>
    <s v="Castellucchio"/>
    <s v="C - Cintura"/>
    <x v="0"/>
    <n v="46.696100000000001"/>
    <x v="19"/>
  </r>
  <r>
    <n v="20017"/>
    <s v="Castiglione delle Stiviere"/>
    <s v="C - Cintura"/>
    <x v="0"/>
    <n v="42.078299999999999"/>
    <x v="19"/>
  </r>
  <r>
    <n v="20018"/>
    <s v="Cavriana"/>
    <s v="C - Cintura"/>
    <x v="0"/>
    <n v="35.898499999999999"/>
    <x v="19"/>
  </r>
  <r>
    <n v="20019"/>
    <s v="Ceresara"/>
    <s v="D - Intermedio"/>
    <x v="1"/>
    <n v="37.365400000000001"/>
    <x v="19"/>
  </r>
  <r>
    <n v="20020"/>
    <s v="Commessaggio"/>
    <s v="D - Intermedio"/>
    <x v="1"/>
    <n v="11.915699999999999"/>
    <x v="19"/>
  </r>
  <r>
    <n v="20021"/>
    <s v="Curtatone"/>
    <s v="C - Cintura"/>
    <x v="0"/>
    <n v="66.542699999999996"/>
    <x v="19"/>
  </r>
  <r>
    <n v="20022"/>
    <s v="Dosolo"/>
    <s v="D - Intermedio"/>
    <x v="1"/>
    <n v="25.340199999999999"/>
    <x v="19"/>
  </r>
  <r>
    <n v="20024"/>
    <s v="Gazoldo degli Ippoliti"/>
    <s v="D - Intermedio"/>
    <x v="1"/>
    <n v="12.661300000000001"/>
    <x v="19"/>
  </r>
  <r>
    <n v="20025"/>
    <s v="Gazzuolo"/>
    <s v="C - Cintura"/>
    <x v="0"/>
    <n v="22.058"/>
    <x v="19"/>
  </r>
  <r>
    <n v="20026"/>
    <s v="Goito"/>
    <s v="C - Cintura"/>
    <x v="0"/>
    <n v="78.537599999999998"/>
    <x v="19"/>
  </r>
  <r>
    <n v="20027"/>
    <s v="Gonzaga"/>
    <s v="D - Intermedio"/>
    <x v="1"/>
    <n v="50.420499999999997"/>
    <x v="19"/>
  </r>
  <r>
    <n v="20028"/>
    <s v="Guidizzolo"/>
    <s v="C - Cintura"/>
    <x v="0"/>
    <n v="22.829499999999999"/>
    <x v="19"/>
  </r>
  <r>
    <n v="20029"/>
    <s v="Magnacavallo"/>
    <s v="E - Periferico"/>
    <x v="1"/>
    <n v="28.374099999999999"/>
    <x v="19"/>
  </r>
  <r>
    <n v="20030"/>
    <s v="Mantova"/>
    <s v="A - Polo"/>
    <x v="0"/>
    <n v="64.465999999999994"/>
    <x v="19"/>
  </r>
  <r>
    <n v="20031"/>
    <s v="Marcaria"/>
    <s v="C - Cintura"/>
    <x v="0"/>
    <n v="89.698300000000003"/>
    <x v="19"/>
  </r>
  <r>
    <n v="20032"/>
    <s v="Mariana Mantovana"/>
    <s v="D - Intermedio"/>
    <x v="1"/>
    <n v="9.0351999999999997"/>
    <x v="19"/>
  </r>
  <r>
    <n v="20033"/>
    <s v="Marmirolo"/>
    <s v="C - Cintura"/>
    <x v="0"/>
    <n v="42.448"/>
    <x v="19"/>
  </r>
  <r>
    <n v="20034"/>
    <s v="Medole"/>
    <s v="C - Cintura"/>
    <x v="0"/>
    <n v="25.559100000000001"/>
    <x v="19"/>
  </r>
  <r>
    <n v="20035"/>
    <s v="Moglia"/>
    <s v="C - Cintura"/>
    <x v="0"/>
    <n v="31.8537"/>
    <x v="19"/>
  </r>
  <r>
    <n v="20036"/>
    <s v="Monzambano"/>
    <s v="C - Cintura"/>
    <x v="0"/>
    <n v="30.526700000000002"/>
    <x v="19"/>
  </r>
  <r>
    <n v="20037"/>
    <s v="Motteggiana"/>
    <s v="C - Cintura"/>
    <x v="0"/>
    <n v="25.496300000000002"/>
    <x v="19"/>
  </r>
  <r>
    <n v="20038"/>
    <s v="Ostiglia"/>
    <s v="C - Cintura"/>
    <x v="0"/>
    <n v="40.014800000000001"/>
    <x v="19"/>
  </r>
  <r>
    <n v="20039"/>
    <s v="Pegognaga"/>
    <s v="D - Intermedio"/>
    <x v="1"/>
    <n v="46.201000000000001"/>
    <x v="19"/>
  </r>
  <r>
    <n v="20041"/>
    <s v="Piubega"/>
    <s v="D - Intermedio"/>
    <x v="1"/>
    <n v="16.950800000000001"/>
    <x v="19"/>
  </r>
  <r>
    <n v="20042"/>
    <s v="Poggio Rusco"/>
    <s v="E - Periferico"/>
    <x v="1"/>
    <n v="42.29"/>
    <x v="19"/>
  </r>
  <r>
    <n v="20043"/>
    <s v="Pomponesco"/>
    <s v="D - Intermedio"/>
    <x v="1"/>
    <n v="12.6288"/>
    <x v="19"/>
  </r>
  <r>
    <n v="20044"/>
    <s v="Ponti sul Mincio"/>
    <s v="C - Cintura"/>
    <x v="0"/>
    <n v="11.8583"/>
    <x v="19"/>
  </r>
  <r>
    <n v="20045"/>
    <s v="Porto Mantovano"/>
    <s v="C - Cintura"/>
    <x v="0"/>
    <n v="37.136699999999998"/>
    <x v="19"/>
  </r>
  <r>
    <n v="20046"/>
    <s v="Quingentole"/>
    <s v="E - Periferico"/>
    <x v="1"/>
    <n v="13.863200000000001"/>
    <x v="19"/>
  </r>
  <r>
    <n v="20047"/>
    <s v="Quistello"/>
    <s v="D - Intermedio"/>
    <x v="1"/>
    <n v="46.353499999999997"/>
    <x v="19"/>
  </r>
  <r>
    <n v="20048"/>
    <s v="Redondesco"/>
    <s v="D - Intermedio"/>
    <x v="1"/>
    <n v="19.081399999999999"/>
    <x v="19"/>
  </r>
  <r>
    <n v="20050"/>
    <s v="Rivarolo Mantovano"/>
    <s v="D - Intermedio"/>
    <x v="1"/>
    <n v="25.3001"/>
    <x v="19"/>
  </r>
  <r>
    <n v="20051"/>
    <s v="Rodigo"/>
    <s v="C - Cintura"/>
    <x v="0"/>
    <n v="42.023800000000001"/>
    <x v="19"/>
  </r>
  <r>
    <n v="20052"/>
    <s v="Roncoferraro"/>
    <s v="C - Cintura"/>
    <x v="0"/>
    <n v="63.484200000000001"/>
    <x v="19"/>
  </r>
  <r>
    <n v="20053"/>
    <s v="Roverbella"/>
    <s v="C - Cintura"/>
    <x v="0"/>
    <n v="63.400799999999997"/>
    <x v="19"/>
  </r>
  <r>
    <n v="20054"/>
    <s v="Sabbioneta"/>
    <s v="D - Intermedio"/>
    <x v="1"/>
    <n v="37.259700000000002"/>
    <x v="19"/>
  </r>
  <r>
    <n v="20055"/>
    <s v="San Benedetto Po"/>
    <s v="D - Intermedio"/>
    <x v="1"/>
    <n v="69.150599999999997"/>
    <x v="19"/>
  </r>
  <r>
    <n v="20056"/>
    <s v="San Giacomo delle Segnate"/>
    <s v="D - Intermedio"/>
    <x v="1"/>
    <n v="15.813000000000001"/>
    <x v="19"/>
  </r>
  <r>
    <n v="20057"/>
    <s v="San Giorgio Bigarello"/>
    <s v="C - Cintura"/>
    <x v="0"/>
    <n v="51.781500000000001"/>
    <x v="19"/>
  </r>
  <r>
    <n v="20058"/>
    <s v="San Giovanni del Dosso"/>
    <s v="E - Periferico"/>
    <x v="1"/>
    <n v="15.177300000000001"/>
    <x v="19"/>
  </r>
  <r>
    <n v="20059"/>
    <s v="San Martino dall'Argine"/>
    <s v="D - Intermedio"/>
    <x v="1"/>
    <n v="17.4803"/>
    <x v="19"/>
  </r>
  <r>
    <n v="20060"/>
    <s v="Schivenoglia"/>
    <s v="E - Periferico"/>
    <x v="1"/>
    <n v="13.3956"/>
    <x v="19"/>
  </r>
  <r>
    <n v="20061"/>
    <s v="Sermide e Felonica"/>
    <s v="C - Cintura"/>
    <x v="0"/>
    <n v="79.468699999999998"/>
    <x v="19"/>
  </r>
  <r>
    <n v="20062"/>
    <s v="Serravalle a Po"/>
    <s v="D - Intermedio"/>
    <x v="1"/>
    <n v="26.1402"/>
    <x v="19"/>
  </r>
  <r>
    <n v="20063"/>
    <s v="Solferino"/>
    <s v="C - Cintura"/>
    <x v="0"/>
    <n v="12.9086"/>
    <x v="19"/>
  </r>
  <r>
    <n v="20064"/>
    <s v="Sustinente"/>
    <s v="D - Intermedio"/>
    <x v="1"/>
    <n v="25.918600000000001"/>
    <x v="19"/>
  </r>
  <r>
    <n v="20065"/>
    <s v="Suzzara"/>
    <s v="D - Intermedio"/>
    <x v="1"/>
    <n v="60.3127"/>
    <x v="19"/>
  </r>
  <r>
    <n v="20066"/>
    <s v="Viadana"/>
    <s v="D - Intermedio"/>
    <x v="1"/>
    <n v="104.1999"/>
    <x v="19"/>
  </r>
  <r>
    <n v="20068"/>
    <s v="Villimpenta"/>
    <s v="C - Cintura"/>
    <x v="0"/>
    <n v="14.5687"/>
    <x v="19"/>
  </r>
  <r>
    <n v="20070"/>
    <s v="Volta Mantovana"/>
    <s v="C - Cintura"/>
    <x v="0"/>
    <n v="50.856299999999997"/>
    <x v="19"/>
  </r>
  <r>
    <n v="20071"/>
    <s v="Borgo Virgilio"/>
    <s v="C - Cintura"/>
    <x v="0"/>
    <n v="70.275000000000006"/>
    <x v="19"/>
  </r>
  <r>
    <n v="20072"/>
    <s v="Borgo Mantovano"/>
    <s v="D - Intermedio"/>
    <x v="1"/>
    <n v="41.484999999999999"/>
    <x v="19"/>
  </r>
  <r>
    <n v="20073"/>
    <s v="Borgocarbonara"/>
    <s v="D - Intermedio"/>
    <x v="1"/>
    <n v="30.408899999999999"/>
    <x v="19"/>
  </r>
  <r>
    <n v="21001"/>
    <s v="Aldino/Aldein"/>
    <s v="D - Intermedio"/>
    <x v="1"/>
    <n v="62.545200000000001"/>
    <x v="20"/>
  </r>
  <r>
    <n v="21002"/>
    <s v="Andriano/Andrian"/>
    <s v="C - Cintura"/>
    <x v="0"/>
    <n v="5.2621000000000002"/>
    <x v="20"/>
  </r>
  <r>
    <n v="21003"/>
    <s v="Anterivo/Altrei"/>
    <s v="E - Periferico"/>
    <x v="1"/>
    <n v="11.2141"/>
    <x v="20"/>
  </r>
  <r>
    <n v="21004"/>
    <s v="Appiano sulla strada del vino/Eppan an der Weinstraße"/>
    <s v="C - Cintura"/>
    <x v="0"/>
    <n v="58.202300000000001"/>
    <x v="20"/>
  </r>
  <r>
    <n v="21005"/>
    <s v="Avelengo/Hafling"/>
    <s v="E - Periferico"/>
    <x v="1"/>
    <n v="26.758299999999998"/>
    <x v="20"/>
  </r>
  <r>
    <n v="21006"/>
    <s v="Badia/Abtei"/>
    <s v="F - Ultraperiferico"/>
    <x v="1"/>
    <n v="82.435900000000004"/>
    <x v="20"/>
  </r>
  <r>
    <n v="21007"/>
    <s v="Barbiano/Barbian"/>
    <s v="D - Intermedio"/>
    <x v="1"/>
    <n v="24.674399999999999"/>
    <x v="20"/>
  </r>
  <r>
    <n v="21008"/>
    <s v="Bolzano/Bozen"/>
    <s v="A - Polo"/>
    <x v="0"/>
    <n v="51.968899999999998"/>
    <x v="20"/>
  </r>
  <r>
    <n v="21009"/>
    <s v="Braies/Prags"/>
    <s v="F - Ultraperiferico"/>
    <x v="1"/>
    <n v="90.4315"/>
    <x v="20"/>
  </r>
  <r>
    <n v="21010"/>
    <s v="Brennero/Brenner"/>
    <s v="E - Periferico"/>
    <x v="1"/>
    <n v="115.6728"/>
    <x v="20"/>
  </r>
  <r>
    <n v="21011"/>
    <s v="Bressanone/Brixen"/>
    <s v="E - Periferico"/>
    <x v="1"/>
    <n v="84.9131"/>
    <x v="20"/>
  </r>
  <r>
    <n v="21012"/>
    <s v="Bronzolo/Branzoll"/>
    <s v="C - Cintura"/>
    <x v="0"/>
    <n v="7.7964000000000002"/>
    <x v="20"/>
  </r>
  <r>
    <n v="21013"/>
    <s v="Brunico/Bruneck"/>
    <s v="E - Periferico"/>
    <x v="1"/>
    <n v="44.961300000000001"/>
    <x v="20"/>
  </r>
  <r>
    <n v="21014"/>
    <s v="Caines/Kuens"/>
    <s v="D - Intermedio"/>
    <x v="1"/>
    <n v="1.6615"/>
    <x v="20"/>
  </r>
  <r>
    <n v="21015"/>
    <s v="Caldaro sulla strada del vino/Kaltern an der Weinstraße"/>
    <s v="C - Cintura"/>
    <x v="0"/>
    <n v="48.290999999999997"/>
    <x v="20"/>
  </r>
  <r>
    <n v="21016"/>
    <s v="Campo di Trens/Freienfeld"/>
    <s v="E - Periferico"/>
    <x v="1"/>
    <n v="95.601299999999995"/>
    <x v="20"/>
  </r>
  <r>
    <n v="21017"/>
    <s v="Campo Tures/Sand in Taufers"/>
    <s v="F - Ultraperiferico"/>
    <x v="1"/>
    <n v="162.42320000000001"/>
    <x v="20"/>
  </r>
  <r>
    <n v="21018"/>
    <s v="Castelbello-Ciardes/Kastelbell-Tschars"/>
    <s v="E - Periferico"/>
    <x v="1"/>
    <n v="54.153700000000001"/>
    <x v="20"/>
  </r>
  <r>
    <n v="21019"/>
    <s v="Castelrotto/Kastelruth"/>
    <s v="D - Intermedio"/>
    <x v="1"/>
    <n v="118.04430000000001"/>
    <x v="20"/>
  </r>
  <r>
    <n v="21020"/>
    <s v="Cermes/Tscherms"/>
    <s v="D - Intermedio"/>
    <x v="1"/>
    <n v="6.4212999999999996"/>
    <x v="20"/>
  </r>
  <r>
    <n v="21021"/>
    <s v="Chienes/Kiens"/>
    <s v="E - Periferico"/>
    <x v="1"/>
    <n v="34.2849"/>
    <x v="20"/>
  </r>
  <r>
    <n v="21022"/>
    <s v="Chiusa/Klausen"/>
    <s v="D - Intermedio"/>
    <x v="1"/>
    <n v="50.639800000000001"/>
    <x v="20"/>
  </r>
  <r>
    <n v="21023"/>
    <s v="Cornedo all'Isarco/Karneid"/>
    <s v="C - Cintura"/>
    <x v="0"/>
    <n v="41.137099999999997"/>
    <x v="20"/>
  </r>
  <r>
    <n v="21024"/>
    <s v="Cortaccia sulla strada del vino/Kurtatsch an der Weinstraße"/>
    <s v="D - Intermedio"/>
    <x v="1"/>
    <n v="28.580200000000001"/>
    <x v="20"/>
  </r>
  <r>
    <n v="21025"/>
    <s v="Cortina sulla strada del vino/Kurtinig an der Weinstraße"/>
    <s v="D - Intermedio"/>
    <x v="1"/>
    <n v="1.9793000000000001"/>
    <x v="20"/>
  </r>
  <r>
    <n v="21026"/>
    <s v="Corvara in Badia/Corvara"/>
    <s v="F - Ultraperiferico"/>
    <x v="1"/>
    <n v="38.734200000000001"/>
    <x v="20"/>
  </r>
  <r>
    <n v="21027"/>
    <s v="Curon Venosta"/>
    <s v="F - Ultraperiferico"/>
    <x v="1"/>
    <n v="209.84110000000001"/>
    <x v="20"/>
  </r>
  <r>
    <n v="21028"/>
    <s v="Dobbiaco/Toblach"/>
    <s v="F - Ultraperiferico"/>
    <x v="1"/>
    <n v="126.5848"/>
    <x v="20"/>
  </r>
  <r>
    <n v="21029"/>
    <s v="Egna/Neumarkt"/>
    <s v="C - Cintura"/>
    <x v="0"/>
    <n v="23.930700000000002"/>
    <x v="20"/>
  </r>
  <r>
    <n v="21030"/>
    <s v="Falzes/Pfalzen"/>
    <s v="E - Periferico"/>
    <x v="1"/>
    <n v="33.1143"/>
    <x v="20"/>
  </r>
  <r>
    <n v="21031"/>
    <s v="Fiè allo Sciliar/Völs am Schlern"/>
    <s v="C - Cintura"/>
    <x v="0"/>
    <n v="43.220500000000001"/>
    <x v="20"/>
  </r>
  <r>
    <n v="21032"/>
    <s v="Fortezza/Franzensfeste"/>
    <s v="D - Intermedio"/>
    <x v="1"/>
    <n v="62.3917"/>
    <x v="20"/>
  </r>
  <r>
    <n v="21033"/>
    <s v="Funes/Villnöß"/>
    <s v="D - Intermedio"/>
    <x v="1"/>
    <n v="81.480800000000002"/>
    <x v="20"/>
  </r>
  <r>
    <n v="21034"/>
    <s v="Gais/Gais"/>
    <s v="F - Ultraperiferico"/>
    <x v="1"/>
    <n v="60.695500000000003"/>
    <x v="20"/>
  </r>
  <r>
    <n v="21035"/>
    <s v="Gargazzone/Gargazon"/>
    <s v="C - Cintura"/>
    <x v="0"/>
    <n v="4.8865999999999996"/>
    <x v="20"/>
  </r>
  <r>
    <n v="21036"/>
    <s v="Glorenza"/>
    <s v="F - Ultraperiferico"/>
    <x v="1"/>
    <n v="13.215999999999999"/>
    <x v="20"/>
  </r>
  <r>
    <n v="21037"/>
    <s v="Laces/Latsch"/>
    <s v="E - Periferico"/>
    <x v="1"/>
    <n v="78.698400000000007"/>
    <x v="20"/>
  </r>
  <r>
    <n v="21038"/>
    <s v="Lagundo/Algund"/>
    <s v="D - Intermedio"/>
    <x v="1"/>
    <n v="23.702300000000001"/>
    <x v="20"/>
  </r>
  <r>
    <n v="21039"/>
    <s v="Laion/Lajen"/>
    <s v="D - Intermedio"/>
    <x v="1"/>
    <n v="37.5837"/>
    <x v="20"/>
  </r>
  <r>
    <n v="21040"/>
    <s v="Laives/Leifers"/>
    <s v="C - Cintura"/>
    <x v="0"/>
    <n v="24.525099999999998"/>
    <x v="20"/>
  </r>
  <r>
    <n v="21041"/>
    <s v="Lana"/>
    <s v="D - Intermedio"/>
    <x v="1"/>
    <n v="36.006300000000003"/>
    <x v="20"/>
  </r>
  <r>
    <n v="21042"/>
    <s v="Lasa/Laas"/>
    <s v="F - Ultraperiferico"/>
    <x v="1"/>
    <n v="110.1764"/>
    <x v="20"/>
  </r>
  <r>
    <n v="21043"/>
    <s v="Lauregno"/>
    <s v="E - Periferico"/>
    <x v="1"/>
    <n v="13.6213"/>
    <x v="20"/>
  </r>
  <r>
    <n v="21044"/>
    <s v="Luson/Lüsen"/>
    <s v="E - Periferico"/>
    <x v="1"/>
    <n v="74.449399999999997"/>
    <x v="20"/>
  </r>
  <r>
    <n v="21045"/>
    <s v="Magrè sulla strada del vino/Margreid an der Weinstraße"/>
    <s v="D - Intermedio"/>
    <x v="1"/>
    <n v="13.6572"/>
    <x v="20"/>
  </r>
  <r>
    <n v="21046"/>
    <s v="Malles Venosta"/>
    <s v="F - Ultraperiferico"/>
    <x v="1"/>
    <n v="248.0127"/>
    <x v="20"/>
  </r>
  <r>
    <n v="21047"/>
    <s v="Marebbe/Enneberg"/>
    <s v="F - Ultraperiferico"/>
    <x v="1"/>
    <n v="158.98140000000001"/>
    <x v="20"/>
  </r>
  <r>
    <n v="21048"/>
    <s v="Marlengo/Marling"/>
    <s v="D - Intermedio"/>
    <x v="1"/>
    <n v="13.0265"/>
    <x v="20"/>
  </r>
  <r>
    <n v="21049"/>
    <s v="Martello"/>
    <s v="F - Ultraperiferico"/>
    <x v="1"/>
    <n v="141.68260000000001"/>
    <x v="20"/>
  </r>
  <r>
    <n v="21050"/>
    <s v="Meltina/Mölten"/>
    <s v="D - Intermedio"/>
    <x v="1"/>
    <n v="37.191200000000002"/>
    <x v="20"/>
  </r>
  <r>
    <n v="21051"/>
    <s v="Merano/Meran"/>
    <s v="D - Intermedio"/>
    <x v="1"/>
    <n v="26.304600000000001"/>
    <x v="20"/>
  </r>
  <r>
    <n v="21052"/>
    <s v="Monguelfo-Tesido/Welsberg-Taisten"/>
    <s v="F - Ultraperiferico"/>
    <x v="1"/>
    <n v="47.229100000000003"/>
    <x v="20"/>
  </r>
  <r>
    <n v="21053"/>
    <s v="Montagna sulla strada del vino/Montan an der Weinstraße"/>
    <s v="D - Intermedio"/>
    <x v="1"/>
    <n v="19.164200000000001"/>
    <x v="20"/>
  </r>
  <r>
    <n v="21054"/>
    <s v="Moso in Passiria"/>
    <s v="E - Periferico"/>
    <x v="1"/>
    <n v="193.46119999999999"/>
    <x v="20"/>
  </r>
  <r>
    <n v="21055"/>
    <s v="Nalles/Nals"/>
    <s v="C - Cintura"/>
    <x v="0"/>
    <n v="12.7591"/>
    <x v="20"/>
  </r>
  <r>
    <n v="21056"/>
    <s v="Naturno/Naturns"/>
    <s v="E - Periferico"/>
    <x v="1"/>
    <n v="66.749799999999993"/>
    <x v="20"/>
  </r>
  <r>
    <n v="21057"/>
    <s v="Naz-Sciaves/Natz-Schabs"/>
    <s v="D - Intermedio"/>
    <x v="1"/>
    <n v="15.7659"/>
    <x v="20"/>
  </r>
  <r>
    <n v="21058"/>
    <s v="Nova Levante/Welschnofen"/>
    <s v="C - Cintura"/>
    <x v="0"/>
    <n v="50.877200000000002"/>
    <x v="20"/>
  </r>
  <r>
    <n v="21059"/>
    <s v="Nova Ponente/Deutschnofen"/>
    <s v="D - Intermedio"/>
    <x v="1"/>
    <n v="111.5496"/>
    <x v="20"/>
  </r>
  <r>
    <n v="21060"/>
    <s v="Ora/Auer"/>
    <s v="C - Cintura"/>
    <x v="0"/>
    <n v="11.2296"/>
    <x v="20"/>
  </r>
  <r>
    <n v="21061"/>
    <s v="Ortisei/St. Ulrich"/>
    <s v="D - Intermedio"/>
    <x v="1"/>
    <n v="24.261099999999999"/>
    <x v="20"/>
  </r>
  <r>
    <n v="21062"/>
    <s v="Parcines/Partschins"/>
    <s v="D - Intermedio"/>
    <x v="1"/>
    <n v="55.648299999999999"/>
    <x v="20"/>
  </r>
  <r>
    <n v="21063"/>
    <s v="Perca/Percha"/>
    <s v="E - Periferico"/>
    <x v="1"/>
    <n v="30.7576"/>
    <x v="20"/>
  </r>
  <r>
    <n v="21064"/>
    <s v="Plaus/Plaus"/>
    <s v="D - Intermedio"/>
    <x v="1"/>
    <n v="5.1266999999999996"/>
    <x v="20"/>
  </r>
  <r>
    <n v="21065"/>
    <s v="Ponte Gardena/Waidbruck"/>
    <s v="C - Cintura"/>
    <x v="0"/>
    <n v="2.3814000000000002"/>
    <x v="20"/>
  </r>
  <r>
    <n v="21066"/>
    <s v="Postal/Burgstall"/>
    <s v="C - Cintura"/>
    <x v="0"/>
    <n v="6.4385000000000003"/>
    <x v="20"/>
  </r>
  <r>
    <n v="21067"/>
    <s v="Prato allo Stelvio"/>
    <s v="F - Ultraperiferico"/>
    <x v="1"/>
    <n v="50.8904"/>
    <x v="20"/>
  </r>
  <r>
    <n v="21068"/>
    <s v="Predoi/Prettau"/>
    <s v="F - Ultraperiferico"/>
    <x v="1"/>
    <n v="86.355599999999995"/>
    <x v="20"/>
  </r>
  <r>
    <n v="21069"/>
    <s v="Proves"/>
    <s v="E - Periferico"/>
    <x v="1"/>
    <n v="18.880800000000001"/>
    <x v="20"/>
  </r>
  <r>
    <n v="21070"/>
    <s v="Racines/Ratschings"/>
    <s v="E - Periferico"/>
    <x v="1"/>
    <n v="203.36930000000001"/>
    <x v="20"/>
  </r>
  <r>
    <n v="21071"/>
    <s v="Rasun-Anterselva/Rasen-Antholz"/>
    <s v="F - Ultraperiferico"/>
    <x v="1"/>
    <n v="120.5168"/>
    <x v="20"/>
  </r>
  <r>
    <n v="21072"/>
    <s v="Renon/Ritten"/>
    <s v="C - Cintura"/>
    <x v="0"/>
    <n v="111.931"/>
    <x v="20"/>
  </r>
  <r>
    <n v="21073"/>
    <s v="Rifiano"/>
    <s v="D - Intermedio"/>
    <x v="1"/>
    <n v="35.962499999999999"/>
    <x v="20"/>
  </r>
  <r>
    <n v="21074"/>
    <s v="Rio di Pusteria/Mühlbach"/>
    <s v="D - Intermedio"/>
    <x v="1"/>
    <n v="84.096800000000002"/>
    <x v="20"/>
  </r>
  <r>
    <n v="21075"/>
    <s v="Rodengo/Rodeneck"/>
    <s v="E - Periferico"/>
    <x v="1"/>
    <n v="29.508800000000001"/>
    <x v="20"/>
  </r>
  <r>
    <n v="21076"/>
    <s v="Salorno sulla strada del vino/Salurn an der Weinstraße"/>
    <s v="D - Intermedio"/>
    <x v="1"/>
    <n v="33.338299999999997"/>
    <x v="20"/>
  </r>
  <r>
    <n v="21077"/>
    <s v="San Candido/Innichen"/>
    <s v="F - Ultraperiferico"/>
    <x v="1"/>
    <n v="79.756"/>
    <x v="20"/>
  </r>
  <r>
    <n v="21079"/>
    <s v="San Genesio Atesino/Jenesien"/>
    <s v="C - Cintura"/>
    <x v="0"/>
    <n v="69.061999999999998"/>
    <x v="20"/>
  </r>
  <r>
    <n v="21080"/>
    <s v="San Leonardo in Passiria"/>
    <s v="E - Periferico"/>
    <x v="1"/>
    <n v="88.873199999999997"/>
    <x v="20"/>
  </r>
  <r>
    <n v="21081"/>
    <s v="San Lorenzo di Sebato/St. Lorenzen"/>
    <s v="E - Periferico"/>
    <x v="1"/>
    <n v="50.906999999999996"/>
    <x v="20"/>
  </r>
  <r>
    <n v="21082"/>
    <s v="San Martino in Badia/St. Martin in Thurn"/>
    <s v="F - Ultraperiferico"/>
    <x v="1"/>
    <n v="75.961299999999994"/>
    <x v="20"/>
  </r>
  <r>
    <n v="21083"/>
    <s v="San Martino in Passiria"/>
    <s v="E - Periferico"/>
    <x v="1"/>
    <n v="30.6815"/>
    <x v="20"/>
  </r>
  <r>
    <n v="21084"/>
    <s v="San Pancrazio"/>
    <s v="D - Intermedio"/>
    <x v="1"/>
    <n v="63.551200000000001"/>
    <x v="20"/>
  </r>
  <r>
    <n v="21085"/>
    <s v="Santa Cristina Valgardena/St. Christina in Gröden"/>
    <s v="E - Periferico"/>
    <x v="1"/>
    <n v="31.981400000000001"/>
    <x v="20"/>
  </r>
  <r>
    <n v="21086"/>
    <s v="Sarentino/Sarntal"/>
    <s v="C - Cintura"/>
    <x v="0"/>
    <n v="301.46420000000001"/>
    <x v="20"/>
  </r>
  <r>
    <n v="21087"/>
    <s v="Scena/Schenna"/>
    <s v="D - Intermedio"/>
    <x v="1"/>
    <n v="48.236899999999999"/>
    <x v="20"/>
  </r>
  <r>
    <n v="21088"/>
    <s v="Selva dei Molini/Mühlwald"/>
    <s v="F - Ultraperiferico"/>
    <x v="1"/>
    <n v="106.0543"/>
    <x v="20"/>
  </r>
  <r>
    <n v="21089"/>
    <s v="Selva di Val Gardena/Wolkenstein in Gröden"/>
    <s v="E - Periferico"/>
    <x v="1"/>
    <n v="56.530299999999997"/>
    <x v="20"/>
  </r>
  <r>
    <n v="21091"/>
    <s v="Senales/Schnals"/>
    <s v="E - Periferico"/>
    <x v="1"/>
    <n v="208.7072"/>
    <x v="20"/>
  </r>
  <r>
    <n v="21092"/>
    <s v="Sesto/Sexten"/>
    <s v="F - Ultraperiferico"/>
    <x v="1"/>
    <n v="79.908600000000007"/>
    <x v="20"/>
  </r>
  <r>
    <n v="21093"/>
    <s v="Silandro/Schlanders"/>
    <s v="E - Periferico"/>
    <x v="1"/>
    <n v="115.17230000000001"/>
    <x v="20"/>
  </r>
  <r>
    <n v="21094"/>
    <s v="Sluderno"/>
    <s v="F - Ultraperiferico"/>
    <x v="1"/>
    <n v="21.248200000000001"/>
    <x v="20"/>
  </r>
  <r>
    <n v="21095"/>
    <s v="Stelvio"/>
    <s v="F - Ultraperiferico"/>
    <x v="1"/>
    <n v="141.75720000000001"/>
    <x v="20"/>
  </r>
  <r>
    <n v="21096"/>
    <s v="Terento/Terenten"/>
    <s v="E - Periferico"/>
    <x v="1"/>
    <n v="42.435499999999998"/>
    <x v="20"/>
  </r>
  <r>
    <n v="21097"/>
    <s v="Terlano/Terlan"/>
    <s v="C - Cintura"/>
    <x v="0"/>
    <n v="18.190899999999999"/>
    <x v="20"/>
  </r>
  <r>
    <n v="21098"/>
    <s v="Termeno sulla strada del vino/Tramin an der Weinstraße"/>
    <s v="D - Intermedio"/>
    <x v="1"/>
    <n v="20.469200000000001"/>
    <x v="20"/>
  </r>
  <r>
    <n v="21099"/>
    <s v="Tesimo"/>
    <s v="D - Intermedio"/>
    <x v="1"/>
    <n v="37.985799999999998"/>
    <x v="20"/>
  </r>
  <r>
    <n v="21100"/>
    <s v="Tires/Tiers"/>
    <s v="C - Cintura"/>
    <x v="0"/>
    <n v="42.439500000000002"/>
    <x v="20"/>
  </r>
  <r>
    <n v="21101"/>
    <s v="Tirolo"/>
    <s v="E - Periferico"/>
    <x v="1"/>
    <n v="25.7028"/>
    <x v="20"/>
  </r>
  <r>
    <n v="21102"/>
    <s v="Trodena nel parco naturale/Truden im Naturpark"/>
    <s v="D - Intermedio"/>
    <x v="1"/>
    <n v="20.6891"/>
    <x v="20"/>
  </r>
  <r>
    <n v="21103"/>
    <s v="Tubre"/>
    <s v="F - Ultraperiferico"/>
    <x v="1"/>
    <n v="45.563899999999997"/>
    <x v="20"/>
  </r>
  <r>
    <n v="21104"/>
    <s v="Ultimo"/>
    <s v="E - Periferico"/>
    <x v="1"/>
    <n v="208.1328"/>
    <x v="20"/>
  </r>
  <r>
    <n v="21105"/>
    <s v="Vadena/Pfatten"/>
    <s v="C - Cintura"/>
    <x v="0"/>
    <n v="13.683999999999999"/>
    <x v="20"/>
  </r>
  <r>
    <n v="21106"/>
    <s v="Valdaora/Olang"/>
    <s v="F - Ultraperiferico"/>
    <x v="1"/>
    <n v="49.466500000000003"/>
    <x v="20"/>
  </r>
  <r>
    <n v="21107"/>
    <s v="Val di Vizze/Pfitsch"/>
    <s v="E - Periferico"/>
    <x v="1"/>
    <n v="141.35230000000001"/>
    <x v="20"/>
  </r>
  <r>
    <n v="21108"/>
    <s v="Valle Aurina/Ahrntal"/>
    <s v="F - Ultraperiferico"/>
    <x v="1"/>
    <n v="188.26570000000001"/>
    <x v="20"/>
  </r>
  <r>
    <n v="21109"/>
    <s v="Valle di Casies/Gsies"/>
    <s v="F - Ultraperiferico"/>
    <x v="1"/>
    <n v="110.4774"/>
    <x v="20"/>
  </r>
  <r>
    <n v="21110"/>
    <s v="Vandoies/Vintl"/>
    <s v="E - Periferico"/>
    <x v="1"/>
    <n v="110.4098"/>
    <x v="20"/>
  </r>
  <r>
    <n v="21111"/>
    <s v="Varna/Vahrn"/>
    <s v="D - Intermedio"/>
    <x v="1"/>
    <n v="69.938199999999995"/>
    <x v="20"/>
  </r>
  <r>
    <n v="21112"/>
    <s v="Verano/Vöran"/>
    <s v="E - Periferico"/>
    <x v="1"/>
    <n v="23.0488"/>
    <x v="20"/>
  </r>
  <r>
    <n v="21113"/>
    <s v="Villabassa/Niederdorf"/>
    <s v="F - Ultraperiferico"/>
    <x v="1"/>
    <n v="17.001000000000001"/>
    <x v="20"/>
  </r>
  <r>
    <n v="21114"/>
    <s v="Villandro/Villanders"/>
    <s v="D - Intermedio"/>
    <x v="1"/>
    <n v="43.7849"/>
    <x v="20"/>
  </r>
  <r>
    <n v="21115"/>
    <s v="Vipiteno/Sterzing"/>
    <s v="E - Periferico"/>
    <x v="1"/>
    <n v="32.765500000000003"/>
    <x v="20"/>
  </r>
  <r>
    <n v="21116"/>
    <s v="Velturno/Feldthurns"/>
    <s v="D - Intermedio"/>
    <x v="1"/>
    <n v="25.119299999999999"/>
    <x v="20"/>
  </r>
  <r>
    <n v="21117"/>
    <s v="La Valle/Wengen"/>
    <s v="F - Ultraperiferico"/>
    <x v="1"/>
    <n v="39.603900000000003"/>
    <x v="20"/>
  </r>
  <r>
    <n v="21118"/>
    <s v="Senale-San Felice"/>
    <s v="E - Periferico"/>
    <x v="1"/>
    <n v="27.387499999999999"/>
    <x v="20"/>
  </r>
  <r>
    <n v="22001"/>
    <s v="Ala"/>
    <s v="C - Cintura"/>
    <x v="0"/>
    <n v="119.9468"/>
    <x v="21"/>
  </r>
  <r>
    <n v="22002"/>
    <s v="Albiano"/>
    <s v="C - Cintura"/>
    <x v="0"/>
    <n v="9.7093000000000007"/>
    <x v="21"/>
  </r>
  <r>
    <n v="22003"/>
    <s v="Aldeno"/>
    <s v="C - Cintura"/>
    <x v="0"/>
    <n v="8.9962999999999997"/>
    <x v="21"/>
  </r>
  <r>
    <n v="22005"/>
    <s v="Andalo"/>
    <s v="D - Intermedio"/>
    <x v="1"/>
    <n v="11.4107"/>
    <x v="21"/>
  </r>
  <r>
    <n v="22006"/>
    <s v="Arco"/>
    <s v="D - Intermedio"/>
    <x v="1"/>
    <n v="63.324199999999998"/>
    <x v="21"/>
  </r>
  <r>
    <n v="22007"/>
    <s v="Avio"/>
    <s v="C - Cintura"/>
    <x v="0"/>
    <n v="69.059399999999997"/>
    <x v="21"/>
  </r>
  <r>
    <n v="22009"/>
    <s v="Baselga di Pinè"/>
    <s v="C - Cintura"/>
    <x v="0"/>
    <n v="41.3245"/>
    <x v="21"/>
  </r>
  <r>
    <n v="22011"/>
    <s v="Bedollo"/>
    <s v="D - Intermedio"/>
    <x v="1"/>
    <n v="27.272600000000001"/>
    <x v="21"/>
  </r>
  <r>
    <n v="22013"/>
    <s v="Besenello"/>
    <s v="C - Cintura"/>
    <x v="0"/>
    <n v="25.762899999999998"/>
    <x v="21"/>
  </r>
  <r>
    <n v="22015"/>
    <s v="Bieno"/>
    <s v="E - Periferico"/>
    <x v="1"/>
    <n v="11.7098"/>
    <x v="21"/>
  </r>
  <r>
    <n v="22017"/>
    <s v="Bleggio Superiore"/>
    <s v="D - Intermedio"/>
    <x v="1"/>
    <n v="33.220100000000002"/>
    <x v="21"/>
  </r>
  <r>
    <n v="22018"/>
    <s v="Bocenago"/>
    <s v="E - Periferico"/>
    <x v="1"/>
    <n v="8.4506999999999994"/>
    <x v="21"/>
  </r>
  <r>
    <n v="22021"/>
    <s v="Bondone"/>
    <s v="F - Ultraperiferico"/>
    <x v="1"/>
    <n v="19.2865"/>
    <x v="21"/>
  </r>
  <r>
    <n v="22022"/>
    <s v="Borgo Valsugana"/>
    <s v="D - Intermedio"/>
    <x v="1"/>
    <n v="52.301000000000002"/>
    <x v="21"/>
  </r>
  <r>
    <n v="22025"/>
    <s v="Brentonico"/>
    <s v="C - Cintura"/>
    <x v="0"/>
    <n v="63.211300000000001"/>
    <x v="21"/>
  </r>
  <r>
    <n v="22026"/>
    <s v="Bresimo"/>
    <s v="E - Periferico"/>
    <x v="1"/>
    <n v="40.7742"/>
    <x v="21"/>
  </r>
  <r>
    <n v="22029"/>
    <s v="Caderzone Terme"/>
    <s v="E - Periferico"/>
    <x v="1"/>
    <n v="18.662600000000001"/>
    <x v="21"/>
  </r>
  <r>
    <n v="22032"/>
    <s v="Calceranica al Lago"/>
    <s v="C - Cintura"/>
    <x v="0"/>
    <n v="3.8632"/>
    <x v="21"/>
  </r>
  <r>
    <n v="22033"/>
    <s v="Caldes"/>
    <s v="E - Periferico"/>
    <x v="1"/>
    <n v="20.762599999999999"/>
    <x v="21"/>
  </r>
  <r>
    <n v="22034"/>
    <s v="Caldonazzo"/>
    <s v="C - Cintura"/>
    <x v="0"/>
    <n v="21.306799999999999"/>
    <x v="21"/>
  </r>
  <r>
    <n v="22035"/>
    <s v="Calliano"/>
    <s v="C - Cintura"/>
    <x v="0"/>
    <n v="10.6417"/>
    <x v="21"/>
  </r>
  <r>
    <n v="22036"/>
    <s v="Campitello di Fassa"/>
    <s v="E - Periferico"/>
    <x v="1"/>
    <n v="25.0169"/>
    <x v="21"/>
  </r>
  <r>
    <n v="22037"/>
    <s v="Campodenno"/>
    <s v="D - Intermedio"/>
    <x v="1"/>
    <n v="24.2196"/>
    <x v="21"/>
  </r>
  <r>
    <n v="22038"/>
    <s v="Canal San Bovo"/>
    <s v="D - Intermedio"/>
    <x v="1"/>
    <n v="125.1284"/>
    <x v="21"/>
  </r>
  <r>
    <n v="22039"/>
    <s v="Canazei"/>
    <s v="E - Periferico"/>
    <x v="1"/>
    <n v="67.047799999999995"/>
    <x v="21"/>
  </r>
  <r>
    <n v="22040"/>
    <s v="Capriana"/>
    <s v="E - Periferico"/>
    <x v="1"/>
    <n v="12.851800000000001"/>
    <x v="21"/>
  </r>
  <r>
    <n v="22042"/>
    <s v="Carisolo"/>
    <s v="E - Periferico"/>
    <x v="1"/>
    <n v="25.4876"/>
    <x v="21"/>
  </r>
  <r>
    <n v="22043"/>
    <s v="Carzano"/>
    <s v="D - Intermedio"/>
    <x v="1"/>
    <n v="1.7504999999999999"/>
    <x v="21"/>
  </r>
  <r>
    <n v="22045"/>
    <s v="Castel Condino"/>
    <s v="F - Ultraperiferico"/>
    <x v="1"/>
    <n v="10.9156"/>
    <x v="21"/>
  </r>
  <r>
    <n v="22047"/>
    <s v="Castello-Molina di Fiemme"/>
    <s v="E - Periferico"/>
    <x v="1"/>
    <n v="54.805"/>
    <x v="21"/>
  </r>
  <r>
    <n v="22048"/>
    <s v="Castello Tesino"/>
    <s v="E - Periferico"/>
    <x v="1"/>
    <n v="112.2668"/>
    <x v="21"/>
  </r>
  <r>
    <n v="22049"/>
    <s v="Castelnuovo"/>
    <s v="D - Intermedio"/>
    <x v="1"/>
    <n v="13.3355"/>
    <x v="21"/>
  </r>
  <r>
    <n v="22050"/>
    <s v="Cavalese"/>
    <s v="E - Periferico"/>
    <x v="1"/>
    <n v="45.170200000000001"/>
    <x v="21"/>
  </r>
  <r>
    <n v="22051"/>
    <s v="Cavareno"/>
    <s v="E - Periferico"/>
    <x v="1"/>
    <n v="9.2903000000000002"/>
    <x v="21"/>
  </r>
  <r>
    <n v="22052"/>
    <s v="Cavedago"/>
    <s v="D - Intermedio"/>
    <x v="1"/>
    <n v="10.017899999999999"/>
    <x v="21"/>
  </r>
  <r>
    <n v="22053"/>
    <s v="Cavedine"/>
    <s v="D - Intermedio"/>
    <x v="1"/>
    <n v="37.8904"/>
    <x v="21"/>
  </r>
  <r>
    <n v="22054"/>
    <s v="Cavizzana"/>
    <s v="E - Periferico"/>
    <x v="1"/>
    <n v="3.3805999999999998"/>
    <x v="21"/>
  </r>
  <r>
    <n v="22058"/>
    <s v="Cimone"/>
    <s v="C - Cintura"/>
    <x v="0"/>
    <n v="9.9473000000000003"/>
    <x v="21"/>
  </r>
  <r>
    <n v="22059"/>
    <s v="Cinte Tesino"/>
    <s v="E - Periferico"/>
    <x v="1"/>
    <n v="30.870799999999999"/>
    <x v="21"/>
  </r>
  <r>
    <n v="22060"/>
    <s v="Cis"/>
    <s v="E - Periferico"/>
    <x v="1"/>
    <n v="5.5204000000000004"/>
    <x v="21"/>
  </r>
  <r>
    <n v="22061"/>
    <s v="Civezzano"/>
    <s v="C - Cintura"/>
    <x v="0"/>
    <n v="15.5596"/>
    <x v="21"/>
  </r>
  <r>
    <n v="22062"/>
    <s v="Cles"/>
    <s v="D - Intermedio"/>
    <x v="1"/>
    <n v="39.618600000000001"/>
    <x v="21"/>
  </r>
  <r>
    <n v="22064"/>
    <s v="Commezzadura"/>
    <s v="E - Periferico"/>
    <x v="1"/>
    <n v="21.858499999999999"/>
    <x v="21"/>
  </r>
  <r>
    <n v="22068"/>
    <s v="Croviana"/>
    <s v="E - Periferico"/>
    <x v="1"/>
    <n v="5.0559000000000003"/>
    <x v="21"/>
  </r>
  <r>
    <n v="22071"/>
    <s v="Dambel"/>
    <s v="E - Periferico"/>
    <x v="1"/>
    <n v="5.069"/>
    <x v="21"/>
  </r>
  <r>
    <n v="22074"/>
    <s v="Denno"/>
    <s v="D - Intermedio"/>
    <x v="1"/>
    <n v="10.913399999999999"/>
    <x v="21"/>
  </r>
  <r>
    <n v="22078"/>
    <s v="Drena"/>
    <s v="D - Intermedio"/>
    <x v="1"/>
    <n v="7.9958"/>
    <x v="21"/>
  </r>
  <r>
    <n v="22079"/>
    <s v="Dro"/>
    <s v="D - Intermedio"/>
    <x v="1"/>
    <n v="28.006799999999998"/>
    <x v="21"/>
  </r>
  <r>
    <n v="22081"/>
    <s v="Fai della Paganella"/>
    <s v="D - Intermedio"/>
    <x v="1"/>
    <n v="12.3391"/>
    <x v="21"/>
  </r>
  <r>
    <n v="22083"/>
    <s v="Fiavè"/>
    <s v="E - Periferico"/>
    <x v="1"/>
    <n v="24.488499999999998"/>
    <x v="21"/>
  </r>
  <r>
    <n v="22085"/>
    <s v="Fierozzo"/>
    <s v="D - Intermedio"/>
    <x v="1"/>
    <n v="17.986699999999999"/>
    <x v="21"/>
  </r>
  <r>
    <n v="22087"/>
    <s v="Folgaria"/>
    <s v="D - Intermedio"/>
    <x v="1"/>
    <n v="71.1053"/>
    <x v="21"/>
  </r>
  <r>
    <n v="22089"/>
    <s v="Fornace"/>
    <s v="C - Cintura"/>
    <x v="0"/>
    <n v="7.3204000000000002"/>
    <x v="21"/>
  </r>
  <r>
    <n v="22090"/>
    <s v="Frassilongo"/>
    <s v="C - Cintura"/>
    <x v="0"/>
    <n v="16.777100000000001"/>
    <x v="21"/>
  </r>
  <r>
    <n v="22091"/>
    <s v="Garniga Terme"/>
    <s v="C - Cintura"/>
    <x v="0"/>
    <n v="13.1351"/>
    <x v="21"/>
  </r>
  <r>
    <n v="22092"/>
    <s v="Giovo"/>
    <s v="C - Cintura"/>
    <x v="0"/>
    <n v="20.637899999999998"/>
    <x v="21"/>
  </r>
  <r>
    <n v="22093"/>
    <s v="Giustino"/>
    <s v="E - Periferico"/>
    <x v="1"/>
    <n v="38.827599999999997"/>
    <x v="21"/>
  </r>
  <r>
    <n v="22095"/>
    <s v="Grigno"/>
    <s v="D - Intermedio"/>
    <x v="1"/>
    <n v="46.146900000000002"/>
    <x v="21"/>
  </r>
  <r>
    <n v="22097"/>
    <s v="Imer"/>
    <s v="D - Intermedio"/>
    <x v="1"/>
    <n v="27.880199999999999"/>
    <x v="21"/>
  </r>
  <r>
    <n v="22098"/>
    <s v="Isera"/>
    <s v="C - Cintura"/>
    <x v="0"/>
    <n v="14.0505"/>
    <x v="21"/>
  </r>
  <r>
    <n v="22102"/>
    <s v="Lavarone"/>
    <s v="E - Periferico"/>
    <x v="1"/>
    <n v="26.680199999999999"/>
    <x v="21"/>
  </r>
  <r>
    <n v="22103"/>
    <s v="Lavis"/>
    <s v="C - Cintura"/>
    <x v="0"/>
    <n v="12.441599999999999"/>
    <x v="21"/>
  </r>
  <r>
    <n v="22104"/>
    <s v="Levico Terme"/>
    <s v="C - Cintura"/>
    <x v="0"/>
    <n v="62.8371"/>
    <x v="21"/>
  </r>
  <r>
    <n v="22106"/>
    <s v="Livo"/>
    <s v="E - Periferico"/>
    <x v="1"/>
    <n v="15.3377"/>
    <x v="21"/>
  </r>
  <r>
    <n v="22108"/>
    <s v="Lona-Lases"/>
    <s v="C - Cintura"/>
    <x v="0"/>
    <n v="11.367100000000001"/>
    <x v="21"/>
  </r>
  <r>
    <n v="22109"/>
    <s v="Luserna"/>
    <s v="E - Periferico"/>
    <x v="1"/>
    <n v="8.3831000000000007"/>
    <x v="21"/>
  </r>
  <r>
    <n v="22110"/>
    <s v="Malé"/>
    <s v="E - Periferico"/>
    <x v="1"/>
    <n v="26.897200000000002"/>
    <x v="21"/>
  </r>
  <r>
    <n v="22112"/>
    <s v="Massimeno"/>
    <s v="E - Periferico"/>
    <x v="1"/>
    <n v="21.0932"/>
    <x v="21"/>
  </r>
  <r>
    <n v="22113"/>
    <s v="Mazzin"/>
    <s v="E - Periferico"/>
    <x v="1"/>
    <n v="23.659700000000001"/>
    <x v="21"/>
  </r>
  <r>
    <n v="22114"/>
    <s v="Mezzana"/>
    <s v="E - Periferico"/>
    <x v="1"/>
    <n v="27.4985"/>
    <x v="21"/>
  </r>
  <r>
    <n v="22115"/>
    <s v="Mezzano"/>
    <s v="D - Intermedio"/>
    <x v="1"/>
    <n v="49.168999999999997"/>
    <x v="21"/>
  </r>
  <r>
    <n v="22116"/>
    <s v="Mezzocorona"/>
    <s v="C - Cintura"/>
    <x v="0"/>
    <n v="25.587900000000001"/>
    <x v="21"/>
  </r>
  <r>
    <n v="22117"/>
    <s v="Mezzolombardo"/>
    <s v="C - Cintura"/>
    <x v="0"/>
    <n v="13.787800000000001"/>
    <x v="21"/>
  </r>
  <r>
    <n v="22118"/>
    <s v="Moena"/>
    <s v="E - Periferico"/>
    <x v="1"/>
    <n v="81.455200000000005"/>
    <x v="21"/>
  </r>
  <r>
    <n v="22120"/>
    <s v="Molveno"/>
    <s v="E - Periferico"/>
    <x v="1"/>
    <n v="33.929099999999998"/>
    <x v="21"/>
  </r>
  <r>
    <n v="22123"/>
    <s v="Mori"/>
    <s v="C - Cintura"/>
    <x v="0"/>
    <n v="33.245699999999999"/>
    <x v="21"/>
  </r>
  <r>
    <n v="22124"/>
    <s v="Nago-Torbole"/>
    <s v="C - Cintura"/>
    <x v="0"/>
    <n v="28.9114"/>
    <x v="21"/>
  </r>
  <r>
    <n v="22127"/>
    <s v="Nogaredo"/>
    <s v="C - Cintura"/>
    <x v="0"/>
    <n v="3.8203999999999998"/>
    <x v="21"/>
  </r>
  <r>
    <n v="22128"/>
    <s v="Nomi"/>
    <s v="C - Cintura"/>
    <x v="0"/>
    <n v="6.1638000000000002"/>
    <x v="21"/>
  </r>
  <r>
    <n v="22129"/>
    <s v="Novaledo"/>
    <s v="D - Intermedio"/>
    <x v="1"/>
    <n v="7.9237000000000002"/>
    <x v="21"/>
  </r>
  <r>
    <n v="22130"/>
    <s v="Ospedaletto"/>
    <s v="D - Intermedio"/>
    <x v="1"/>
    <n v="16.733699999999999"/>
    <x v="21"/>
  </r>
  <r>
    <n v="22131"/>
    <s v="Ossana"/>
    <s v="F - Ultraperiferico"/>
    <x v="1"/>
    <n v="25.317900000000002"/>
    <x v="21"/>
  </r>
  <r>
    <n v="22133"/>
    <s v="Palù del Fersina"/>
    <s v="D - Intermedio"/>
    <x v="1"/>
    <n v="16.821999999999999"/>
    <x v="21"/>
  </r>
  <r>
    <n v="22134"/>
    <s v="Panchià"/>
    <s v="E - Periferico"/>
    <x v="1"/>
    <n v="20.742799999999999"/>
    <x v="21"/>
  </r>
  <r>
    <n v="22135"/>
    <s v="Ronzo-Chienis"/>
    <s v="D - Intermedio"/>
    <x v="1"/>
    <n v="13.397600000000001"/>
    <x v="21"/>
  </r>
  <r>
    <n v="22136"/>
    <s v="Peio"/>
    <s v="F - Ultraperiferico"/>
    <x v="1"/>
    <n v="162.75030000000001"/>
    <x v="21"/>
  </r>
  <r>
    <n v="22137"/>
    <s v="Pellizzano"/>
    <s v="F - Ultraperiferico"/>
    <x v="1"/>
    <n v="49.269199999999998"/>
    <x v="21"/>
  </r>
  <r>
    <n v="22138"/>
    <s v="Pelugo"/>
    <s v="E - Periferico"/>
    <x v="1"/>
    <n v="21.9815"/>
    <x v="21"/>
  </r>
  <r>
    <n v="22139"/>
    <s v="Pergine Valsugana"/>
    <s v="C - Cintura"/>
    <x v="0"/>
    <n v="54.0505"/>
    <x v="21"/>
  </r>
  <r>
    <n v="22142"/>
    <s v="Pieve Tesino"/>
    <s v="E - Periferico"/>
    <x v="1"/>
    <n v="69.735699999999994"/>
    <x v="21"/>
  </r>
  <r>
    <n v="22143"/>
    <s v="Pinzolo"/>
    <s v="E - Periferico"/>
    <x v="1"/>
    <n v="69.027500000000003"/>
    <x v="21"/>
  </r>
  <r>
    <n v="22144"/>
    <s v="Pomarolo"/>
    <s v="C - Cintura"/>
    <x v="0"/>
    <n v="9.5629000000000008"/>
    <x v="21"/>
  </r>
  <r>
    <n v="22147"/>
    <s v="Predazzo"/>
    <s v="E - Periferico"/>
    <x v="1"/>
    <n v="110.3121"/>
    <x v="21"/>
  </r>
  <r>
    <n v="22150"/>
    <s v="Rabbi"/>
    <s v="E - Periferico"/>
    <x v="1"/>
    <n v="132.3451"/>
    <x v="21"/>
  </r>
  <r>
    <n v="22153"/>
    <s v="Riva del Garda"/>
    <s v="D - Intermedio"/>
    <x v="1"/>
    <n v="40.728299999999997"/>
    <x v="21"/>
  </r>
  <r>
    <n v="22155"/>
    <s v="Romeno"/>
    <s v="E - Periferico"/>
    <x v="1"/>
    <n v="9.0747999999999998"/>
    <x v="21"/>
  </r>
  <r>
    <n v="22156"/>
    <s v="Roncegno Terme"/>
    <s v="D - Intermedio"/>
    <x v="1"/>
    <n v="38.385899999999999"/>
    <x v="21"/>
  </r>
  <r>
    <n v="22157"/>
    <s v="Ronchi Valsugana"/>
    <s v="D - Intermedio"/>
    <x v="1"/>
    <n v="9.8497000000000003"/>
    <x v="21"/>
  </r>
  <r>
    <n v="22159"/>
    <s v="Ronzone"/>
    <s v="E - Periferico"/>
    <x v="1"/>
    <n v="5.8399000000000001"/>
    <x v="21"/>
  </r>
  <r>
    <n v="22160"/>
    <s v="Roverè della Luna"/>
    <s v="D - Intermedio"/>
    <x v="1"/>
    <n v="9.8804999999999996"/>
    <x v="21"/>
  </r>
  <r>
    <n v="22161"/>
    <s v="Rovereto"/>
    <s v="A - Polo"/>
    <x v="0"/>
    <n v="51.869599999999998"/>
    <x v="21"/>
  </r>
  <r>
    <n v="22162"/>
    <s v="Ruffrè-Mendola"/>
    <s v="E - Periferico"/>
    <x v="1"/>
    <n v="6.7683999999999997"/>
    <x v="21"/>
  </r>
  <r>
    <n v="22163"/>
    <s v="Rumo"/>
    <s v="E - Periferico"/>
    <x v="1"/>
    <n v="30.9375"/>
    <x v="21"/>
  </r>
  <r>
    <n v="22164"/>
    <s v="Sagron Mis"/>
    <s v="E - Periferico"/>
    <x v="1"/>
    <n v="10.964499999999999"/>
    <x v="21"/>
  </r>
  <r>
    <n v="22165"/>
    <s v="Samone"/>
    <s v="E - Periferico"/>
    <x v="1"/>
    <n v="4.992"/>
    <x v="21"/>
  </r>
  <r>
    <n v="22167"/>
    <s v="San Michele all'Adige"/>
    <s v="C - Cintura"/>
    <x v="0"/>
    <n v="16.539000000000001"/>
    <x v="21"/>
  </r>
  <r>
    <n v="22168"/>
    <s v="Sant'Orsola Terme"/>
    <s v="D - Intermedio"/>
    <x v="1"/>
    <n v="15.3429"/>
    <x v="21"/>
  </r>
  <r>
    <n v="22169"/>
    <s v="Sanzeno"/>
    <s v="D - Intermedio"/>
    <x v="1"/>
    <n v="7.8884999999999996"/>
    <x v="21"/>
  </r>
  <r>
    <n v="22170"/>
    <s v="Sarnonico"/>
    <s v="E - Periferico"/>
    <x v="1"/>
    <n v="11.177300000000001"/>
    <x v="21"/>
  </r>
  <r>
    <n v="22171"/>
    <s v="Scurelle"/>
    <s v="D - Intermedio"/>
    <x v="1"/>
    <n v="29.853400000000001"/>
    <x v="21"/>
  </r>
  <r>
    <n v="22172"/>
    <s v="Segonzano"/>
    <s v="D - Intermedio"/>
    <x v="1"/>
    <n v="20.616099999999999"/>
    <x v="21"/>
  </r>
  <r>
    <n v="22173"/>
    <s v="Sfruz"/>
    <s v="E - Periferico"/>
    <x v="1"/>
    <n v="12.5474"/>
    <x v="21"/>
  </r>
  <r>
    <n v="22176"/>
    <s v="Soraga di Fassa"/>
    <s v="E - Periferico"/>
    <x v="1"/>
    <n v="19.991399999999999"/>
    <x v="21"/>
  </r>
  <r>
    <n v="22177"/>
    <s v="Sover"/>
    <s v="D - Intermedio"/>
    <x v="1"/>
    <n v="14.8812"/>
    <x v="21"/>
  </r>
  <r>
    <n v="22179"/>
    <s v="Spiazzo"/>
    <s v="E - Periferico"/>
    <x v="1"/>
    <n v="70.763000000000005"/>
    <x v="21"/>
  </r>
  <r>
    <n v="22180"/>
    <s v="Spormaggiore"/>
    <s v="D - Intermedio"/>
    <x v="1"/>
    <n v="29.8535"/>
    <x v="21"/>
  </r>
  <r>
    <n v="22181"/>
    <s v="Sporminore"/>
    <s v="C - Cintura"/>
    <x v="0"/>
    <n v="17.937100000000001"/>
    <x v="21"/>
  </r>
  <r>
    <n v="22182"/>
    <s v="Stenico"/>
    <s v="D - Intermedio"/>
    <x v="1"/>
    <n v="49.181800000000003"/>
    <x v="21"/>
  </r>
  <r>
    <n v="22183"/>
    <s v="Storo"/>
    <s v="F - Ultraperiferico"/>
    <x v="1"/>
    <n v="64.317300000000003"/>
    <x v="21"/>
  </r>
  <r>
    <n v="22184"/>
    <s v="Strembo"/>
    <s v="E - Periferico"/>
    <x v="1"/>
    <n v="39.189"/>
    <x v="21"/>
  </r>
  <r>
    <n v="22188"/>
    <s v="Telve"/>
    <s v="D - Intermedio"/>
    <x v="1"/>
    <n v="63.891100000000002"/>
    <x v="21"/>
  </r>
  <r>
    <n v="22189"/>
    <s v="Telve di Sopra"/>
    <s v="D - Intermedio"/>
    <x v="1"/>
    <n v="18.231999999999999"/>
    <x v="21"/>
  </r>
  <r>
    <n v="22190"/>
    <s v="Tenna"/>
    <s v="C - Cintura"/>
    <x v="0"/>
    <n v="2.9798"/>
    <x v="21"/>
  </r>
  <r>
    <n v="22191"/>
    <s v="Tenno"/>
    <s v="E - Periferico"/>
    <x v="1"/>
    <n v="28.238199999999999"/>
    <x v="21"/>
  </r>
  <r>
    <n v="22193"/>
    <s v="Terragnolo"/>
    <s v="C - Cintura"/>
    <x v="0"/>
    <n v="39.697800000000001"/>
    <x v="21"/>
  </r>
  <r>
    <n v="22195"/>
    <s v="Terzolas"/>
    <s v="E - Periferico"/>
    <x v="1"/>
    <n v="5.8292999999999999"/>
    <x v="21"/>
  </r>
  <r>
    <n v="22196"/>
    <s v="Tesero"/>
    <s v="E - Periferico"/>
    <x v="1"/>
    <n v="50.575099999999999"/>
    <x v="21"/>
  </r>
  <r>
    <n v="22199"/>
    <s v="Tione di Trento"/>
    <s v="E - Periferico"/>
    <x v="1"/>
    <n v="32.911299999999997"/>
    <x v="21"/>
  </r>
  <r>
    <n v="22200"/>
    <s v="Ton"/>
    <s v="C - Cintura"/>
    <x v="0"/>
    <n v="26.400500000000001"/>
    <x v="21"/>
  </r>
  <r>
    <n v="22202"/>
    <s v="Torcegno"/>
    <s v="E - Periferico"/>
    <x v="1"/>
    <n v="14.844799999999999"/>
    <x v="21"/>
  </r>
  <r>
    <n v="22203"/>
    <s v="Trambileno"/>
    <s v="C - Cintura"/>
    <x v="0"/>
    <n v="50.295200000000001"/>
    <x v="21"/>
  </r>
  <r>
    <n v="22205"/>
    <s v="Trento"/>
    <s v="A - Polo"/>
    <x v="0"/>
    <n v="157.54169999999999"/>
    <x v="21"/>
  </r>
  <r>
    <n v="22209"/>
    <s v="Valfloriana"/>
    <s v="E - Periferico"/>
    <x v="1"/>
    <n v="39.023000000000003"/>
    <x v="21"/>
  </r>
  <r>
    <n v="22210"/>
    <s v="Vallarsa"/>
    <s v="C - Cintura"/>
    <x v="0"/>
    <n v="77.954300000000003"/>
    <x v="21"/>
  </r>
  <r>
    <n v="22213"/>
    <s v="Vermiglio"/>
    <s v="F - Ultraperiferico"/>
    <x v="1"/>
    <n v="94.857699999999994"/>
    <x v="21"/>
  </r>
  <r>
    <n v="22216"/>
    <s v="Vignola-Falesina"/>
    <s v="D - Intermedio"/>
    <x v="1"/>
    <n v="12.239000000000001"/>
    <x v="21"/>
  </r>
  <r>
    <n v="22222"/>
    <s v="Villa Lagarina"/>
    <s v="C - Cintura"/>
    <x v="0"/>
    <n v="24.013500000000001"/>
    <x v="21"/>
  </r>
  <r>
    <n v="22224"/>
    <s v="Volano"/>
    <s v="C - Cintura"/>
    <x v="0"/>
    <n v="10.5342"/>
    <x v="21"/>
  </r>
  <r>
    <n v="22226"/>
    <s v="Ziano di Fiemme"/>
    <s v="E - Periferico"/>
    <x v="1"/>
    <n v="35.4315"/>
    <x v="21"/>
  </r>
  <r>
    <n v="22228"/>
    <s v="Comano Terme"/>
    <s v="D - Intermedio"/>
    <x v="1"/>
    <n v="68.034199999999998"/>
    <x v="21"/>
  </r>
  <r>
    <n v="22229"/>
    <s v="Ledro"/>
    <s v="E - Periferico"/>
    <x v="1"/>
    <n v="155.15530000000001"/>
    <x v="21"/>
  </r>
  <r>
    <n v="22230"/>
    <s v="Predaia"/>
    <s v="D - Intermedio"/>
    <x v="1"/>
    <n v="79.938699999999997"/>
    <x v="21"/>
  </r>
  <r>
    <n v="22231"/>
    <s v="San Lorenzo Dorsino"/>
    <s v="E - Periferico"/>
    <x v="1"/>
    <n v="74.253799999999998"/>
    <x v="21"/>
  </r>
  <r>
    <n v="22232"/>
    <s v="Valdaone"/>
    <s v="E - Periferico"/>
    <x v="1"/>
    <n v="177.1935"/>
    <x v="21"/>
  </r>
  <r>
    <n v="22233"/>
    <s v="Dimaro Folgarida"/>
    <s v="E - Periferico"/>
    <x v="1"/>
    <n v="36.359200000000001"/>
    <x v="21"/>
  </r>
  <r>
    <n v="22234"/>
    <s v="Pieve di Bono-Prezzo"/>
    <s v="E - Periferico"/>
    <x v="1"/>
    <n v="24.800999999999998"/>
    <x v="21"/>
  </r>
  <r>
    <n v="22235"/>
    <s v="Altavalle"/>
    <s v="D - Intermedio"/>
    <x v="1"/>
    <n v="33.682600000000001"/>
    <x v="21"/>
  </r>
  <r>
    <n v="22236"/>
    <s v="Altopiano della Vigolana"/>
    <s v="C - Cintura"/>
    <x v="0"/>
    <n v="44.652500000000003"/>
    <x v="21"/>
  </r>
  <r>
    <n v="22237"/>
    <s v="Amblar-Don"/>
    <s v="E - Periferico"/>
    <x v="1"/>
    <n v="20.105699999999999"/>
    <x v="21"/>
  </r>
  <r>
    <n v="22238"/>
    <s v="Borgo Chiese"/>
    <s v="F - Ultraperiferico"/>
    <x v="1"/>
    <n v="53.863399999999999"/>
    <x v="21"/>
  </r>
  <r>
    <n v="22239"/>
    <s v="Borgo Lares"/>
    <s v="E - Periferico"/>
    <x v="1"/>
    <n v="21.9575"/>
    <x v="21"/>
  </r>
  <r>
    <n v="22240"/>
    <s v="Castel Ivano"/>
    <s v="D - Intermedio"/>
    <x v="1"/>
    <n v="35.111499999999999"/>
    <x v="21"/>
  </r>
  <r>
    <n v="22241"/>
    <s v="Cembra Lisignago"/>
    <s v="D - Intermedio"/>
    <x v="1"/>
    <n v="23.910299999999999"/>
    <x v="21"/>
  </r>
  <r>
    <n v="22242"/>
    <s v="Contà"/>
    <s v="D - Intermedio"/>
    <x v="1"/>
    <n v="19.770499999999998"/>
    <x v="21"/>
  </r>
  <r>
    <n v="22243"/>
    <s v="Madruzzo"/>
    <s v="C - Cintura"/>
    <x v="0"/>
    <n v="28.798200000000001"/>
    <x v="21"/>
  </r>
  <r>
    <n v="22244"/>
    <s v="Porte di Rendena"/>
    <s v="E - Periferico"/>
    <x v="1"/>
    <n v="41.195099999999996"/>
    <x v="21"/>
  </r>
  <r>
    <n v="22245"/>
    <s v="Primiero San Martino di Castrozza"/>
    <s v="D - Intermedio"/>
    <x v="1"/>
    <n v="200.03569999999999"/>
    <x v="21"/>
  </r>
  <r>
    <n v="22246"/>
    <s v="Sella Giudicarie"/>
    <s v="E - Periferico"/>
    <x v="1"/>
    <n v="85.539699999999996"/>
    <x v="21"/>
  </r>
  <r>
    <n v="22247"/>
    <s v="Tre Ville"/>
    <s v="E - Periferico"/>
    <x v="1"/>
    <n v="82.466200000000001"/>
    <x v="21"/>
  </r>
  <r>
    <n v="22248"/>
    <s v="Vallelaghi"/>
    <s v="C - Cintura"/>
    <x v="0"/>
    <n v="72.772300000000001"/>
    <x v="21"/>
  </r>
  <r>
    <n v="22249"/>
    <s v="Ville d'Anaunia"/>
    <s v="E - Periferico"/>
    <x v="1"/>
    <n v="88.488699999999994"/>
    <x v="21"/>
  </r>
  <r>
    <n v="22250"/>
    <s v="San Giovanni di Fassa-Sèn Jan"/>
    <s v="E - Periferico"/>
    <x v="1"/>
    <n v="99.773300000000006"/>
    <x v="21"/>
  </r>
  <r>
    <n v="22251"/>
    <s v="Terre d'Adige"/>
    <s v="C - Cintura"/>
    <x v="0"/>
    <n v="16.501000000000001"/>
    <x v="21"/>
  </r>
  <r>
    <n v="22252"/>
    <s v="Borgo d'Anaunia"/>
    <s v="E - Periferico"/>
    <x v="1"/>
    <n v="63.738599999999998"/>
    <x v="21"/>
  </r>
  <r>
    <n v="22253"/>
    <s v="Novella"/>
    <s v="E - Periferico"/>
    <x v="1"/>
    <n v="46.114100000000001"/>
    <x v="21"/>
  </r>
  <r>
    <n v="22254"/>
    <s v="Ville di Fiemme"/>
    <s v="E - Periferico"/>
    <x v="1"/>
    <n v="46.185000000000002"/>
    <x v="21"/>
  </r>
  <r>
    <n v="23001"/>
    <s v="Affi"/>
    <s v="D - Intermedio"/>
    <x v="1"/>
    <n v="10.199999999999999"/>
    <x v="22"/>
  </r>
  <r>
    <n v="23002"/>
    <s v="Albaredo d'Adige"/>
    <s v="C - Cintura"/>
    <x v="0"/>
    <n v="28.419799999999999"/>
    <x v="22"/>
  </r>
  <r>
    <n v="23003"/>
    <s v="Angiari"/>
    <s v="C - Cintura"/>
    <x v="0"/>
    <n v="13.2331"/>
    <x v="22"/>
  </r>
  <r>
    <n v="23004"/>
    <s v="Arcole"/>
    <s v="C - Cintura"/>
    <x v="0"/>
    <n v="19.129100000000001"/>
    <x v="22"/>
  </r>
  <r>
    <n v="23005"/>
    <s v="Badia Calavena"/>
    <s v="D - Intermedio"/>
    <x v="1"/>
    <n v="27.051300000000001"/>
    <x v="22"/>
  </r>
  <r>
    <n v="23006"/>
    <s v="Bardolino"/>
    <s v="D - Intermedio"/>
    <x v="1"/>
    <n v="57.442500000000003"/>
    <x v="22"/>
  </r>
  <r>
    <n v="23007"/>
    <s v="Belfiore"/>
    <s v="C - Cintura"/>
    <x v="0"/>
    <n v="26.018599999999999"/>
    <x v="22"/>
  </r>
  <r>
    <n v="23008"/>
    <s v="Bevilacqua"/>
    <s v="C - Cintura"/>
    <x v="0"/>
    <n v="11.751300000000001"/>
    <x v="22"/>
  </r>
  <r>
    <n v="23009"/>
    <s v="Bonavigo"/>
    <s v="C - Cintura"/>
    <x v="0"/>
    <n v="17.860800000000001"/>
    <x v="22"/>
  </r>
  <r>
    <n v="23010"/>
    <s v="Boschi Sant'Anna"/>
    <s v="C - Cintura"/>
    <x v="0"/>
    <n v="9.4215"/>
    <x v="22"/>
  </r>
  <r>
    <n v="23011"/>
    <s v="Bosco Chiesanuova"/>
    <s v="D - Intermedio"/>
    <x v="1"/>
    <n v="64.235500000000002"/>
    <x v="22"/>
  </r>
  <r>
    <n v="23012"/>
    <s v="Bovolone"/>
    <s v="C - Cintura"/>
    <x v="0"/>
    <n v="41.16"/>
    <x v="22"/>
  </r>
  <r>
    <n v="23013"/>
    <s v="Brentino Belluno"/>
    <s v="D - Intermedio"/>
    <x v="1"/>
    <n v="25.985099999999999"/>
    <x v="22"/>
  </r>
  <r>
    <n v="23014"/>
    <s v="Brenzone sul Garda"/>
    <s v="E - Periferico"/>
    <x v="1"/>
    <n v="51.690399999999997"/>
    <x v="22"/>
  </r>
  <r>
    <n v="23015"/>
    <s v="Bussolengo"/>
    <s v="C - Cintura"/>
    <x v="0"/>
    <n v="24.407900000000001"/>
    <x v="22"/>
  </r>
  <r>
    <n v="23016"/>
    <s v="Buttapietra"/>
    <s v="C - Cintura"/>
    <x v="0"/>
    <n v="17.8432"/>
    <x v="22"/>
  </r>
  <r>
    <n v="23017"/>
    <s v="Caldiero"/>
    <s v="C - Cintura"/>
    <x v="0"/>
    <n v="10.702400000000001"/>
    <x v="22"/>
  </r>
  <r>
    <n v="23018"/>
    <s v="Caprino Veronese"/>
    <s v="D - Intermedio"/>
    <x v="1"/>
    <n v="47.881999999999998"/>
    <x v="22"/>
  </r>
  <r>
    <n v="23019"/>
    <s v="Casaleone"/>
    <s v="C - Cintura"/>
    <x v="0"/>
    <n v="38.6464"/>
    <x v="22"/>
  </r>
  <r>
    <n v="23020"/>
    <s v="Castagnaro"/>
    <s v="C - Cintura"/>
    <x v="0"/>
    <n v="35.135800000000003"/>
    <x v="22"/>
  </r>
  <r>
    <n v="23021"/>
    <s v="Castel d'Azzano"/>
    <s v="C - Cintura"/>
    <x v="0"/>
    <n v="9.9131"/>
    <x v="22"/>
  </r>
  <r>
    <n v="23022"/>
    <s v="Castelnuovo del Garda"/>
    <s v="C - Cintura"/>
    <x v="0"/>
    <n v="33.863100000000003"/>
    <x v="22"/>
  </r>
  <r>
    <n v="23023"/>
    <s v="Cavaion Veronese"/>
    <s v="D - Intermedio"/>
    <x v="1"/>
    <n v="12.7064"/>
    <x v="22"/>
  </r>
  <r>
    <n v="23024"/>
    <s v="Cazzano di Tramigna"/>
    <s v="C - Cintura"/>
    <x v="0"/>
    <n v="12.5198"/>
    <x v="22"/>
  </r>
  <r>
    <n v="23025"/>
    <s v="Cerea"/>
    <s v="C - Cintura"/>
    <x v="0"/>
    <n v="70.742599999999996"/>
    <x v="22"/>
  </r>
  <r>
    <n v="23026"/>
    <s v="Cerro Veronese"/>
    <s v="D - Intermedio"/>
    <x v="1"/>
    <n v="10.702199999999999"/>
    <x v="22"/>
  </r>
  <r>
    <n v="23027"/>
    <s v="Cologna Veneta"/>
    <s v="C - Cintura"/>
    <x v="0"/>
    <n v="41.820099999999996"/>
    <x v="22"/>
  </r>
  <r>
    <n v="23028"/>
    <s v="Colognola ai Colli"/>
    <s v="C - Cintura"/>
    <x v="0"/>
    <n v="20.786799999999999"/>
    <x v="22"/>
  </r>
  <r>
    <n v="23029"/>
    <s v="Concamarise"/>
    <s v="C - Cintura"/>
    <x v="0"/>
    <n v="7.9379"/>
    <x v="22"/>
  </r>
  <r>
    <n v="23030"/>
    <s v="Costermano sul Garda"/>
    <s v="D - Intermedio"/>
    <x v="1"/>
    <n v="15.7536"/>
    <x v="22"/>
  </r>
  <r>
    <n v="23031"/>
    <s v="Dolcè"/>
    <s v="D - Intermedio"/>
    <x v="1"/>
    <n v="30.831299999999999"/>
    <x v="22"/>
  </r>
  <r>
    <n v="23032"/>
    <s v="Erbè"/>
    <s v="C - Cintura"/>
    <x v="0"/>
    <n v="16.9956"/>
    <x v="22"/>
  </r>
  <r>
    <n v="23033"/>
    <s v="Erbezzo"/>
    <s v="D - Intermedio"/>
    <x v="1"/>
    <n v="31.875900000000001"/>
    <x v="22"/>
  </r>
  <r>
    <n v="23034"/>
    <s v="Ferrara di Monte Baldo"/>
    <s v="E - Periferico"/>
    <x v="1"/>
    <n v="26.8142"/>
    <x v="22"/>
  </r>
  <r>
    <n v="23035"/>
    <s v="Fumane"/>
    <s v="C - Cintura"/>
    <x v="0"/>
    <n v="34.0871"/>
    <x v="22"/>
  </r>
  <r>
    <n v="23036"/>
    <s v="Garda"/>
    <s v="D - Intermedio"/>
    <x v="1"/>
    <n v="14.7836"/>
    <x v="22"/>
  </r>
  <r>
    <n v="23037"/>
    <s v="Gazzo Veronese"/>
    <s v="C - Cintura"/>
    <x v="0"/>
    <n v="56.984900000000003"/>
    <x v="22"/>
  </r>
  <r>
    <n v="23038"/>
    <s v="Grezzana"/>
    <s v="D - Intermedio"/>
    <x v="1"/>
    <n v="49.607700000000001"/>
    <x v="22"/>
  </r>
  <r>
    <n v="23039"/>
    <s v="Illasi"/>
    <s v="C - Cintura"/>
    <x v="0"/>
    <n v="25.222200000000001"/>
    <x v="22"/>
  </r>
  <r>
    <n v="23040"/>
    <s v="Isola della Scala"/>
    <s v="C - Cintura"/>
    <x v="0"/>
    <n v="68.957899999999995"/>
    <x v="22"/>
  </r>
  <r>
    <n v="23041"/>
    <s v="Isola Rizza"/>
    <s v="C - Cintura"/>
    <x v="0"/>
    <n v="17.137799999999999"/>
    <x v="22"/>
  </r>
  <r>
    <n v="23042"/>
    <s v="Lavagno"/>
    <s v="C - Cintura"/>
    <x v="0"/>
    <n v="14.092499999999999"/>
    <x v="22"/>
  </r>
  <r>
    <n v="23043"/>
    <s v="Lazise"/>
    <s v="D - Intermedio"/>
    <x v="1"/>
    <n v="63.009599999999999"/>
    <x v="22"/>
  </r>
  <r>
    <n v="23044"/>
    <s v="Legnago"/>
    <s v="A - Polo"/>
    <x v="0"/>
    <n v="78.3596"/>
    <x v="22"/>
  </r>
  <r>
    <n v="23045"/>
    <s v="Malcesine"/>
    <s v="D - Intermedio"/>
    <x v="1"/>
    <n v="68.945700000000002"/>
    <x v="22"/>
  </r>
  <r>
    <n v="23046"/>
    <s v="Marano di Valpolicella"/>
    <s v="C - Cintura"/>
    <x v="0"/>
    <n v="19.247299999999999"/>
    <x v="22"/>
  </r>
  <r>
    <n v="23047"/>
    <s v="Mezzane di Sotto"/>
    <s v="C - Cintura"/>
    <x v="0"/>
    <n v="19.633400000000002"/>
    <x v="22"/>
  </r>
  <r>
    <n v="23048"/>
    <s v="Minerbe"/>
    <s v="C - Cintura"/>
    <x v="0"/>
    <n v="30.132100000000001"/>
    <x v="22"/>
  </r>
  <r>
    <n v="23049"/>
    <s v="Montecchia di Crosara"/>
    <s v="C - Cintura"/>
    <x v="0"/>
    <n v="21.029599999999999"/>
    <x v="22"/>
  </r>
  <r>
    <n v="23050"/>
    <s v="Monteforte d'Alpone"/>
    <s v="C - Cintura"/>
    <x v="0"/>
    <n v="20.671500000000002"/>
    <x v="22"/>
  </r>
  <r>
    <n v="23051"/>
    <s v="Mozzecane"/>
    <s v="C - Cintura"/>
    <x v="0"/>
    <n v="24.665600000000001"/>
    <x v="22"/>
  </r>
  <r>
    <n v="23052"/>
    <s v="Negrar di Valpolicella"/>
    <s v="B - Polo intercomunale"/>
    <x v="0"/>
    <n v="39.889899999999997"/>
    <x v="22"/>
  </r>
  <r>
    <n v="23053"/>
    <s v="Nogara"/>
    <s v="D - Intermedio"/>
    <x v="1"/>
    <n v="37.850299999999997"/>
    <x v="22"/>
  </r>
  <r>
    <n v="23054"/>
    <s v="Nogarole Rocca"/>
    <s v="C - Cintura"/>
    <x v="0"/>
    <n v="29.428100000000001"/>
    <x v="22"/>
  </r>
  <r>
    <n v="23055"/>
    <s v="Oppeano"/>
    <s v="C - Cintura"/>
    <x v="0"/>
    <n v="46.147300000000001"/>
    <x v="22"/>
  </r>
  <r>
    <n v="23056"/>
    <s v="Palù"/>
    <s v="C - Cintura"/>
    <x v="0"/>
    <n v="13.904999999999999"/>
    <x v="22"/>
  </r>
  <r>
    <n v="23057"/>
    <s v="Pastrengo"/>
    <s v="C - Cintura"/>
    <x v="0"/>
    <n v="9.3716000000000008"/>
    <x v="22"/>
  </r>
  <r>
    <n v="23058"/>
    <s v="Pescantina"/>
    <s v="C - Cintura"/>
    <x v="0"/>
    <n v="19.754300000000001"/>
    <x v="22"/>
  </r>
  <r>
    <n v="23059"/>
    <s v="Peschiera del Garda"/>
    <s v="C - Cintura"/>
    <x v="0"/>
    <n v="18.213899999999999"/>
    <x v="22"/>
  </r>
  <r>
    <n v="23060"/>
    <s v="Povegliano Veronese"/>
    <s v="C - Cintura"/>
    <x v="0"/>
    <n v="18.395600000000002"/>
    <x v="22"/>
  </r>
  <r>
    <n v="23061"/>
    <s v="Pressana"/>
    <s v="C - Cintura"/>
    <x v="0"/>
    <n v="17.798500000000001"/>
    <x v="22"/>
  </r>
  <r>
    <n v="23062"/>
    <s v="Rivoli Veronese"/>
    <s v="D - Intermedio"/>
    <x v="1"/>
    <n v="17.8203"/>
    <x v="22"/>
  </r>
  <r>
    <n v="23063"/>
    <s v="Roncà"/>
    <s v="C - Cintura"/>
    <x v="0"/>
    <n v="18.113"/>
    <x v="22"/>
  </r>
  <r>
    <n v="23064"/>
    <s v="Ronco all'Adige"/>
    <s v="C - Cintura"/>
    <x v="0"/>
    <n v="42.825899999999997"/>
    <x v="22"/>
  </r>
  <r>
    <n v="23065"/>
    <s v="Roverchiara"/>
    <s v="C - Cintura"/>
    <x v="0"/>
    <n v="19.510899999999999"/>
    <x v="22"/>
  </r>
  <r>
    <n v="23066"/>
    <s v="Roveredo di Guà"/>
    <s v="C - Cintura"/>
    <x v="0"/>
    <n v="10.391299999999999"/>
    <x v="22"/>
  </r>
  <r>
    <n v="23067"/>
    <s v="Roverè Veronese"/>
    <s v="D - Intermedio"/>
    <x v="1"/>
    <n v="36.703800000000001"/>
    <x v="22"/>
  </r>
  <r>
    <n v="23068"/>
    <s v="Salizzole"/>
    <s v="C - Cintura"/>
    <x v="0"/>
    <n v="31.070900000000002"/>
    <x v="22"/>
  </r>
  <r>
    <n v="23069"/>
    <s v="San Bonifacio"/>
    <s v="A - Polo"/>
    <x v="0"/>
    <n v="33.894100000000002"/>
    <x v="22"/>
  </r>
  <r>
    <n v="23070"/>
    <s v="San Giovanni Ilarione"/>
    <s v="C - Cintura"/>
    <x v="0"/>
    <n v="25.1814"/>
    <x v="22"/>
  </r>
  <r>
    <n v="23071"/>
    <s v="San Giovanni Lupatoto"/>
    <s v="C - Cintura"/>
    <x v="0"/>
    <n v="18.549800000000001"/>
    <x v="22"/>
  </r>
  <r>
    <n v="23072"/>
    <s v="Sanguinetto"/>
    <s v="C - Cintura"/>
    <x v="0"/>
    <n v="13.2143"/>
    <x v="22"/>
  </r>
  <r>
    <n v="23073"/>
    <s v="San Martino Buon Albergo"/>
    <s v="C - Cintura"/>
    <x v="0"/>
    <n v="34.627499999999998"/>
    <x v="22"/>
  </r>
  <r>
    <n v="23074"/>
    <s v="San Mauro di Saline"/>
    <s v="D - Intermedio"/>
    <x v="1"/>
    <n v="11.3315"/>
    <x v="22"/>
  </r>
  <r>
    <n v="23075"/>
    <s v="San Pietro di Morubio"/>
    <s v="C - Cintura"/>
    <x v="0"/>
    <n v="16.109500000000001"/>
    <x v="22"/>
  </r>
  <r>
    <n v="23076"/>
    <s v="San Pietro in Cariano"/>
    <s v="B - Polo intercomunale"/>
    <x v="0"/>
    <n v="20.601199999999999"/>
    <x v="22"/>
  </r>
  <r>
    <n v="23077"/>
    <s v="Sant'Ambrogio di Valpolicella"/>
    <s v="B - Polo intercomunale"/>
    <x v="0"/>
    <n v="23.302"/>
    <x v="22"/>
  </r>
  <r>
    <n v="23078"/>
    <s v="Sant'Anna d'Alfaedo"/>
    <s v="C - Cintura"/>
    <x v="0"/>
    <n v="43.391599999999997"/>
    <x v="22"/>
  </r>
  <r>
    <n v="23079"/>
    <s v="San Zeno di Montagna"/>
    <s v="E - Periferico"/>
    <x v="1"/>
    <n v="28.4"/>
    <x v="22"/>
  </r>
  <r>
    <n v="23080"/>
    <s v="Selva di Progno"/>
    <s v="D - Intermedio"/>
    <x v="1"/>
    <n v="41.158299999999997"/>
    <x v="22"/>
  </r>
  <r>
    <n v="23081"/>
    <s v="Soave"/>
    <s v="C - Cintura"/>
    <x v="0"/>
    <n v="22.6904"/>
    <x v="22"/>
  </r>
  <r>
    <n v="23082"/>
    <s v="Sommacampagna"/>
    <s v="C - Cintura"/>
    <x v="0"/>
    <n v="41.2316"/>
    <x v="22"/>
  </r>
  <r>
    <n v="23083"/>
    <s v="Sona"/>
    <s v="C - Cintura"/>
    <x v="0"/>
    <n v="41.505800000000001"/>
    <x v="22"/>
  </r>
  <r>
    <n v="23084"/>
    <s v="Sorgà"/>
    <s v="C - Cintura"/>
    <x v="0"/>
    <n v="31.870999999999999"/>
    <x v="22"/>
  </r>
  <r>
    <n v="23085"/>
    <s v="Terrazzo"/>
    <s v="C - Cintura"/>
    <x v="0"/>
    <n v="20.832000000000001"/>
    <x v="22"/>
  </r>
  <r>
    <n v="23086"/>
    <s v="Torri del Benaco"/>
    <s v="E - Periferico"/>
    <x v="1"/>
    <n v="46.250599999999999"/>
    <x v="22"/>
  </r>
  <r>
    <n v="23087"/>
    <s v="Tregnago"/>
    <s v="C - Cintura"/>
    <x v="0"/>
    <n v="36.875999999999998"/>
    <x v="22"/>
  </r>
  <r>
    <n v="23088"/>
    <s v="Trevenzuolo"/>
    <s v="C - Cintura"/>
    <x v="0"/>
    <n v="26.766999999999999"/>
    <x v="22"/>
  </r>
  <r>
    <n v="23089"/>
    <s v="Valeggio sul Mincio"/>
    <s v="C - Cintura"/>
    <x v="0"/>
    <n v="63.296599999999998"/>
    <x v="22"/>
  </r>
  <r>
    <n v="23090"/>
    <s v="Velo Veronese"/>
    <s v="E - Periferico"/>
    <x v="1"/>
    <n v="19.033000000000001"/>
    <x v="22"/>
  </r>
  <r>
    <n v="23091"/>
    <s v="Verona"/>
    <s v="A - Polo"/>
    <x v="0"/>
    <n v="198.86369999999999"/>
    <x v="22"/>
  </r>
  <r>
    <n v="23092"/>
    <s v="Veronella"/>
    <s v="C - Cintura"/>
    <x v="0"/>
    <n v="20.506"/>
    <x v="22"/>
  </r>
  <r>
    <n v="23093"/>
    <s v="Vestenanova"/>
    <s v="C - Cintura"/>
    <x v="0"/>
    <n v="24.566400000000002"/>
    <x v="22"/>
  </r>
  <r>
    <n v="23094"/>
    <s v="Vigasio"/>
    <s v="C - Cintura"/>
    <x v="0"/>
    <n v="30.7852"/>
    <x v="22"/>
  </r>
  <r>
    <n v="23095"/>
    <s v="Villa Bartolomea"/>
    <s v="C - Cintura"/>
    <x v="0"/>
    <n v="53.2376"/>
    <x v="22"/>
  </r>
  <r>
    <n v="23096"/>
    <s v="Villafranca di Verona"/>
    <s v="A - Polo"/>
    <x v="0"/>
    <n v="57.177100000000003"/>
    <x v="22"/>
  </r>
  <r>
    <n v="23097"/>
    <s v="Zevio"/>
    <s v="C - Cintura"/>
    <x v="0"/>
    <n v="55.337699999999998"/>
    <x v="22"/>
  </r>
  <r>
    <n v="23098"/>
    <s v="Zimella"/>
    <s v="C - Cintura"/>
    <x v="0"/>
    <n v="20.935300000000002"/>
    <x v="22"/>
  </r>
  <r>
    <n v="24001"/>
    <s v="Agugliaro"/>
    <s v="C - Cintura"/>
    <x v="0"/>
    <n v="14.7804"/>
    <x v="23"/>
  </r>
  <r>
    <n v="24002"/>
    <s v="Albettone"/>
    <s v="D - Intermedio"/>
    <x v="1"/>
    <n v="20.805299999999999"/>
    <x v="23"/>
  </r>
  <r>
    <n v="24003"/>
    <s v="Alonte"/>
    <s v="C - Cintura"/>
    <x v="0"/>
    <n v="11.1061"/>
    <x v="23"/>
  </r>
  <r>
    <n v="24004"/>
    <s v="Altavilla Vicentina"/>
    <s v="C - Cintura"/>
    <x v="0"/>
    <n v="16.633600000000001"/>
    <x v="23"/>
  </r>
  <r>
    <n v="24005"/>
    <s v="Altissimo"/>
    <s v="D - Intermedio"/>
    <x v="1"/>
    <n v="15.3506"/>
    <x v="23"/>
  </r>
  <r>
    <n v="24006"/>
    <s v="Arcugnano"/>
    <s v="C - Cintura"/>
    <x v="0"/>
    <n v="41.6723"/>
    <x v="23"/>
  </r>
  <r>
    <n v="24007"/>
    <s v="Arsiero"/>
    <s v="C - Cintura"/>
    <x v="0"/>
    <n v="41.418799999999997"/>
    <x v="23"/>
  </r>
  <r>
    <n v="24008"/>
    <s v="Arzignano"/>
    <s v="C - Cintura"/>
    <x v="0"/>
    <n v="33.967799999999997"/>
    <x v="23"/>
  </r>
  <r>
    <n v="24009"/>
    <s v="Asiago"/>
    <s v="E - Periferico"/>
    <x v="1"/>
    <n v="162.5882"/>
    <x v="23"/>
  </r>
  <r>
    <n v="24010"/>
    <s v="Asigliano Veneto"/>
    <s v="C - Cintura"/>
    <x v="0"/>
    <n v="8.0467999999999993"/>
    <x v="23"/>
  </r>
  <r>
    <n v="24012"/>
    <s v="Bassano del Grappa"/>
    <s v="A - Polo"/>
    <x v="0"/>
    <n v="46.590899999999998"/>
    <x v="23"/>
  </r>
  <r>
    <n v="24013"/>
    <s v="Bolzano Vicentino"/>
    <s v="C - Cintura"/>
    <x v="0"/>
    <n v="19.648099999999999"/>
    <x v="23"/>
  </r>
  <r>
    <n v="24014"/>
    <s v="Breganze"/>
    <s v="C - Cintura"/>
    <x v="0"/>
    <n v="21.03"/>
    <x v="23"/>
  </r>
  <r>
    <n v="24015"/>
    <s v="Brendola"/>
    <s v="C - Cintura"/>
    <x v="0"/>
    <n v="24.781400000000001"/>
    <x v="23"/>
  </r>
  <r>
    <n v="24016"/>
    <s v="Bressanvido"/>
    <s v="C - Cintura"/>
    <x v="0"/>
    <n v="8.7817000000000007"/>
    <x v="23"/>
  </r>
  <r>
    <n v="24017"/>
    <s v="Brogliano"/>
    <s v="C - Cintura"/>
    <x v="0"/>
    <n v="12.4215"/>
    <x v="23"/>
  </r>
  <r>
    <n v="24018"/>
    <s v="Caldogno"/>
    <s v="C - Cintura"/>
    <x v="0"/>
    <n v="16.6511"/>
    <x v="23"/>
  </r>
  <r>
    <n v="24019"/>
    <s v="Caltrano"/>
    <s v="C - Cintura"/>
    <x v="0"/>
    <n v="22.883299999999998"/>
    <x v="23"/>
  </r>
  <r>
    <n v="24020"/>
    <s v="Calvene"/>
    <s v="C - Cintura"/>
    <x v="0"/>
    <n v="11.807"/>
    <x v="23"/>
  </r>
  <r>
    <n v="24021"/>
    <s v="Camisano Vicentino"/>
    <s v="C - Cintura"/>
    <x v="0"/>
    <n v="29.305299999999999"/>
    <x v="23"/>
  </r>
  <r>
    <n v="24022"/>
    <s v="Campiglia dei Berici"/>
    <s v="D - Intermedio"/>
    <x v="1"/>
    <n v="11.021599999999999"/>
    <x v="23"/>
  </r>
  <r>
    <n v="24024"/>
    <s v="Carrè"/>
    <s v="C - Cintura"/>
    <x v="0"/>
    <n v="8.4878999999999998"/>
    <x v="23"/>
  </r>
  <r>
    <n v="24025"/>
    <s v="Cartigliano"/>
    <s v="C - Cintura"/>
    <x v="0"/>
    <n v="7.3798000000000004"/>
    <x v="23"/>
  </r>
  <r>
    <n v="24026"/>
    <s v="Cassola"/>
    <s v="C - Cintura"/>
    <x v="0"/>
    <n v="12.848699999999999"/>
    <x v="23"/>
  </r>
  <r>
    <n v="24027"/>
    <s v="Castegnero"/>
    <s v="C - Cintura"/>
    <x v="0"/>
    <n v="11.446199999999999"/>
    <x v="23"/>
  </r>
  <r>
    <n v="24028"/>
    <s v="Castelgomberto"/>
    <s v="D - Intermedio"/>
    <x v="1"/>
    <n v="17.462299999999999"/>
    <x v="23"/>
  </r>
  <r>
    <n v="24029"/>
    <s v="Chiampo"/>
    <s v="D - Intermedio"/>
    <x v="1"/>
    <n v="22.732700000000001"/>
    <x v="23"/>
  </r>
  <r>
    <n v="24030"/>
    <s v="Chiuppano"/>
    <s v="C - Cintura"/>
    <x v="0"/>
    <n v="4.4240000000000004"/>
    <x v="23"/>
  </r>
  <r>
    <n v="24032"/>
    <s v="Cogollo del Cengio"/>
    <s v="C - Cintura"/>
    <x v="0"/>
    <n v="37.0152"/>
    <x v="23"/>
  </r>
  <r>
    <n v="24034"/>
    <s v="Cornedo Vicentino"/>
    <s v="C - Cintura"/>
    <x v="0"/>
    <n v="23.647300000000001"/>
    <x v="23"/>
  </r>
  <r>
    <n v="24035"/>
    <s v="Costabissara"/>
    <s v="C - Cintura"/>
    <x v="0"/>
    <n v="13.386699999999999"/>
    <x v="23"/>
  </r>
  <r>
    <n v="24036"/>
    <s v="Creazzo"/>
    <s v="C - Cintura"/>
    <x v="0"/>
    <n v="10.914199999999999"/>
    <x v="23"/>
  </r>
  <r>
    <n v="24037"/>
    <s v="Crespadoro"/>
    <s v="D - Intermedio"/>
    <x v="1"/>
    <n v="29.9315"/>
    <x v="23"/>
  </r>
  <r>
    <n v="24038"/>
    <s v="Dueville"/>
    <s v="C - Cintura"/>
    <x v="0"/>
    <n v="19.2669"/>
    <x v="23"/>
  </r>
  <r>
    <n v="24039"/>
    <s v="Enego"/>
    <s v="D - Intermedio"/>
    <x v="1"/>
    <n v="52.407600000000002"/>
    <x v="23"/>
  </r>
  <r>
    <n v="24040"/>
    <s v="Fara Vicentino"/>
    <s v="D - Intermedio"/>
    <x v="1"/>
    <n v="15.813599999999999"/>
    <x v="23"/>
  </r>
  <r>
    <n v="24041"/>
    <s v="Foza"/>
    <s v="D - Intermedio"/>
    <x v="1"/>
    <n v="35.491300000000003"/>
    <x v="23"/>
  </r>
  <r>
    <n v="24042"/>
    <s v="Gallio"/>
    <s v="E - Periferico"/>
    <x v="1"/>
    <n v="47.769199999999998"/>
    <x v="23"/>
  </r>
  <r>
    <n v="24043"/>
    <s v="Gambellara"/>
    <s v="C - Cintura"/>
    <x v="0"/>
    <n v="13.151300000000001"/>
    <x v="23"/>
  </r>
  <r>
    <n v="24046"/>
    <s v="Grisignano di Zocco"/>
    <s v="C - Cintura"/>
    <x v="0"/>
    <n v="17.085599999999999"/>
    <x v="23"/>
  </r>
  <r>
    <n v="24047"/>
    <s v="Grumolo delle Abbadesse"/>
    <s v="C - Cintura"/>
    <x v="0"/>
    <n v="15.403499999999999"/>
    <x v="23"/>
  </r>
  <r>
    <n v="24048"/>
    <s v="Isola Vicentina"/>
    <s v="C - Cintura"/>
    <x v="0"/>
    <n v="26.5624"/>
    <x v="23"/>
  </r>
  <r>
    <n v="24049"/>
    <s v="Laghi"/>
    <s v="D - Intermedio"/>
    <x v="1"/>
    <n v="22.5532"/>
    <x v="23"/>
  </r>
  <r>
    <n v="24050"/>
    <s v="Lastebasse"/>
    <s v="E - Periferico"/>
    <x v="1"/>
    <n v="18.7746"/>
    <x v="23"/>
  </r>
  <r>
    <n v="24051"/>
    <s v="Longare"/>
    <s v="C - Cintura"/>
    <x v="0"/>
    <n v="22.892499999999998"/>
    <x v="23"/>
  </r>
  <r>
    <n v="24052"/>
    <s v="Lonigo"/>
    <s v="C - Cintura"/>
    <x v="0"/>
    <n v="48.302900000000001"/>
    <x v="23"/>
  </r>
  <r>
    <n v="24053"/>
    <s v="Lugo di Vicenza"/>
    <s v="D - Intermedio"/>
    <x v="1"/>
    <n v="14.809100000000001"/>
    <x v="23"/>
  </r>
  <r>
    <n v="24055"/>
    <s v="Malo"/>
    <s v="C - Cintura"/>
    <x v="0"/>
    <n v="30.3779"/>
    <x v="23"/>
  </r>
  <r>
    <n v="24056"/>
    <s v="Marano Vicentino"/>
    <s v="C - Cintura"/>
    <x v="0"/>
    <n v="12.7758"/>
    <x v="23"/>
  </r>
  <r>
    <n v="24057"/>
    <s v="Marostica"/>
    <s v="C - Cintura"/>
    <x v="0"/>
    <n v="36.9572"/>
    <x v="23"/>
  </r>
  <r>
    <n v="24060"/>
    <s v="Montebello Vicentino"/>
    <s v="C - Cintura"/>
    <x v="0"/>
    <n v="22.243500000000001"/>
    <x v="23"/>
  </r>
  <r>
    <n v="24061"/>
    <s v="Montecchio Maggiore"/>
    <s v="C - Cintura"/>
    <x v="0"/>
    <n v="30.218399999999999"/>
    <x v="23"/>
  </r>
  <r>
    <n v="24062"/>
    <s v="Montecchio Precalcino"/>
    <s v="C - Cintura"/>
    <x v="0"/>
    <n v="14.7563"/>
    <x v="23"/>
  </r>
  <r>
    <n v="24063"/>
    <s v="Monte di Malo"/>
    <s v="C - Cintura"/>
    <x v="0"/>
    <n v="23.978400000000001"/>
    <x v="23"/>
  </r>
  <r>
    <n v="24064"/>
    <s v="Montegalda"/>
    <s v="C - Cintura"/>
    <x v="0"/>
    <n v="16.977"/>
    <x v="23"/>
  </r>
  <r>
    <n v="24065"/>
    <s v="Montegaldella"/>
    <s v="C - Cintura"/>
    <x v="0"/>
    <n v="13.219200000000001"/>
    <x v="23"/>
  </r>
  <r>
    <n v="24066"/>
    <s v="Monteviale"/>
    <s v="C - Cintura"/>
    <x v="0"/>
    <n v="8.3838000000000008"/>
    <x v="23"/>
  </r>
  <r>
    <n v="24067"/>
    <s v="Monticello Conte Otto"/>
    <s v="C - Cintura"/>
    <x v="0"/>
    <n v="10.45"/>
    <x v="23"/>
  </r>
  <r>
    <n v="24068"/>
    <s v="Montorso Vicentino"/>
    <s v="C - Cintura"/>
    <x v="0"/>
    <n v="9.2887000000000004"/>
    <x v="23"/>
  </r>
  <r>
    <n v="24070"/>
    <s v="Mussolente"/>
    <s v="C - Cintura"/>
    <x v="0"/>
    <n v="14.6526"/>
    <x v="23"/>
  </r>
  <r>
    <n v="24071"/>
    <s v="Nanto"/>
    <s v="C - Cintura"/>
    <x v="0"/>
    <n v="14.5457"/>
    <x v="23"/>
  </r>
  <r>
    <n v="24072"/>
    <s v="Nogarole Vicentino"/>
    <s v="D - Intermedio"/>
    <x v="1"/>
    <n v="9.3237000000000005"/>
    <x v="23"/>
  </r>
  <r>
    <n v="24073"/>
    <s v="Nove"/>
    <s v="C - Cintura"/>
    <x v="0"/>
    <n v="7.8383000000000003"/>
    <x v="23"/>
  </r>
  <r>
    <n v="24074"/>
    <s v="Noventa Vicentina"/>
    <s v="C - Cintura"/>
    <x v="0"/>
    <n v="23.3062"/>
    <x v="23"/>
  </r>
  <r>
    <n v="24075"/>
    <s v="Orgiano"/>
    <s v="C - Cintura"/>
    <x v="0"/>
    <n v="18.261299999999999"/>
    <x v="23"/>
  </r>
  <r>
    <n v="24076"/>
    <s v="Pedemonte"/>
    <s v="D - Intermedio"/>
    <x v="1"/>
    <n v="11.8719"/>
    <x v="23"/>
  </r>
  <r>
    <n v="24077"/>
    <s v="Pianezze"/>
    <s v="C - Cintura"/>
    <x v="0"/>
    <n v="5.2164999999999999"/>
    <x v="23"/>
  </r>
  <r>
    <n v="24078"/>
    <s v="Piovene Rocchette"/>
    <s v="C - Cintura"/>
    <x v="0"/>
    <n v="12.497199999999999"/>
    <x v="23"/>
  </r>
  <r>
    <n v="24079"/>
    <s v="Pojana Maggiore"/>
    <s v="D - Intermedio"/>
    <x v="1"/>
    <n v="28.0336"/>
    <x v="23"/>
  </r>
  <r>
    <n v="24080"/>
    <s v="Posina"/>
    <s v="D - Intermedio"/>
    <x v="1"/>
    <n v="43.845500000000001"/>
    <x v="23"/>
  </r>
  <r>
    <n v="24081"/>
    <s v="Pove del Grappa"/>
    <s v="C - Cintura"/>
    <x v="0"/>
    <n v="9.7363999999999997"/>
    <x v="23"/>
  </r>
  <r>
    <n v="24082"/>
    <s v="Pozzoleone"/>
    <s v="C - Cintura"/>
    <x v="0"/>
    <n v="11.4216"/>
    <x v="23"/>
  </r>
  <r>
    <n v="24083"/>
    <s v="Quinto Vicentino"/>
    <s v="C - Cintura"/>
    <x v="0"/>
    <n v="17.456199999999999"/>
    <x v="23"/>
  </r>
  <r>
    <n v="24084"/>
    <s v="Recoaro Terme"/>
    <s v="C - Cintura"/>
    <x v="0"/>
    <n v="60.240099999999998"/>
    <x v="23"/>
  </r>
  <r>
    <n v="24085"/>
    <s v="Roana"/>
    <s v="E - Periferico"/>
    <x v="1"/>
    <n v="77.552899999999994"/>
    <x v="23"/>
  </r>
  <r>
    <n v="24086"/>
    <s v="Romano d'Ezzelino"/>
    <s v="C - Cintura"/>
    <x v="0"/>
    <n v="21.5548"/>
    <x v="23"/>
  </r>
  <r>
    <n v="24087"/>
    <s v="Rosà"/>
    <s v="C - Cintura"/>
    <x v="0"/>
    <n v="24.2348"/>
    <x v="23"/>
  </r>
  <r>
    <n v="24088"/>
    <s v="Rossano Veneto"/>
    <s v="C - Cintura"/>
    <x v="0"/>
    <n v="10.7182"/>
    <x v="23"/>
  </r>
  <r>
    <n v="24089"/>
    <s v="Rotzo"/>
    <s v="E - Periferico"/>
    <x v="1"/>
    <n v="28.736499999999999"/>
    <x v="23"/>
  </r>
  <r>
    <n v="24090"/>
    <s v="Salcedo"/>
    <s v="D - Intermedio"/>
    <x v="1"/>
    <n v="6.0502000000000002"/>
    <x v="23"/>
  </r>
  <r>
    <n v="24091"/>
    <s v="Sandrigo"/>
    <s v="C - Cintura"/>
    <x v="0"/>
    <n v="27.6707"/>
    <x v="23"/>
  </r>
  <r>
    <n v="24094"/>
    <s v="San Pietro Mussolino"/>
    <s v="D - Intermedio"/>
    <x v="1"/>
    <n v="3.8348"/>
    <x v="23"/>
  </r>
  <r>
    <n v="24095"/>
    <s v="Santorso"/>
    <s v="B - Polo intercomunale"/>
    <x v="0"/>
    <n v="13.5854"/>
    <x v="23"/>
  </r>
  <r>
    <n v="24096"/>
    <s v="San Vito di Leguzzano"/>
    <s v="C - Cintura"/>
    <x v="0"/>
    <n v="6.2918000000000003"/>
    <x v="23"/>
  </r>
  <r>
    <n v="24097"/>
    <s v="Sarcedo"/>
    <s v="C - Cintura"/>
    <x v="0"/>
    <n v="13.741199999999999"/>
    <x v="23"/>
  </r>
  <r>
    <n v="24098"/>
    <s v="Sarego"/>
    <s v="C - Cintura"/>
    <x v="0"/>
    <n v="24.2349"/>
    <x v="23"/>
  </r>
  <r>
    <n v="24099"/>
    <s v="Schiavon"/>
    <s v="C - Cintura"/>
    <x v="0"/>
    <n v="11.9673"/>
    <x v="23"/>
  </r>
  <r>
    <n v="24100"/>
    <s v="Schio"/>
    <s v="B - Polo intercomunale"/>
    <x v="0"/>
    <n v="65.3857"/>
    <x v="23"/>
  </r>
  <r>
    <n v="24101"/>
    <s v="Solagna"/>
    <s v="C - Cintura"/>
    <x v="0"/>
    <n v="15.665100000000001"/>
    <x v="23"/>
  </r>
  <r>
    <n v="24102"/>
    <s v="Sossano"/>
    <s v="C - Cintura"/>
    <x v="0"/>
    <n v="20.500900000000001"/>
    <x v="23"/>
  </r>
  <r>
    <n v="24104"/>
    <s v="Tezze sul Brenta"/>
    <s v="C - Cintura"/>
    <x v="0"/>
    <n v="17.871099999999998"/>
    <x v="23"/>
  </r>
  <r>
    <n v="24105"/>
    <s v="Thiene"/>
    <s v="C - Cintura"/>
    <x v="0"/>
    <n v="19.768699999999999"/>
    <x v="23"/>
  </r>
  <r>
    <n v="24106"/>
    <s v="Tonezza del Cimone"/>
    <s v="D - Intermedio"/>
    <x v="1"/>
    <n v="14.0556"/>
    <x v="23"/>
  </r>
  <r>
    <n v="24107"/>
    <s v="Torrebelvicino"/>
    <s v="C - Cintura"/>
    <x v="0"/>
    <n v="21.165099999999999"/>
    <x v="23"/>
  </r>
  <r>
    <n v="24108"/>
    <s v="Torri di Quartesolo"/>
    <s v="C - Cintura"/>
    <x v="0"/>
    <n v="18.515599999999999"/>
    <x v="23"/>
  </r>
  <r>
    <n v="24110"/>
    <s v="Trissino"/>
    <s v="C - Cintura"/>
    <x v="0"/>
    <n v="21.333500000000001"/>
    <x v="23"/>
  </r>
  <r>
    <n v="24111"/>
    <s v="Valdagno"/>
    <s v="C - Cintura"/>
    <x v="0"/>
    <n v="49.885599999999997"/>
    <x v="23"/>
  </r>
  <r>
    <n v="24112"/>
    <s v="Valdastico"/>
    <s v="D - Intermedio"/>
    <x v="1"/>
    <n v="23.534099999999999"/>
    <x v="23"/>
  </r>
  <r>
    <n v="24113"/>
    <s v="Valli del Pasubio"/>
    <s v="C - Cintura"/>
    <x v="0"/>
    <n v="49.144399999999997"/>
    <x v="23"/>
  </r>
  <r>
    <n v="24115"/>
    <s v="Velo d'Astico"/>
    <s v="C - Cintura"/>
    <x v="0"/>
    <n v="21.868300000000001"/>
    <x v="23"/>
  </r>
  <r>
    <n v="24116"/>
    <s v="Vicenza"/>
    <s v="A - Polo"/>
    <x v="0"/>
    <n v="80.846000000000004"/>
    <x v="23"/>
  </r>
  <r>
    <n v="24117"/>
    <s v="Villaga"/>
    <s v="D - Intermedio"/>
    <x v="1"/>
    <n v="23.5413"/>
    <x v="23"/>
  </r>
  <r>
    <n v="24118"/>
    <s v="Villaverla"/>
    <s v="C - Cintura"/>
    <x v="0"/>
    <n v="16.169499999999999"/>
    <x v="23"/>
  </r>
  <r>
    <n v="24119"/>
    <s v="Zanè"/>
    <s v="C - Cintura"/>
    <x v="0"/>
    <n v="7.6627999999999998"/>
    <x v="23"/>
  </r>
  <r>
    <n v="24120"/>
    <s v="Zermeghedo"/>
    <s v="C - Cintura"/>
    <x v="0"/>
    <n v="3.0103"/>
    <x v="23"/>
  </r>
  <r>
    <n v="24121"/>
    <s v="Zovencedo"/>
    <s v="D - Intermedio"/>
    <x v="1"/>
    <n v="9.5349000000000004"/>
    <x v="23"/>
  </r>
  <r>
    <n v="24122"/>
    <s v="Zugliano"/>
    <s v="C - Cintura"/>
    <x v="0"/>
    <n v="13.5281"/>
    <x v="23"/>
  </r>
  <r>
    <n v="24123"/>
    <s v="Val Liona"/>
    <s v="C - Cintura"/>
    <x v="0"/>
    <n v="27.419"/>
    <x v="23"/>
  </r>
  <r>
    <n v="24124"/>
    <s v="Barbarano Mossano"/>
    <s v="D - Intermedio"/>
    <x v="1"/>
    <n v="32.894300000000001"/>
    <x v="23"/>
  </r>
  <r>
    <n v="24125"/>
    <s v="Valbrenta"/>
    <s v="C - Cintura"/>
    <x v="0"/>
    <n v="94.148700000000005"/>
    <x v="23"/>
  </r>
  <r>
    <n v="24126"/>
    <s v="Colceresa"/>
    <s v="C - Cintura"/>
    <x v="0"/>
    <n v="19.265499999999999"/>
    <x v="23"/>
  </r>
  <r>
    <n v="24127"/>
    <s v="Lusiana Conco"/>
    <s v="D - Intermedio"/>
    <x v="1"/>
    <n v="60.859499999999997"/>
    <x v="23"/>
  </r>
  <r>
    <n v="24128"/>
    <s v="Sovizzo"/>
    <s v="C - Cintura"/>
    <x v="0"/>
    <n v="23.5472"/>
    <x v="23"/>
  </r>
  <r>
    <n v="25001"/>
    <s v="Agordo"/>
    <s v="D - Intermedio"/>
    <x v="1"/>
    <n v="23.959"/>
    <x v="24"/>
  </r>
  <r>
    <n v="25003"/>
    <s v="Alleghe"/>
    <s v="E - Periferico"/>
    <x v="1"/>
    <n v="29.399799999999999"/>
    <x v="24"/>
  </r>
  <r>
    <n v="25004"/>
    <s v="Arsiè"/>
    <s v="C - Cintura"/>
    <x v="0"/>
    <n v="64.757599999999996"/>
    <x v="24"/>
  </r>
  <r>
    <n v="25005"/>
    <s v="Auronzo di Cadore"/>
    <s v="E - Periferico"/>
    <x v="1"/>
    <n v="220.75299999999999"/>
    <x v="24"/>
  </r>
  <r>
    <n v="25006"/>
    <s v="Belluno"/>
    <s v="A - Polo"/>
    <x v="0"/>
    <n v="147.83519999999999"/>
    <x v="24"/>
  </r>
  <r>
    <n v="25007"/>
    <s v="Borca di Cadore"/>
    <s v="E - Periferico"/>
    <x v="1"/>
    <n v="26.585100000000001"/>
    <x v="24"/>
  </r>
  <r>
    <n v="25008"/>
    <s v="Calalzo di Cadore"/>
    <s v="E - Periferico"/>
    <x v="1"/>
    <n v="43.093299999999999"/>
    <x v="24"/>
  </r>
  <r>
    <n v="25010"/>
    <s v="Cencenighe Agordino"/>
    <s v="E - Periferico"/>
    <x v="1"/>
    <n v="18.404299999999999"/>
    <x v="24"/>
  </r>
  <r>
    <n v="25011"/>
    <s v="Cesiomaggiore"/>
    <s v="C - Cintura"/>
    <x v="0"/>
    <n v="82.198300000000003"/>
    <x v="24"/>
  </r>
  <r>
    <n v="25012"/>
    <s v="Chies d'Alpago"/>
    <s v="D - Intermedio"/>
    <x v="1"/>
    <n v="44.646299999999997"/>
    <x v="24"/>
  </r>
  <r>
    <n v="25013"/>
    <s v="Cibiana di Cadore"/>
    <s v="E - Periferico"/>
    <x v="1"/>
    <n v="21.478200000000001"/>
    <x v="24"/>
  </r>
  <r>
    <n v="25014"/>
    <s v="Colle Santa Lucia"/>
    <s v="F - Ultraperiferico"/>
    <x v="1"/>
    <n v="15.216200000000001"/>
    <x v="24"/>
  </r>
  <r>
    <n v="25015"/>
    <s v="Comelico Superiore"/>
    <s v="F - Ultraperiferico"/>
    <x v="1"/>
    <n v="95.640199999999993"/>
    <x v="24"/>
  </r>
  <r>
    <n v="25016"/>
    <s v="Cortina d'Ampezzo"/>
    <s v="F - Ultraperiferico"/>
    <x v="1"/>
    <n v="253.34280000000001"/>
    <x v="24"/>
  </r>
  <r>
    <n v="25017"/>
    <s v="Danta di Cadore"/>
    <s v="F - Ultraperiferico"/>
    <x v="1"/>
    <n v="8.3264999999999993"/>
    <x v="24"/>
  </r>
  <r>
    <n v="25018"/>
    <s v="Domegge di Cadore"/>
    <s v="E - Periferico"/>
    <x v="1"/>
    <n v="49.981000000000002"/>
    <x v="24"/>
  </r>
  <r>
    <n v="25019"/>
    <s v="Falcade"/>
    <s v="E - Periferico"/>
    <x v="1"/>
    <n v="53.185899999999997"/>
    <x v="24"/>
  </r>
  <r>
    <n v="25021"/>
    <s v="Feltre"/>
    <s v="A - Polo"/>
    <x v="0"/>
    <n v="99.904799999999994"/>
    <x v="24"/>
  </r>
  <r>
    <n v="25022"/>
    <s v="Fonzaso"/>
    <s v="C - Cintura"/>
    <x v="0"/>
    <n v="27.4331"/>
    <x v="24"/>
  </r>
  <r>
    <n v="25023"/>
    <s v="Canale d'Agordo"/>
    <s v="E - Periferico"/>
    <x v="1"/>
    <n v="46.396000000000001"/>
    <x v="24"/>
  </r>
  <r>
    <n v="25025"/>
    <s v="Gosaldo"/>
    <s v="E - Periferico"/>
    <x v="1"/>
    <n v="48.667900000000003"/>
    <x v="24"/>
  </r>
  <r>
    <n v="25026"/>
    <s v="Lamon"/>
    <s v="C - Cintura"/>
    <x v="0"/>
    <n v="54.594099999999997"/>
    <x v="24"/>
  </r>
  <r>
    <n v="25027"/>
    <s v="La Valle Agordina"/>
    <s v="D - Intermedio"/>
    <x v="1"/>
    <n v="48.672699999999999"/>
    <x v="24"/>
  </r>
  <r>
    <n v="25029"/>
    <s v="Limana"/>
    <s v="C - Cintura"/>
    <x v="0"/>
    <n v="39.055399999999999"/>
    <x v="24"/>
  </r>
  <r>
    <n v="25030"/>
    <s v="Livinallongo del Col di Lana"/>
    <s v="F - Ultraperiferico"/>
    <x v="1"/>
    <n v="99.971400000000003"/>
    <x v="24"/>
  </r>
  <r>
    <n v="25032"/>
    <s v="Lorenzago di Cadore"/>
    <s v="E - Periferico"/>
    <x v="1"/>
    <n v="27.234200000000001"/>
    <x v="24"/>
  </r>
  <r>
    <n v="25033"/>
    <s v="Lozzo di Cadore"/>
    <s v="E - Periferico"/>
    <x v="1"/>
    <n v="30.793800000000001"/>
    <x v="24"/>
  </r>
  <r>
    <n v="25035"/>
    <s v="Ospitale di Cadore"/>
    <s v="D - Intermedio"/>
    <x v="1"/>
    <n v="38.612000000000002"/>
    <x v="24"/>
  </r>
  <r>
    <n v="25036"/>
    <s v="Pedavena"/>
    <s v="C - Cintura"/>
    <x v="0"/>
    <n v="25.081099999999999"/>
    <x v="24"/>
  </r>
  <r>
    <n v="25037"/>
    <s v="Perarolo di Cadore"/>
    <s v="D - Intermedio"/>
    <x v="1"/>
    <n v="44.505400000000002"/>
    <x v="24"/>
  </r>
  <r>
    <n v="25039"/>
    <s v="Pieve di Cadore"/>
    <s v="D - Intermedio"/>
    <x v="1"/>
    <n v="67.560599999999994"/>
    <x v="24"/>
  </r>
  <r>
    <n v="25040"/>
    <s v="Ponte nelle Alpi"/>
    <s v="C - Cintura"/>
    <x v="0"/>
    <n v="57.439"/>
    <x v="24"/>
  </r>
  <r>
    <n v="25043"/>
    <s v="Rivamonte Agordino"/>
    <s v="D - Intermedio"/>
    <x v="1"/>
    <n v="22.868500000000001"/>
    <x v="24"/>
  </r>
  <r>
    <n v="25044"/>
    <s v="Rocca Pietore"/>
    <s v="E - Periferico"/>
    <x v="1"/>
    <n v="73.090699999999998"/>
    <x v="24"/>
  </r>
  <r>
    <n v="25045"/>
    <s v="San Gregorio nelle Alpi"/>
    <s v="C - Cintura"/>
    <x v="0"/>
    <n v="19.814299999999999"/>
    <x v="24"/>
  </r>
  <r>
    <n v="25046"/>
    <s v="San Nicolò di Comelico"/>
    <s v="F - Ultraperiferico"/>
    <x v="1"/>
    <n v="24.2988"/>
    <x v="24"/>
  </r>
  <r>
    <n v="25047"/>
    <s v="San Pietro di Cadore"/>
    <s v="F - Ultraperiferico"/>
    <x v="1"/>
    <n v="52.347099999999998"/>
    <x v="24"/>
  </r>
  <r>
    <n v="25048"/>
    <s v="Santa Giustina"/>
    <s v="C - Cintura"/>
    <x v="0"/>
    <n v="34.872500000000002"/>
    <x v="24"/>
  </r>
  <r>
    <n v="25049"/>
    <s v="San Tomaso Agordino"/>
    <s v="E - Periferico"/>
    <x v="1"/>
    <n v="19.6386"/>
    <x v="24"/>
  </r>
  <r>
    <n v="25050"/>
    <s v="Santo Stefano di Cadore"/>
    <s v="E - Periferico"/>
    <x v="1"/>
    <n v="100.5732"/>
    <x v="24"/>
  </r>
  <r>
    <n v="25051"/>
    <s v="San Vito di Cadore"/>
    <s v="E - Periferico"/>
    <x v="1"/>
    <n v="61.208100000000002"/>
    <x v="24"/>
  </r>
  <r>
    <n v="25053"/>
    <s v="Sedico"/>
    <s v="C - Cintura"/>
    <x v="0"/>
    <n v="91.5334"/>
    <x v="24"/>
  </r>
  <r>
    <n v="25054"/>
    <s v="Selva di Cadore"/>
    <s v="E - Periferico"/>
    <x v="1"/>
    <n v="33.785400000000003"/>
    <x v="24"/>
  </r>
  <r>
    <n v="25055"/>
    <s v="Seren del Grappa"/>
    <s v="C - Cintura"/>
    <x v="0"/>
    <n v="62.331800000000001"/>
    <x v="24"/>
  </r>
  <r>
    <n v="25056"/>
    <s v="Sospirolo"/>
    <s v="C - Cintura"/>
    <x v="0"/>
    <n v="65.580299999999994"/>
    <x v="24"/>
  </r>
  <r>
    <n v="25057"/>
    <s v="Soverzene"/>
    <s v="C - Cintura"/>
    <x v="0"/>
    <n v="14.757099999999999"/>
    <x v="24"/>
  </r>
  <r>
    <n v="25058"/>
    <s v="Sovramonte"/>
    <s v="D - Intermedio"/>
    <x v="1"/>
    <n v="50.719200000000001"/>
    <x v="24"/>
  </r>
  <r>
    <n v="25059"/>
    <s v="Taibon Agordino"/>
    <s v="D - Intermedio"/>
    <x v="1"/>
    <n v="89.896100000000004"/>
    <x v="24"/>
  </r>
  <r>
    <n v="25060"/>
    <s v="Tambre"/>
    <s v="D - Intermedio"/>
    <x v="1"/>
    <n v="45.367600000000003"/>
    <x v="24"/>
  </r>
  <r>
    <n v="25062"/>
    <s v="Vallada Agordina"/>
    <s v="E - Periferico"/>
    <x v="1"/>
    <n v="12.563000000000001"/>
    <x v="24"/>
  </r>
  <r>
    <n v="25063"/>
    <s v="Valle di Cadore"/>
    <s v="E - Periferico"/>
    <x v="1"/>
    <n v="40.404200000000003"/>
    <x v="24"/>
  </r>
  <r>
    <n v="25065"/>
    <s v="Vigo di Cadore"/>
    <s v="E - Periferico"/>
    <x v="1"/>
    <n v="69.436700000000002"/>
    <x v="24"/>
  </r>
  <r>
    <n v="25066"/>
    <s v="Vodo Cadore"/>
    <s v="E - Periferico"/>
    <x v="1"/>
    <n v="47.023299999999999"/>
    <x v="24"/>
  </r>
  <r>
    <n v="25067"/>
    <s v="Voltago Agordino"/>
    <s v="D - Intermedio"/>
    <x v="1"/>
    <n v="23.520800000000001"/>
    <x v="24"/>
  </r>
  <r>
    <n v="25069"/>
    <s v="Zoppè di Cadore"/>
    <s v="E - Periferico"/>
    <x v="1"/>
    <n v="4.5683999999999996"/>
    <x v="24"/>
  </r>
  <r>
    <n v="25071"/>
    <s v="Longarone"/>
    <s v="C - Cintura"/>
    <x v="0"/>
    <n v="122.49460000000001"/>
    <x v="24"/>
  </r>
  <r>
    <n v="25072"/>
    <s v="Alpago"/>
    <s v="C - Cintura"/>
    <x v="0"/>
    <n v="80.043700000000001"/>
    <x v="24"/>
  </r>
  <r>
    <n v="25073"/>
    <s v="Val di Zoldo"/>
    <s v="E - Periferico"/>
    <x v="1"/>
    <n v="141.84800000000001"/>
    <x v="24"/>
  </r>
  <r>
    <n v="25074"/>
    <s v="Borgo Valbelluna"/>
    <s v="C - Cintura"/>
    <x v="0"/>
    <n v="167.5445"/>
    <x v="24"/>
  </r>
  <r>
    <n v="25075"/>
    <s v="Setteville"/>
    <s v="C - Cintura"/>
    <x v="0"/>
    <n v="82.010300000000001"/>
    <x v="24"/>
  </r>
  <r>
    <n v="26001"/>
    <s v="Altivole"/>
    <s v="C - Cintura"/>
    <x v="0"/>
    <n v="22.273599999999998"/>
    <x v="25"/>
  </r>
  <r>
    <n v="26002"/>
    <s v="Arcade"/>
    <s v="C - Cintura"/>
    <x v="0"/>
    <n v="8.0274999999999999"/>
    <x v="25"/>
  </r>
  <r>
    <n v="26003"/>
    <s v="Asolo"/>
    <s v="C - Cintura"/>
    <x v="0"/>
    <n v="25.517700000000001"/>
    <x v="25"/>
  </r>
  <r>
    <n v="26004"/>
    <s v="Borso del Grappa"/>
    <s v="C - Cintura"/>
    <x v="0"/>
    <n v="33.027099999999997"/>
    <x v="25"/>
  </r>
  <r>
    <n v="26005"/>
    <s v="Breda di Piave"/>
    <s v="C - Cintura"/>
    <x v="0"/>
    <n v="25.507100000000001"/>
    <x v="25"/>
  </r>
  <r>
    <n v="26006"/>
    <s v="Caerano di San Marco"/>
    <s v="C - Cintura"/>
    <x v="0"/>
    <n v="12.0631"/>
    <x v="25"/>
  </r>
  <r>
    <n v="26007"/>
    <s v="Cappella Maggiore"/>
    <s v="C - Cintura"/>
    <x v="0"/>
    <n v="11.329499999999999"/>
    <x v="25"/>
  </r>
  <r>
    <n v="26008"/>
    <s v="Carbonera"/>
    <s v="C - Cintura"/>
    <x v="0"/>
    <n v="19.902200000000001"/>
    <x v="25"/>
  </r>
  <r>
    <n v="26009"/>
    <s v="Casale sul Sile"/>
    <s v="C - Cintura"/>
    <x v="0"/>
    <n v="26.6191"/>
    <x v="25"/>
  </r>
  <r>
    <n v="26010"/>
    <s v="Casier"/>
    <s v="C - Cintura"/>
    <x v="0"/>
    <n v="13.1236"/>
    <x v="25"/>
  </r>
  <r>
    <n v="26011"/>
    <s v="Castelcucco"/>
    <s v="C - Cintura"/>
    <x v="0"/>
    <n v="8.9527000000000001"/>
    <x v="25"/>
  </r>
  <r>
    <n v="26012"/>
    <s v="Castelfranco Veneto"/>
    <s v="A - Polo"/>
    <x v="0"/>
    <n v="50.810099999999998"/>
    <x v="25"/>
  </r>
  <r>
    <n v="26013"/>
    <s v="Castello di Godego"/>
    <s v="C - Cintura"/>
    <x v="0"/>
    <n v="18.235499999999998"/>
    <x v="25"/>
  </r>
  <r>
    <n v="26014"/>
    <s v="Cavaso del Tomba"/>
    <s v="C - Cintura"/>
    <x v="0"/>
    <n v="18.756"/>
    <x v="25"/>
  </r>
  <r>
    <n v="26015"/>
    <s v="Cessalto"/>
    <s v="C - Cintura"/>
    <x v="0"/>
    <n v="27.906400000000001"/>
    <x v="25"/>
  </r>
  <r>
    <n v="26016"/>
    <s v="Chiarano"/>
    <s v="C - Cintura"/>
    <x v="0"/>
    <n v="20.436499999999999"/>
    <x v="25"/>
  </r>
  <r>
    <n v="26017"/>
    <s v="Cimadolmo"/>
    <s v="C - Cintura"/>
    <x v="0"/>
    <n v="18.2729"/>
    <x v="25"/>
  </r>
  <r>
    <n v="26018"/>
    <s v="Cison di Valmarino"/>
    <s v="C - Cintura"/>
    <x v="0"/>
    <n v="28.923300000000001"/>
    <x v="25"/>
  </r>
  <r>
    <n v="26019"/>
    <s v="Codognè"/>
    <s v="C - Cintura"/>
    <x v="0"/>
    <n v="21.354600000000001"/>
    <x v="25"/>
  </r>
  <r>
    <n v="26020"/>
    <s v="Colle Umberto"/>
    <s v="C - Cintura"/>
    <x v="0"/>
    <n v="13.045999999999999"/>
    <x v="25"/>
  </r>
  <r>
    <n v="26021"/>
    <s v="Conegliano"/>
    <s v="A - Polo"/>
    <x v="0"/>
    <n v="37.150799999999997"/>
    <x v="25"/>
  </r>
  <r>
    <n v="26022"/>
    <s v="Cordignano"/>
    <s v="C - Cintura"/>
    <x v="0"/>
    <n v="26.380400000000002"/>
    <x v="25"/>
  </r>
  <r>
    <n v="26023"/>
    <s v="Cornuda"/>
    <s v="C - Cintura"/>
    <x v="0"/>
    <n v="12.746499999999999"/>
    <x v="25"/>
  </r>
  <r>
    <n v="26025"/>
    <s v="Crocetta del Montello"/>
    <s v="C - Cintura"/>
    <x v="0"/>
    <n v="26.614799999999999"/>
    <x v="25"/>
  </r>
  <r>
    <n v="26026"/>
    <s v="Farra di Soligo"/>
    <s v="C - Cintura"/>
    <x v="0"/>
    <n v="27.958300000000001"/>
    <x v="25"/>
  </r>
  <r>
    <n v="26027"/>
    <s v="Follina"/>
    <s v="C - Cintura"/>
    <x v="0"/>
    <n v="23.9391"/>
    <x v="25"/>
  </r>
  <r>
    <n v="26028"/>
    <s v="Fontanelle"/>
    <s v="C - Cintura"/>
    <x v="0"/>
    <n v="36.0471"/>
    <x v="25"/>
  </r>
  <r>
    <n v="26029"/>
    <s v="Fonte"/>
    <s v="C - Cintura"/>
    <x v="0"/>
    <n v="14.8116"/>
    <x v="25"/>
  </r>
  <r>
    <n v="26030"/>
    <s v="Fregona"/>
    <s v="C - Cintura"/>
    <x v="0"/>
    <n v="43.279899999999998"/>
    <x v="25"/>
  </r>
  <r>
    <n v="26031"/>
    <s v="Gaiarine"/>
    <s v="C - Cintura"/>
    <x v="0"/>
    <n v="28.801100000000002"/>
    <x v="25"/>
  </r>
  <r>
    <n v="26032"/>
    <s v="Giavera del Montello"/>
    <s v="C - Cintura"/>
    <x v="0"/>
    <n v="19.436"/>
    <x v="25"/>
  </r>
  <r>
    <n v="26033"/>
    <s v="Godega di Sant'Urbano"/>
    <s v="C - Cintura"/>
    <x v="0"/>
    <n v="24.189299999999999"/>
    <x v="25"/>
  </r>
  <r>
    <n v="26034"/>
    <s v="Gorgo al Monticano"/>
    <s v="C - Cintura"/>
    <x v="0"/>
    <n v="26.404399999999999"/>
    <x v="25"/>
  </r>
  <r>
    <n v="26035"/>
    <s v="Istrana"/>
    <s v="C - Cintura"/>
    <x v="0"/>
    <n v="26.981200000000001"/>
    <x v="25"/>
  </r>
  <r>
    <n v="26036"/>
    <s v="Loria"/>
    <s v="C - Cintura"/>
    <x v="0"/>
    <n v="23.279"/>
    <x v="25"/>
  </r>
  <r>
    <n v="26037"/>
    <s v="Mansuè"/>
    <s v="C - Cintura"/>
    <x v="0"/>
    <n v="26.648700000000002"/>
    <x v="25"/>
  </r>
  <r>
    <n v="26038"/>
    <s v="Mareno di Piave"/>
    <s v="C - Cintura"/>
    <x v="0"/>
    <n v="27.873699999999999"/>
    <x v="25"/>
  </r>
  <r>
    <n v="26039"/>
    <s v="Maser"/>
    <s v="C - Cintura"/>
    <x v="0"/>
    <n v="25.720500000000001"/>
    <x v="25"/>
  </r>
  <r>
    <n v="26040"/>
    <s v="Maserada sul Piave"/>
    <s v="C - Cintura"/>
    <x v="0"/>
    <n v="28.791399999999999"/>
    <x v="25"/>
  </r>
  <r>
    <n v="26041"/>
    <s v="Meduna di Livenza"/>
    <s v="C - Cintura"/>
    <x v="0"/>
    <n v="14.761100000000001"/>
    <x v="25"/>
  </r>
  <r>
    <n v="26042"/>
    <s v="Miane"/>
    <s v="D - Intermedio"/>
    <x v="1"/>
    <n v="30.7746"/>
    <x v="25"/>
  </r>
  <r>
    <n v="26043"/>
    <s v="Mogliano Veneto"/>
    <s v="C - Cintura"/>
    <x v="0"/>
    <n v="45.931100000000001"/>
    <x v="25"/>
  </r>
  <r>
    <n v="26044"/>
    <s v="Monastier di Treviso"/>
    <s v="C - Cintura"/>
    <x v="0"/>
    <n v="24.7668"/>
    <x v="25"/>
  </r>
  <r>
    <n v="26045"/>
    <s v="Monfumo"/>
    <s v="C - Cintura"/>
    <x v="0"/>
    <n v="11.3848"/>
    <x v="25"/>
  </r>
  <r>
    <n v="26046"/>
    <s v="Montebelluna"/>
    <s v="A - Polo"/>
    <x v="0"/>
    <n v="48.809100000000001"/>
    <x v="25"/>
  </r>
  <r>
    <n v="26047"/>
    <s v="Morgano"/>
    <s v="C - Cintura"/>
    <x v="0"/>
    <n v="11.234999999999999"/>
    <x v="25"/>
  </r>
  <r>
    <n v="26048"/>
    <s v="Moriago della Battaglia"/>
    <s v="C - Cintura"/>
    <x v="0"/>
    <n v="13.610099999999999"/>
    <x v="25"/>
  </r>
  <r>
    <n v="26049"/>
    <s v="Motta di Livenza"/>
    <s v="C - Cintura"/>
    <x v="0"/>
    <n v="37.459800000000001"/>
    <x v="25"/>
  </r>
  <r>
    <n v="26050"/>
    <s v="Nervesa della Battaglia"/>
    <s v="C - Cintura"/>
    <x v="0"/>
    <n v="35.2727"/>
    <x v="25"/>
  </r>
  <r>
    <n v="26051"/>
    <s v="Oderzo"/>
    <s v="C - Cintura"/>
    <x v="0"/>
    <n v="42.579300000000003"/>
    <x v="25"/>
  </r>
  <r>
    <n v="26052"/>
    <s v="Ormelle"/>
    <s v="C - Cintura"/>
    <x v="0"/>
    <n v="18.521999999999998"/>
    <x v="25"/>
  </r>
  <r>
    <n v="26053"/>
    <s v="Orsago"/>
    <s v="C - Cintura"/>
    <x v="0"/>
    <n v="10.6525"/>
    <x v="25"/>
  </r>
  <r>
    <n v="26055"/>
    <s v="Paese"/>
    <s v="C - Cintura"/>
    <x v="0"/>
    <n v="38.496200000000002"/>
    <x v="25"/>
  </r>
  <r>
    <n v="26056"/>
    <s v="Pederobba"/>
    <s v="C - Cintura"/>
    <x v="0"/>
    <n v="27.148599999999998"/>
    <x v="25"/>
  </r>
  <r>
    <n v="26057"/>
    <s v="Pieve di Soligo"/>
    <s v="C - Cintura"/>
    <x v="0"/>
    <n v="19.189"/>
    <x v="25"/>
  </r>
  <r>
    <n v="26058"/>
    <s v="Ponte di Piave"/>
    <s v="C - Cintura"/>
    <x v="0"/>
    <n v="32.160400000000003"/>
    <x v="25"/>
  </r>
  <r>
    <n v="26059"/>
    <s v="Ponzano Veneto"/>
    <s v="C - Cintura"/>
    <x v="0"/>
    <n v="22.5777"/>
    <x v="25"/>
  </r>
  <r>
    <n v="26060"/>
    <s v="Portobuffolè"/>
    <s v="C - Cintura"/>
    <x v="0"/>
    <n v="5.0408999999999997"/>
    <x v="25"/>
  </r>
  <r>
    <n v="26061"/>
    <s v="Possagno"/>
    <s v="C - Cintura"/>
    <x v="0"/>
    <n v="12.1214"/>
    <x v="25"/>
  </r>
  <r>
    <n v="26062"/>
    <s v="Povegliano"/>
    <s v="C - Cintura"/>
    <x v="0"/>
    <n v="12.6556"/>
    <x v="25"/>
  </r>
  <r>
    <n v="26063"/>
    <s v="Preganziol"/>
    <s v="C - Cintura"/>
    <x v="0"/>
    <n v="22.469799999999999"/>
    <x v="25"/>
  </r>
  <r>
    <n v="26064"/>
    <s v="Quinto di Treviso"/>
    <s v="C - Cintura"/>
    <x v="0"/>
    <n v="18.751200000000001"/>
    <x v="25"/>
  </r>
  <r>
    <n v="26065"/>
    <s v="Refrontolo"/>
    <s v="C - Cintura"/>
    <x v="0"/>
    <n v="12.777200000000001"/>
    <x v="25"/>
  </r>
  <r>
    <n v="26066"/>
    <s v="Resana"/>
    <s v="C - Cintura"/>
    <x v="0"/>
    <n v="25.174800000000001"/>
    <x v="25"/>
  </r>
  <r>
    <n v="26067"/>
    <s v="Revine Lago"/>
    <s v="C - Cintura"/>
    <x v="0"/>
    <n v="18.814699999999998"/>
    <x v="25"/>
  </r>
  <r>
    <n v="26068"/>
    <s v="Riese Pio X"/>
    <s v="C - Cintura"/>
    <x v="0"/>
    <n v="30.022099999999998"/>
    <x v="25"/>
  </r>
  <r>
    <n v="26069"/>
    <s v="Roncade"/>
    <s v="C - Cintura"/>
    <x v="0"/>
    <n v="61.971800000000002"/>
    <x v="25"/>
  </r>
  <r>
    <n v="26070"/>
    <s v="Salgareda"/>
    <s v="C - Cintura"/>
    <x v="0"/>
    <n v="27.476900000000001"/>
    <x v="25"/>
  </r>
  <r>
    <n v="26071"/>
    <s v="San Biagio di Callalta"/>
    <s v="C - Cintura"/>
    <x v="0"/>
    <n v="49.5032"/>
    <x v="25"/>
  </r>
  <r>
    <n v="26072"/>
    <s v="San Fior"/>
    <s v="C - Cintura"/>
    <x v="0"/>
    <n v="17.952500000000001"/>
    <x v="25"/>
  </r>
  <r>
    <n v="26073"/>
    <s v="San Pietro di Feletto"/>
    <s v="C - Cintura"/>
    <x v="0"/>
    <n v="19.3552"/>
    <x v="25"/>
  </r>
  <r>
    <n v="26074"/>
    <s v="San Polo di Piave"/>
    <s v="C - Cintura"/>
    <x v="0"/>
    <n v="20.998699999999999"/>
    <x v="25"/>
  </r>
  <r>
    <n v="26075"/>
    <s v="Santa Lucia di Piave"/>
    <s v="C - Cintura"/>
    <x v="0"/>
    <n v="20.482199999999999"/>
    <x v="25"/>
  </r>
  <r>
    <n v="26076"/>
    <s v="San Vendemiano"/>
    <s v="C - Cintura"/>
    <x v="0"/>
    <n v="18.581900000000001"/>
    <x v="25"/>
  </r>
  <r>
    <n v="26077"/>
    <s v="San Zenone degli Ezzelini"/>
    <s v="C - Cintura"/>
    <x v="0"/>
    <n v="20.4817"/>
    <x v="25"/>
  </r>
  <r>
    <n v="26078"/>
    <s v="Sarmede"/>
    <s v="C - Cintura"/>
    <x v="0"/>
    <n v="18.061699999999998"/>
    <x v="25"/>
  </r>
  <r>
    <n v="26079"/>
    <s v="Segusino"/>
    <s v="C - Cintura"/>
    <x v="0"/>
    <n v="18.5947"/>
    <x v="25"/>
  </r>
  <r>
    <n v="26080"/>
    <s v="Sernaglia della Battaglia"/>
    <s v="C - Cintura"/>
    <x v="0"/>
    <n v="20.197299999999998"/>
    <x v="25"/>
  </r>
  <r>
    <n v="26081"/>
    <s v="Silea"/>
    <s v="C - Cintura"/>
    <x v="0"/>
    <n v="19.265599999999999"/>
    <x v="25"/>
  </r>
  <r>
    <n v="26082"/>
    <s v="Spresiano"/>
    <s v="C - Cintura"/>
    <x v="0"/>
    <n v="26.1206"/>
    <x v="25"/>
  </r>
  <r>
    <n v="26083"/>
    <s v="Susegana"/>
    <s v="C - Cintura"/>
    <x v="0"/>
    <n v="43.7303"/>
    <x v="25"/>
  </r>
  <r>
    <n v="26084"/>
    <s v="Tarzo"/>
    <s v="C - Cintura"/>
    <x v="0"/>
    <n v="23.557600000000001"/>
    <x v="25"/>
  </r>
  <r>
    <n v="26085"/>
    <s v="Trevignano"/>
    <s v="C - Cintura"/>
    <x v="0"/>
    <n v="26.663599999999999"/>
    <x v="25"/>
  </r>
  <r>
    <n v="26086"/>
    <s v="Treviso"/>
    <s v="A - Polo"/>
    <x v="0"/>
    <n v="56.353900000000003"/>
    <x v="25"/>
  </r>
  <r>
    <n v="26087"/>
    <s v="Valdobbiadene"/>
    <s v="C - Cintura"/>
    <x v="0"/>
    <n v="63.936900000000001"/>
    <x v="25"/>
  </r>
  <r>
    <n v="26088"/>
    <s v="Vazzola"/>
    <s v="C - Cintura"/>
    <x v="0"/>
    <n v="25.598299999999998"/>
    <x v="25"/>
  </r>
  <r>
    <n v="26089"/>
    <s v="Vedelago"/>
    <s v="C - Cintura"/>
    <x v="0"/>
    <n v="61.724699999999999"/>
    <x v="25"/>
  </r>
  <r>
    <n v="26090"/>
    <s v="Vidor"/>
    <s v="C - Cintura"/>
    <x v="0"/>
    <n v="13.477499999999999"/>
    <x v="25"/>
  </r>
  <r>
    <n v="26091"/>
    <s v="Villorba"/>
    <s v="C - Cintura"/>
    <x v="0"/>
    <n v="30.622499999999999"/>
    <x v="25"/>
  </r>
  <r>
    <n v="26092"/>
    <s v="Vittorio Veneto"/>
    <s v="C - Cintura"/>
    <x v="0"/>
    <n v="82.381399999999999"/>
    <x v="25"/>
  </r>
  <r>
    <n v="26093"/>
    <s v="Volpago del Montello"/>
    <s v="C - Cintura"/>
    <x v="0"/>
    <n v="44.5197"/>
    <x v="25"/>
  </r>
  <r>
    <n v="26094"/>
    <s v="Zenson di Piave"/>
    <s v="C - Cintura"/>
    <x v="0"/>
    <n v="9.4453999999999994"/>
    <x v="25"/>
  </r>
  <r>
    <n v="26095"/>
    <s v="Zero Branco"/>
    <s v="C - Cintura"/>
    <x v="0"/>
    <n v="26.550699999999999"/>
    <x v="25"/>
  </r>
  <r>
    <n v="26096"/>
    <s v="Pieve del Grappa"/>
    <s v="C - Cintura"/>
    <x v="0"/>
    <n v="37.358800000000002"/>
    <x v="25"/>
  </r>
  <r>
    <n v="27001"/>
    <s v="Annone Veneto"/>
    <s v="C - Cintura"/>
    <x v="0"/>
    <n v="25.6708"/>
    <x v="26"/>
  </r>
  <r>
    <n v="27002"/>
    <s v="Campagna Lupia"/>
    <s v="C - Cintura"/>
    <x v="0"/>
    <n v="87.417100000000005"/>
    <x v="26"/>
  </r>
  <r>
    <n v="27003"/>
    <s v="Campolongo Maggiore"/>
    <s v="C - Cintura"/>
    <x v="0"/>
    <n v="23.317499999999999"/>
    <x v="26"/>
  </r>
  <r>
    <n v="27004"/>
    <s v="Camponogara"/>
    <s v="C - Cintura"/>
    <x v="0"/>
    <n v="21.549399999999999"/>
    <x v="26"/>
  </r>
  <r>
    <n v="27005"/>
    <s v="Caorle"/>
    <s v="D - Intermedio"/>
    <x v="1"/>
    <n v="154.68809999999999"/>
    <x v="26"/>
  </r>
  <r>
    <n v="27006"/>
    <s v="Cavarzere"/>
    <s v="D - Intermedio"/>
    <x v="1"/>
    <n v="139.96530000000001"/>
    <x v="26"/>
  </r>
  <r>
    <n v="27007"/>
    <s v="Ceggia"/>
    <s v="C - Cintura"/>
    <x v="0"/>
    <n v="22.323399999999999"/>
    <x v="26"/>
  </r>
  <r>
    <n v="27008"/>
    <s v="Chioggia"/>
    <s v="D - Intermedio"/>
    <x v="1"/>
    <n v="188.1977"/>
    <x v="26"/>
  </r>
  <r>
    <n v="27009"/>
    <s v="Cinto Caomaggiore"/>
    <s v="C - Cintura"/>
    <x v="0"/>
    <n v="21.394500000000001"/>
    <x v="26"/>
  </r>
  <r>
    <n v="27010"/>
    <s v="Cona"/>
    <s v="C - Cintura"/>
    <x v="0"/>
    <n v="65.660700000000006"/>
    <x v="26"/>
  </r>
  <r>
    <n v="27011"/>
    <s v="Concordia Sagittaria"/>
    <s v="C - Cintura"/>
    <x v="0"/>
    <n v="67.457499999999996"/>
    <x v="26"/>
  </r>
  <r>
    <n v="27012"/>
    <s v="Dolo"/>
    <s v="B - Polo intercomunale"/>
    <x v="0"/>
    <n v="24.429099999999998"/>
    <x v="26"/>
  </r>
  <r>
    <n v="27013"/>
    <s v="Eraclea"/>
    <s v="C - Cintura"/>
    <x v="0"/>
    <n v="95.852599999999995"/>
    <x v="26"/>
  </r>
  <r>
    <n v="27014"/>
    <s v="Fiesso d'Artico"/>
    <s v="C - Cintura"/>
    <x v="0"/>
    <n v="6.6258999999999997"/>
    <x v="26"/>
  </r>
  <r>
    <n v="27015"/>
    <s v="Fossalta di Piave"/>
    <s v="C - Cintura"/>
    <x v="0"/>
    <n v="9.8335000000000008"/>
    <x v="26"/>
  </r>
  <r>
    <n v="27016"/>
    <s v="Fossalta di Portogruaro"/>
    <s v="C - Cintura"/>
    <x v="0"/>
    <n v="30.366299999999999"/>
    <x v="26"/>
  </r>
  <r>
    <n v="27017"/>
    <s v="Fossò"/>
    <s v="C - Cintura"/>
    <x v="0"/>
    <n v="10.0304"/>
    <x v="26"/>
  </r>
  <r>
    <n v="27018"/>
    <s v="Gruaro"/>
    <s v="C - Cintura"/>
    <x v="0"/>
    <n v="17.513100000000001"/>
    <x v="26"/>
  </r>
  <r>
    <n v="27019"/>
    <s v="Jesolo"/>
    <s v="C - Cintura"/>
    <x v="0"/>
    <n v="97.107900000000001"/>
    <x v="26"/>
  </r>
  <r>
    <n v="27020"/>
    <s v="Marcon"/>
    <s v="C - Cintura"/>
    <x v="0"/>
    <n v="25.992599999999999"/>
    <x v="26"/>
  </r>
  <r>
    <n v="27021"/>
    <s v="Martellago"/>
    <s v="C - Cintura"/>
    <x v="0"/>
    <n v="20.974699999999999"/>
    <x v="26"/>
  </r>
  <r>
    <n v="27022"/>
    <s v="Meolo"/>
    <s v="C - Cintura"/>
    <x v="0"/>
    <n v="26.726900000000001"/>
    <x v="26"/>
  </r>
  <r>
    <n v="27023"/>
    <s v="Mira"/>
    <s v="B - Polo intercomunale"/>
    <x v="0"/>
    <n v="98.859099999999998"/>
    <x v="26"/>
  </r>
  <r>
    <n v="27024"/>
    <s v="Mirano"/>
    <s v="A - Polo"/>
    <x v="0"/>
    <n v="46.216500000000003"/>
    <x v="26"/>
  </r>
  <r>
    <n v="27025"/>
    <s v="Musile di Piave"/>
    <s v="C - Cintura"/>
    <x v="0"/>
    <n v="45.0379"/>
    <x v="26"/>
  </r>
  <r>
    <n v="27026"/>
    <s v="Noale"/>
    <s v="C - Cintura"/>
    <x v="0"/>
    <n v="24.496500000000001"/>
    <x v="26"/>
  </r>
  <r>
    <n v="27027"/>
    <s v="Noventa di Piave"/>
    <s v="C - Cintura"/>
    <x v="0"/>
    <n v="18.4514"/>
    <x v="26"/>
  </r>
  <r>
    <n v="27028"/>
    <s v="Pianiga"/>
    <s v="C - Cintura"/>
    <x v="0"/>
    <n v="20.015999999999998"/>
    <x v="26"/>
  </r>
  <r>
    <n v="27029"/>
    <s v="Portogruaro"/>
    <s v="A - Polo"/>
    <x v="0"/>
    <n v="102.88039999999999"/>
    <x v="26"/>
  </r>
  <r>
    <n v="27030"/>
    <s v="Pramaggiore"/>
    <s v="C - Cintura"/>
    <x v="0"/>
    <n v="24.809100000000001"/>
    <x v="26"/>
  </r>
  <r>
    <n v="27031"/>
    <s v="Quarto d'Altino"/>
    <s v="C - Cintura"/>
    <x v="0"/>
    <n v="27.2852"/>
    <x v="26"/>
  </r>
  <r>
    <n v="27032"/>
    <s v="Salzano"/>
    <s v="C - Cintura"/>
    <x v="0"/>
    <n v="17.0366"/>
    <x v="26"/>
  </r>
  <r>
    <n v="27033"/>
    <s v="San Donà di Piave"/>
    <s v="A - Polo"/>
    <x v="0"/>
    <n v="78.092799999999997"/>
    <x v="26"/>
  </r>
  <r>
    <n v="27034"/>
    <s v="San Michele al Tagliamento"/>
    <s v="C - Cintura"/>
    <x v="0"/>
    <n v="114.37439999999999"/>
    <x v="26"/>
  </r>
  <r>
    <n v="27035"/>
    <s v="Santa Maria di Sala"/>
    <s v="C - Cintura"/>
    <x v="0"/>
    <n v="27.576899999999998"/>
    <x v="26"/>
  </r>
  <r>
    <n v="27036"/>
    <s v="San Stino di Livenza"/>
    <s v="C - Cintura"/>
    <x v="0"/>
    <n v="67.732600000000005"/>
    <x v="26"/>
  </r>
  <r>
    <n v="27037"/>
    <s v="Scorzè"/>
    <s v="C - Cintura"/>
    <x v="0"/>
    <n v="33.482500000000002"/>
    <x v="26"/>
  </r>
  <r>
    <n v="27038"/>
    <s v="Spinea"/>
    <s v="C - Cintura"/>
    <x v="0"/>
    <n v="14.915699999999999"/>
    <x v="26"/>
  </r>
  <r>
    <n v="27039"/>
    <s v="Stra"/>
    <s v="C - Cintura"/>
    <x v="0"/>
    <n v="9.1668000000000003"/>
    <x v="26"/>
  </r>
  <r>
    <n v="27040"/>
    <s v="Teglio Veneto"/>
    <s v="C - Cintura"/>
    <x v="0"/>
    <n v="11.247999999999999"/>
    <x v="26"/>
  </r>
  <r>
    <n v="27041"/>
    <s v="Torre di Mosto"/>
    <s v="C - Cintura"/>
    <x v="0"/>
    <n v="37.5062"/>
    <x v="26"/>
  </r>
  <r>
    <n v="27042"/>
    <s v="Venezia"/>
    <s v="A - Polo"/>
    <x v="0"/>
    <n v="417.54689999999999"/>
    <x v="26"/>
  </r>
  <r>
    <n v="27043"/>
    <s v="Vigonovo"/>
    <s v="C - Cintura"/>
    <x v="0"/>
    <n v="12.8269"/>
    <x v="26"/>
  </r>
  <r>
    <n v="27044"/>
    <s v="Cavallino-Treporti"/>
    <s v="C - Cintura"/>
    <x v="0"/>
    <n v="44.842700000000001"/>
    <x v="26"/>
  </r>
  <r>
    <n v="28001"/>
    <s v="Abano Terme"/>
    <s v="C - Cintura"/>
    <x v="0"/>
    <n v="20.988299999999999"/>
    <x v="27"/>
  </r>
  <r>
    <n v="28002"/>
    <s v="Agna"/>
    <s v="C - Cintura"/>
    <x v="0"/>
    <n v="18.3948"/>
    <x v="27"/>
  </r>
  <r>
    <n v="28003"/>
    <s v="Albignasego"/>
    <s v="C - Cintura"/>
    <x v="0"/>
    <n v="21.147200000000002"/>
    <x v="27"/>
  </r>
  <r>
    <n v="28004"/>
    <s v="Anguillara Veneta"/>
    <s v="C - Cintura"/>
    <x v="0"/>
    <n v="21.661799999999999"/>
    <x v="27"/>
  </r>
  <r>
    <n v="28005"/>
    <s v="Arquà Petrarca"/>
    <s v="C - Cintura"/>
    <x v="0"/>
    <n v="12.5642"/>
    <x v="27"/>
  </r>
  <r>
    <n v="28006"/>
    <s v="Arre"/>
    <s v="C - Cintura"/>
    <x v="0"/>
    <n v="12.521100000000001"/>
    <x v="27"/>
  </r>
  <r>
    <n v="28007"/>
    <s v="Arzergrande"/>
    <s v="D - Intermedio"/>
    <x v="1"/>
    <n v="13.9396"/>
    <x v="27"/>
  </r>
  <r>
    <n v="28008"/>
    <s v="Bagnoli di Sopra"/>
    <s v="C - Cintura"/>
    <x v="0"/>
    <n v="34.690899999999999"/>
    <x v="27"/>
  </r>
  <r>
    <n v="28009"/>
    <s v="Baone"/>
    <s v="C - Cintura"/>
    <x v="0"/>
    <n v="24.581399999999999"/>
    <x v="27"/>
  </r>
  <r>
    <n v="28010"/>
    <s v="Barbona"/>
    <s v="C - Cintura"/>
    <x v="0"/>
    <n v="8.9252000000000002"/>
    <x v="27"/>
  </r>
  <r>
    <n v="28011"/>
    <s v="Battaglia Terme"/>
    <s v="C - Cintura"/>
    <x v="0"/>
    <n v="5.8231000000000002"/>
    <x v="27"/>
  </r>
  <r>
    <n v="28012"/>
    <s v="Boara Pisani"/>
    <s v="C - Cintura"/>
    <x v="0"/>
    <n v="16.890999999999998"/>
    <x v="27"/>
  </r>
  <r>
    <n v="28013"/>
    <s v="Borgoricco"/>
    <s v="C - Cintura"/>
    <x v="0"/>
    <n v="20.459900000000001"/>
    <x v="27"/>
  </r>
  <r>
    <n v="28014"/>
    <s v="Bovolenta"/>
    <s v="C - Cintura"/>
    <x v="0"/>
    <n v="22.6236"/>
    <x v="27"/>
  </r>
  <r>
    <n v="28015"/>
    <s v="Brugine"/>
    <s v="D - Intermedio"/>
    <x v="1"/>
    <n v="19.8202"/>
    <x v="27"/>
  </r>
  <r>
    <n v="28016"/>
    <s v="Cadoneghe"/>
    <s v="C - Cintura"/>
    <x v="0"/>
    <n v="12.9695"/>
    <x v="27"/>
  </r>
  <r>
    <n v="28017"/>
    <s v="Campodarsego"/>
    <s v="C - Cintura"/>
    <x v="0"/>
    <n v="25.901"/>
    <x v="27"/>
  </r>
  <r>
    <n v="28018"/>
    <s v="Campodoro"/>
    <s v="C - Cintura"/>
    <x v="0"/>
    <n v="11.598699999999999"/>
    <x v="27"/>
  </r>
  <r>
    <n v="28019"/>
    <s v="Camposampiero"/>
    <s v="A - Polo"/>
    <x v="0"/>
    <n v="20.844200000000001"/>
    <x v="27"/>
  </r>
  <r>
    <n v="28020"/>
    <s v="Campo San Martino"/>
    <s v="C - Cintura"/>
    <x v="0"/>
    <n v="13.2095"/>
    <x v="27"/>
  </r>
  <r>
    <n v="28021"/>
    <s v="Candiana"/>
    <s v="C - Cintura"/>
    <x v="0"/>
    <n v="22.001899999999999"/>
    <x v="27"/>
  </r>
  <r>
    <n v="28023"/>
    <s v="Carmignano di Brenta"/>
    <s v="C - Cintura"/>
    <x v="0"/>
    <n v="14.634399999999999"/>
    <x v="27"/>
  </r>
  <r>
    <n v="28026"/>
    <s v="Cartura"/>
    <s v="C - Cintura"/>
    <x v="0"/>
    <n v="15.93"/>
    <x v="27"/>
  </r>
  <r>
    <n v="28027"/>
    <s v="Casale di Scodosia"/>
    <s v="C - Cintura"/>
    <x v="0"/>
    <n v="21.824400000000001"/>
    <x v="27"/>
  </r>
  <r>
    <n v="28028"/>
    <s v="Casalserugo"/>
    <s v="C - Cintura"/>
    <x v="0"/>
    <n v="15.5914"/>
    <x v="27"/>
  </r>
  <r>
    <n v="28029"/>
    <s v="Castelbaldo"/>
    <s v="C - Cintura"/>
    <x v="0"/>
    <n v="15.371600000000001"/>
    <x v="27"/>
  </r>
  <r>
    <n v="28030"/>
    <s v="Cervarese Santa Croce"/>
    <s v="C - Cintura"/>
    <x v="0"/>
    <n v="18.238499999999998"/>
    <x v="27"/>
  </r>
  <r>
    <n v="28031"/>
    <s v="Cinto Euganeo"/>
    <s v="C - Cintura"/>
    <x v="0"/>
    <n v="19.623899999999999"/>
    <x v="27"/>
  </r>
  <r>
    <n v="28032"/>
    <s v="Cittadella"/>
    <s v="A - Polo"/>
    <x v="0"/>
    <n v="36.208399999999997"/>
    <x v="27"/>
  </r>
  <r>
    <n v="28033"/>
    <s v="Codevigo"/>
    <s v="C - Cintura"/>
    <x v="0"/>
    <n v="70.302000000000007"/>
    <x v="27"/>
  </r>
  <r>
    <n v="28034"/>
    <s v="Conselve"/>
    <s v="C - Cintura"/>
    <x v="0"/>
    <n v="24.570900000000002"/>
    <x v="27"/>
  </r>
  <r>
    <n v="28035"/>
    <s v="Correzzola"/>
    <s v="C - Cintura"/>
    <x v="0"/>
    <n v="42.586300000000001"/>
    <x v="27"/>
  </r>
  <r>
    <n v="28036"/>
    <s v="Curtarolo"/>
    <s v="C - Cintura"/>
    <x v="0"/>
    <n v="14.676600000000001"/>
    <x v="27"/>
  </r>
  <r>
    <n v="28037"/>
    <s v="Este"/>
    <s v="C - Cintura"/>
    <x v="0"/>
    <n v="32.514000000000003"/>
    <x v="27"/>
  </r>
  <r>
    <n v="28038"/>
    <s v="Fontaniva"/>
    <s v="C - Cintura"/>
    <x v="0"/>
    <n v="21.068899999999999"/>
    <x v="27"/>
  </r>
  <r>
    <n v="28039"/>
    <s v="Galliera Veneta"/>
    <s v="C - Cintura"/>
    <x v="0"/>
    <n v="8.9906000000000006"/>
    <x v="27"/>
  </r>
  <r>
    <n v="28040"/>
    <s v="Galzignano Terme"/>
    <s v="C - Cintura"/>
    <x v="0"/>
    <n v="17.831700000000001"/>
    <x v="27"/>
  </r>
  <r>
    <n v="28041"/>
    <s v="Gazzo"/>
    <s v="C - Cintura"/>
    <x v="0"/>
    <n v="23.298200000000001"/>
    <x v="27"/>
  </r>
  <r>
    <n v="28042"/>
    <s v="Grantorto"/>
    <s v="C - Cintura"/>
    <x v="0"/>
    <n v="14.546900000000001"/>
    <x v="27"/>
  </r>
  <r>
    <n v="28043"/>
    <s v="Granze"/>
    <s v="C - Cintura"/>
    <x v="0"/>
    <n v="11.9466"/>
    <x v="27"/>
  </r>
  <r>
    <n v="28044"/>
    <s v="Legnaro"/>
    <s v="C - Cintura"/>
    <x v="0"/>
    <n v="15.616099999999999"/>
    <x v="27"/>
  </r>
  <r>
    <n v="28045"/>
    <s v="Limena"/>
    <s v="C - Cintura"/>
    <x v="0"/>
    <n v="14.9216"/>
    <x v="27"/>
  </r>
  <r>
    <n v="28046"/>
    <s v="Loreggia"/>
    <s v="C - Cintura"/>
    <x v="0"/>
    <n v="19.345800000000001"/>
    <x v="27"/>
  </r>
  <r>
    <n v="28047"/>
    <s v="Lozzo Atestino"/>
    <s v="C - Cintura"/>
    <x v="0"/>
    <n v="24.5684"/>
    <x v="27"/>
  </r>
  <r>
    <n v="28048"/>
    <s v="Maserà di Padova"/>
    <s v="C - Cintura"/>
    <x v="0"/>
    <n v="17.713799999999999"/>
    <x v="27"/>
  </r>
  <r>
    <n v="28049"/>
    <s v="Masi"/>
    <s v="C - Cintura"/>
    <x v="0"/>
    <n v="13.6988"/>
    <x v="27"/>
  </r>
  <r>
    <n v="28050"/>
    <s v="Massanzago"/>
    <s v="C - Cintura"/>
    <x v="0"/>
    <n v="13.168900000000001"/>
    <x v="27"/>
  </r>
  <r>
    <n v="28052"/>
    <s v="Megliadino San Vitale"/>
    <s v="C - Cintura"/>
    <x v="0"/>
    <n v="15.287100000000001"/>
    <x v="27"/>
  </r>
  <r>
    <n v="28053"/>
    <s v="Merlara"/>
    <s v="C - Cintura"/>
    <x v="0"/>
    <n v="21.0318"/>
    <x v="27"/>
  </r>
  <r>
    <n v="28054"/>
    <s v="Mestrino"/>
    <s v="C - Cintura"/>
    <x v="0"/>
    <n v="18.590399999999999"/>
    <x v="27"/>
  </r>
  <r>
    <n v="28055"/>
    <s v="Monselice"/>
    <s v="A - Polo"/>
    <x v="0"/>
    <n v="50.057099999999998"/>
    <x v="27"/>
  </r>
  <r>
    <n v="28056"/>
    <s v="Montagnana"/>
    <s v="C - Cintura"/>
    <x v="0"/>
    <n v="44.811500000000002"/>
    <x v="27"/>
  </r>
  <r>
    <n v="28057"/>
    <s v="Montegrotto Terme"/>
    <s v="C - Cintura"/>
    <x v="0"/>
    <n v="15.809100000000001"/>
    <x v="27"/>
  </r>
  <r>
    <n v="28058"/>
    <s v="Noventa Padovana"/>
    <s v="C - Cintura"/>
    <x v="0"/>
    <n v="6.7882999999999996"/>
    <x v="27"/>
  </r>
  <r>
    <n v="28059"/>
    <s v="Ospedaletto Euganeo"/>
    <s v="C - Cintura"/>
    <x v="0"/>
    <n v="21.398599999999998"/>
    <x v="27"/>
  </r>
  <r>
    <n v="28060"/>
    <s v="Padova"/>
    <s v="A - Polo"/>
    <x v="0"/>
    <n v="92.995099999999994"/>
    <x v="27"/>
  </r>
  <r>
    <n v="28061"/>
    <s v="Pernumia"/>
    <s v="C - Cintura"/>
    <x v="0"/>
    <n v="13.4481"/>
    <x v="27"/>
  </r>
  <r>
    <n v="28062"/>
    <s v="Piacenza d'Adige"/>
    <s v="C - Cintura"/>
    <x v="0"/>
    <n v="18.103100000000001"/>
    <x v="27"/>
  </r>
  <r>
    <n v="28063"/>
    <s v="Piazzola sul Brenta"/>
    <s v="C - Cintura"/>
    <x v="0"/>
    <n v="40.7988"/>
    <x v="27"/>
  </r>
  <r>
    <n v="28064"/>
    <s v="Piombino Dese"/>
    <s v="C - Cintura"/>
    <x v="0"/>
    <n v="29.988199999999999"/>
    <x v="27"/>
  </r>
  <r>
    <n v="28065"/>
    <s v="Piove di Sacco"/>
    <s v="C - Cintura"/>
    <x v="0"/>
    <n v="36.0169"/>
    <x v="27"/>
  </r>
  <r>
    <n v="28066"/>
    <s v="Polverara"/>
    <s v="C - Cintura"/>
    <x v="0"/>
    <n v="9.8031000000000006"/>
    <x v="27"/>
  </r>
  <r>
    <n v="28067"/>
    <s v="Ponso"/>
    <s v="C - Cintura"/>
    <x v="0"/>
    <n v="10.5792"/>
    <x v="27"/>
  </r>
  <r>
    <n v="28068"/>
    <s v="Pontelongo"/>
    <s v="C - Cintura"/>
    <x v="0"/>
    <n v="10.7399"/>
    <x v="27"/>
  </r>
  <r>
    <n v="28069"/>
    <s v="Ponte San Nicolò"/>
    <s v="C - Cintura"/>
    <x v="0"/>
    <n v="13.6182"/>
    <x v="27"/>
  </r>
  <r>
    <n v="28070"/>
    <s v="Pozzonovo"/>
    <s v="C - Cintura"/>
    <x v="0"/>
    <n v="24.6401"/>
    <x v="27"/>
  </r>
  <r>
    <n v="28071"/>
    <s v="Rovolon"/>
    <s v="C - Cintura"/>
    <x v="0"/>
    <n v="27.786200000000001"/>
    <x v="27"/>
  </r>
  <r>
    <n v="28072"/>
    <s v="Rubano"/>
    <s v="C - Cintura"/>
    <x v="0"/>
    <n v="14.196099999999999"/>
    <x v="27"/>
  </r>
  <r>
    <n v="28073"/>
    <s v="Saccolongo"/>
    <s v="C - Cintura"/>
    <x v="0"/>
    <n v="13.802199999999999"/>
    <x v="27"/>
  </r>
  <r>
    <n v="28075"/>
    <s v="San Giorgio delle Pertiche"/>
    <s v="C - Cintura"/>
    <x v="0"/>
    <n v="18.861799999999999"/>
    <x v="27"/>
  </r>
  <r>
    <n v="28076"/>
    <s v="San Giorgio in Bosco"/>
    <s v="C - Cintura"/>
    <x v="0"/>
    <n v="28.345099999999999"/>
    <x v="27"/>
  </r>
  <r>
    <n v="28077"/>
    <s v="San Martino di Lupari"/>
    <s v="C - Cintura"/>
    <x v="0"/>
    <n v="23.994700000000002"/>
    <x v="27"/>
  </r>
  <r>
    <n v="28078"/>
    <s v="San Pietro in Gu"/>
    <s v="C - Cintura"/>
    <x v="0"/>
    <n v="17.248200000000001"/>
    <x v="27"/>
  </r>
  <r>
    <n v="28079"/>
    <s v="San Pietro Viminario"/>
    <s v="C - Cintura"/>
    <x v="0"/>
    <n v="13.823600000000001"/>
    <x v="27"/>
  </r>
  <r>
    <n v="28080"/>
    <s v="Santa Giustina in Colle"/>
    <s v="C - Cintura"/>
    <x v="0"/>
    <n v="17.379000000000001"/>
    <x v="27"/>
  </r>
  <r>
    <n v="28082"/>
    <s v="Sant'Angelo di Piove di Sacco"/>
    <s v="C - Cintura"/>
    <x v="0"/>
    <n v="13.873900000000001"/>
    <x v="27"/>
  </r>
  <r>
    <n v="28083"/>
    <s v="Sant'Elena"/>
    <s v="C - Cintura"/>
    <x v="0"/>
    <n v="8.8948"/>
    <x v="27"/>
  </r>
  <r>
    <n v="28084"/>
    <s v="Sant'Urbano"/>
    <s v="C - Cintura"/>
    <x v="0"/>
    <n v="31.4528"/>
    <x v="27"/>
  </r>
  <r>
    <n v="28085"/>
    <s v="Saonara"/>
    <s v="C - Cintura"/>
    <x v="0"/>
    <n v="12.7332"/>
    <x v="27"/>
  </r>
  <r>
    <n v="28086"/>
    <s v="Selvazzano Dentro"/>
    <s v="C - Cintura"/>
    <x v="0"/>
    <n v="19.625800000000002"/>
    <x v="27"/>
  </r>
  <r>
    <n v="28087"/>
    <s v="Solesino"/>
    <s v="C - Cintura"/>
    <x v="0"/>
    <n v="9.8719000000000001"/>
    <x v="27"/>
  </r>
  <r>
    <n v="28088"/>
    <s v="Stanghella"/>
    <s v="C - Cintura"/>
    <x v="0"/>
    <n v="20.1021"/>
    <x v="27"/>
  </r>
  <r>
    <n v="28089"/>
    <s v="Teolo"/>
    <s v="C - Cintura"/>
    <x v="0"/>
    <n v="30.980599999999999"/>
    <x v="27"/>
  </r>
  <r>
    <n v="28090"/>
    <s v="Terrassa Padovana"/>
    <s v="C - Cintura"/>
    <x v="0"/>
    <n v="14.9838"/>
    <x v="27"/>
  </r>
  <r>
    <n v="28091"/>
    <s v="Tombolo"/>
    <s v="C - Cintura"/>
    <x v="0"/>
    <n v="11.2219"/>
    <x v="27"/>
  </r>
  <r>
    <n v="28092"/>
    <s v="Torreglia"/>
    <s v="C - Cintura"/>
    <x v="0"/>
    <n v="19.098199999999999"/>
    <x v="27"/>
  </r>
  <r>
    <n v="28093"/>
    <s v="Trebaseleghe"/>
    <s v="C - Cintura"/>
    <x v="0"/>
    <n v="30.9343"/>
    <x v="27"/>
  </r>
  <r>
    <n v="28094"/>
    <s v="Tribano"/>
    <s v="C - Cintura"/>
    <x v="0"/>
    <n v="18.949400000000001"/>
    <x v="27"/>
  </r>
  <r>
    <n v="28095"/>
    <s v="Urbana"/>
    <s v="C - Cintura"/>
    <x v="0"/>
    <n v="17.1812"/>
    <x v="27"/>
  </r>
  <r>
    <n v="28096"/>
    <s v="Veggiano"/>
    <s v="C - Cintura"/>
    <x v="0"/>
    <n v="16.428999999999998"/>
    <x v="27"/>
  </r>
  <r>
    <n v="28097"/>
    <s v="Vescovana"/>
    <s v="C - Cintura"/>
    <x v="0"/>
    <n v="22.146599999999999"/>
    <x v="27"/>
  </r>
  <r>
    <n v="28099"/>
    <s v="Vigodarzere"/>
    <s v="C - Cintura"/>
    <x v="0"/>
    <n v="20.242000000000001"/>
    <x v="27"/>
  </r>
  <r>
    <n v="28100"/>
    <s v="Vigonza"/>
    <s v="C - Cintura"/>
    <x v="0"/>
    <n v="33.215400000000002"/>
    <x v="27"/>
  </r>
  <r>
    <n v="28101"/>
    <s v="Villa del Conte"/>
    <s v="C - Cintura"/>
    <x v="0"/>
    <n v="17.8325"/>
    <x v="27"/>
  </r>
  <r>
    <n v="28102"/>
    <s v="Villa Estense"/>
    <s v="C - Cintura"/>
    <x v="0"/>
    <n v="15.782500000000001"/>
    <x v="27"/>
  </r>
  <r>
    <n v="28103"/>
    <s v="Villafranca Padovana"/>
    <s v="C - Cintura"/>
    <x v="0"/>
    <n v="24.134"/>
    <x v="27"/>
  </r>
  <r>
    <n v="28104"/>
    <s v="Villanova di Camposampiero"/>
    <s v="C - Cintura"/>
    <x v="0"/>
    <n v="12.249499999999999"/>
    <x v="27"/>
  </r>
  <r>
    <n v="28105"/>
    <s v="Vo'"/>
    <s v="C - Cintura"/>
    <x v="0"/>
    <n v="19.8218"/>
    <x v="27"/>
  </r>
  <r>
    <n v="28106"/>
    <s v="Due Carrare"/>
    <s v="C - Cintura"/>
    <x v="0"/>
    <n v="26.475000000000001"/>
    <x v="27"/>
  </r>
  <r>
    <n v="28107"/>
    <s v="Borgo Veneto"/>
    <s v="C - Cintura"/>
    <x v="0"/>
    <n v="39.247999999999998"/>
    <x v="27"/>
  </r>
  <r>
    <n v="28108"/>
    <s v="Santa Caterina d'Este"/>
    <s v="C - Cintura"/>
    <x v="0"/>
    <n v="27.4178"/>
    <x v="27"/>
  </r>
  <r>
    <n v="29001"/>
    <s v="Adria"/>
    <s v="D - Intermedio"/>
    <x v="1"/>
    <n v="112.9838"/>
    <x v="28"/>
  </r>
  <r>
    <n v="29002"/>
    <s v="Ariano nel Polesine"/>
    <s v="D - Intermedio"/>
    <x v="1"/>
    <n v="80.349999999999994"/>
    <x v="28"/>
  </r>
  <r>
    <n v="29003"/>
    <s v="Arquà Polesine"/>
    <s v="C - Cintura"/>
    <x v="0"/>
    <n v="20.609400000000001"/>
    <x v="28"/>
  </r>
  <r>
    <n v="29004"/>
    <s v="Badia Polesine"/>
    <s v="C - Cintura"/>
    <x v="0"/>
    <n v="44.014699999999998"/>
    <x v="28"/>
  </r>
  <r>
    <n v="29005"/>
    <s v="Bagnolo di Po"/>
    <s v="C - Cintura"/>
    <x v="0"/>
    <n v="20.967700000000001"/>
    <x v="28"/>
  </r>
  <r>
    <n v="29006"/>
    <s v="Bergantino"/>
    <s v="C - Cintura"/>
    <x v="0"/>
    <n v="17.889600000000002"/>
    <x v="28"/>
  </r>
  <r>
    <n v="29007"/>
    <s v="Bosaro"/>
    <s v="C - Cintura"/>
    <x v="0"/>
    <n v="5.8064999999999998"/>
    <x v="28"/>
  </r>
  <r>
    <n v="29008"/>
    <s v="Calto"/>
    <s v="C - Cintura"/>
    <x v="0"/>
    <n v="10.815799999999999"/>
    <x v="28"/>
  </r>
  <r>
    <n v="29009"/>
    <s v="Canaro"/>
    <s v="C - Cintura"/>
    <x v="0"/>
    <n v="32.817300000000003"/>
    <x v="28"/>
  </r>
  <r>
    <n v="29010"/>
    <s v="Canda"/>
    <s v="C - Cintura"/>
    <x v="0"/>
    <n v="14.6225"/>
    <x v="28"/>
  </r>
  <r>
    <n v="29011"/>
    <s v="Castelguglielmo"/>
    <s v="C - Cintura"/>
    <x v="0"/>
    <n v="22.658799999999999"/>
    <x v="28"/>
  </r>
  <r>
    <n v="29012"/>
    <s v="Castelmassa"/>
    <s v="C - Cintura"/>
    <x v="0"/>
    <n v="11.810499999999999"/>
    <x v="28"/>
  </r>
  <r>
    <n v="29013"/>
    <s v="Castelnovo Bariano"/>
    <s v="C - Cintura"/>
    <x v="0"/>
    <n v="38.0441"/>
    <x v="28"/>
  </r>
  <r>
    <n v="29014"/>
    <s v="Ceneselli"/>
    <s v="C - Cintura"/>
    <x v="0"/>
    <n v="28.554400000000001"/>
    <x v="28"/>
  </r>
  <r>
    <n v="29015"/>
    <s v="Ceregnano"/>
    <s v="C - Cintura"/>
    <x v="0"/>
    <n v="29.795400000000001"/>
    <x v="28"/>
  </r>
  <r>
    <n v="29017"/>
    <s v="Corbola"/>
    <s v="D - Intermedio"/>
    <x v="1"/>
    <n v="18.599"/>
    <x v="28"/>
  </r>
  <r>
    <n v="29018"/>
    <s v="Costa di Rovigo"/>
    <s v="C - Cintura"/>
    <x v="0"/>
    <n v="16.069800000000001"/>
    <x v="28"/>
  </r>
  <r>
    <n v="29019"/>
    <s v="Crespino"/>
    <s v="C - Cintura"/>
    <x v="0"/>
    <n v="31.8752"/>
    <x v="28"/>
  </r>
  <r>
    <n v="29021"/>
    <s v="Ficarolo"/>
    <s v="D - Intermedio"/>
    <x v="1"/>
    <n v="18.422799999999999"/>
    <x v="28"/>
  </r>
  <r>
    <n v="29022"/>
    <s v="Fiesso Umbertiano"/>
    <s v="C - Cintura"/>
    <x v="0"/>
    <n v="27.224499999999999"/>
    <x v="28"/>
  </r>
  <r>
    <n v="29023"/>
    <s v="Frassinelle Polesine"/>
    <s v="C - Cintura"/>
    <x v="0"/>
    <n v="21.419"/>
    <x v="28"/>
  </r>
  <r>
    <n v="29024"/>
    <s v="Fratta Polesine"/>
    <s v="C - Cintura"/>
    <x v="0"/>
    <n v="20.9008"/>
    <x v="28"/>
  </r>
  <r>
    <n v="29025"/>
    <s v="Gaiba"/>
    <s v="D - Intermedio"/>
    <x v="1"/>
    <n v="11.915900000000001"/>
    <x v="28"/>
  </r>
  <r>
    <n v="29026"/>
    <s v="Gavello"/>
    <s v="C - Cintura"/>
    <x v="0"/>
    <n v="24.302600000000002"/>
    <x v="28"/>
  </r>
  <r>
    <n v="29027"/>
    <s v="Giacciano con Baruchella"/>
    <s v="C - Cintura"/>
    <x v="0"/>
    <n v="18.329799999999999"/>
    <x v="28"/>
  </r>
  <r>
    <n v="29028"/>
    <s v="Guarda Veneta"/>
    <s v="C - Cintura"/>
    <x v="0"/>
    <n v="17.136199999999999"/>
    <x v="28"/>
  </r>
  <r>
    <n v="29029"/>
    <s v="Lendinara"/>
    <s v="C - Cintura"/>
    <x v="0"/>
    <n v="54.5886"/>
    <x v="28"/>
  </r>
  <r>
    <n v="29030"/>
    <s v="Loreo"/>
    <s v="D - Intermedio"/>
    <x v="1"/>
    <n v="40.133600000000001"/>
    <x v="28"/>
  </r>
  <r>
    <n v="29031"/>
    <s v="Lusia"/>
    <s v="C - Cintura"/>
    <x v="0"/>
    <n v="17.965"/>
    <x v="28"/>
  </r>
  <r>
    <n v="29032"/>
    <s v="Melara"/>
    <s v="C - Cintura"/>
    <x v="0"/>
    <n v="17.5169"/>
    <x v="28"/>
  </r>
  <r>
    <n v="29033"/>
    <s v="Occhiobello"/>
    <s v="C - Cintura"/>
    <x v="0"/>
    <n v="32.281300000000002"/>
    <x v="28"/>
  </r>
  <r>
    <n v="29034"/>
    <s v="Papozze"/>
    <s v="D - Intermedio"/>
    <x v="1"/>
    <n v="21.8202"/>
    <x v="28"/>
  </r>
  <r>
    <n v="29035"/>
    <s v="Pettorazza Grimani"/>
    <s v="C - Cintura"/>
    <x v="0"/>
    <n v="21.3444"/>
    <x v="28"/>
  </r>
  <r>
    <n v="29036"/>
    <s v="Pincara"/>
    <s v="C - Cintura"/>
    <x v="0"/>
    <n v="17.761099999999999"/>
    <x v="28"/>
  </r>
  <r>
    <n v="29037"/>
    <s v="Polesella"/>
    <s v="C - Cintura"/>
    <x v="0"/>
    <n v="16.609300000000001"/>
    <x v="28"/>
  </r>
  <r>
    <n v="29038"/>
    <s v="Pontecchio Polesine"/>
    <s v="C - Cintura"/>
    <x v="0"/>
    <n v="11.454599999999999"/>
    <x v="28"/>
  </r>
  <r>
    <n v="29039"/>
    <s v="Porto Tolle"/>
    <s v="E - Periferico"/>
    <x v="1"/>
    <n v="260.20929999999998"/>
    <x v="28"/>
  </r>
  <r>
    <n v="29040"/>
    <s v="Rosolina"/>
    <s v="E - Periferico"/>
    <x v="1"/>
    <n v="75.307500000000005"/>
    <x v="28"/>
  </r>
  <r>
    <n v="29041"/>
    <s v="Rovigo"/>
    <s v="A - Polo"/>
    <x v="0"/>
    <n v="108.4248"/>
    <x v="28"/>
  </r>
  <r>
    <n v="29042"/>
    <s v="Salara"/>
    <s v="D - Intermedio"/>
    <x v="1"/>
    <n v="14.3065"/>
    <x v="28"/>
  </r>
  <r>
    <n v="29043"/>
    <s v="San Bellino"/>
    <s v="C - Cintura"/>
    <x v="0"/>
    <n v="15.879300000000001"/>
    <x v="28"/>
  </r>
  <r>
    <n v="29044"/>
    <s v="San Martino di Venezze"/>
    <s v="C - Cintura"/>
    <x v="0"/>
    <n v="31.086600000000001"/>
    <x v="28"/>
  </r>
  <r>
    <n v="29045"/>
    <s v="Stienta"/>
    <s v="C - Cintura"/>
    <x v="0"/>
    <n v="23.9834"/>
    <x v="28"/>
  </r>
  <r>
    <n v="29046"/>
    <s v="Taglio di Po"/>
    <s v="D - Intermedio"/>
    <x v="1"/>
    <n v="78.871700000000004"/>
    <x v="28"/>
  </r>
  <r>
    <n v="29047"/>
    <s v="Trecenta"/>
    <s v="C - Cintura"/>
    <x v="0"/>
    <n v="35.348199999999999"/>
    <x v="28"/>
  </r>
  <r>
    <n v="29048"/>
    <s v="Villadose"/>
    <s v="C - Cintura"/>
    <x v="0"/>
    <n v="31.955100000000002"/>
    <x v="28"/>
  </r>
  <r>
    <n v="29049"/>
    <s v="Villamarzana"/>
    <s v="C - Cintura"/>
    <x v="0"/>
    <n v="14.3057"/>
    <x v="28"/>
  </r>
  <r>
    <n v="29050"/>
    <s v="Villanova del Ghebbo"/>
    <s v="C - Cintura"/>
    <x v="0"/>
    <n v="11.7303"/>
    <x v="28"/>
  </r>
  <r>
    <n v="29051"/>
    <s v="Villanova Marchesana"/>
    <s v="D - Intermedio"/>
    <x v="1"/>
    <n v="18.2987"/>
    <x v="28"/>
  </r>
  <r>
    <n v="29052"/>
    <s v="Porto Viro"/>
    <s v="E - Periferico"/>
    <x v="1"/>
    <n v="134.38640000000001"/>
    <x v="28"/>
  </r>
  <r>
    <n v="30001"/>
    <s v="Aiello del Friuli"/>
    <s v="C - Cintura"/>
    <x v="0"/>
    <n v="13.412000000000001"/>
    <x v="29"/>
  </r>
  <r>
    <n v="30002"/>
    <s v="Amaro"/>
    <s v="D - Intermedio"/>
    <x v="1"/>
    <n v="33.296900000000001"/>
    <x v="29"/>
  </r>
  <r>
    <n v="30003"/>
    <s v="Ampezzo"/>
    <s v="E - Periferico"/>
    <x v="1"/>
    <n v="73.230400000000003"/>
    <x v="29"/>
  </r>
  <r>
    <n v="30004"/>
    <s v="Aquileia"/>
    <s v="C - Cintura"/>
    <x v="0"/>
    <n v="37.260800000000003"/>
    <x v="29"/>
  </r>
  <r>
    <n v="30005"/>
    <s v="Arta Terme"/>
    <s v="E - Periferico"/>
    <x v="1"/>
    <n v="42.499299999999998"/>
    <x v="29"/>
  </r>
  <r>
    <n v="30006"/>
    <s v="Artegna"/>
    <s v="D - Intermedio"/>
    <x v="1"/>
    <n v="11.579700000000001"/>
    <x v="29"/>
  </r>
  <r>
    <n v="30007"/>
    <s v="Attimis"/>
    <s v="C - Cintura"/>
    <x v="0"/>
    <n v="33.49"/>
    <x v="29"/>
  </r>
  <r>
    <n v="30008"/>
    <s v="Bagnaria Arsa"/>
    <s v="C - Cintura"/>
    <x v="0"/>
    <n v="19.604299999999999"/>
    <x v="29"/>
  </r>
  <r>
    <n v="30009"/>
    <s v="Basiliano"/>
    <s v="C - Cintura"/>
    <x v="0"/>
    <n v="43.0837"/>
    <x v="29"/>
  </r>
  <r>
    <n v="30010"/>
    <s v="Bertiolo"/>
    <s v="C - Cintura"/>
    <x v="0"/>
    <n v="26.744199999999999"/>
    <x v="29"/>
  </r>
  <r>
    <n v="30011"/>
    <s v="Bicinicco"/>
    <s v="C - Cintura"/>
    <x v="0"/>
    <n v="16.3245"/>
    <x v="29"/>
  </r>
  <r>
    <n v="30012"/>
    <s v="Bordano"/>
    <s v="D - Intermedio"/>
    <x v="1"/>
    <n v="14.654400000000001"/>
    <x v="29"/>
  </r>
  <r>
    <n v="30013"/>
    <s v="Buja"/>
    <s v="C - Cintura"/>
    <x v="0"/>
    <n v="26.180399999999999"/>
    <x v="29"/>
  </r>
  <r>
    <n v="30014"/>
    <s v="Buttrio"/>
    <s v="C - Cintura"/>
    <x v="0"/>
    <n v="17.783799999999999"/>
    <x v="29"/>
  </r>
  <r>
    <n v="30015"/>
    <s v="Camino al Tagliamento"/>
    <s v="C - Cintura"/>
    <x v="0"/>
    <n v="22.815000000000001"/>
    <x v="29"/>
  </r>
  <r>
    <n v="30016"/>
    <s v="Campoformido"/>
    <s v="C - Cintura"/>
    <x v="0"/>
    <n v="21.8201"/>
    <x v="29"/>
  </r>
  <r>
    <n v="30018"/>
    <s v="Carlino"/>
    <s v="C - Cintura"/>
    <x v="0"/>
    <n v="30.314800000000002"/>
    <x v="29"/>
  </r>
  <r>
    <n v="30019"/>
    <s v="Cassacco"/>
    <s v="C - Cintura"/>
    <x v="0"/>
    <n v="11.613099999999999"/>
    <x v="29"/>
  </r>
  <r>
    <n v="30020"/>
    <s v="Castions di Strada"/>
    <s v="C - Cintura"/>
    <x v="0"/>
    <n v="32.819899999999997"/>
    <x v="29"/>
  </r>
  <r>
    <n v="30021"/>
    <s v="Cavazzo Carnico"/>
    <s v="D - Intermedio"/>
    <x v="1"/>
    <n v="39.523800000000001"/>
    <x v="29"/>
  </r>
  <r>
    <n v="30022"/>
    <s v="Cercivento"/>
    <s v="E - Periferico"/>
    <x v="1"/>
    <n v="16.078600000000002"/>
    <x v="29"/>
  </r>
  <r>
    <n v="30023"/>
    <s v="Cervignano del Friuli"/>
    <s v="C - Cintura"/>
    <x v="0"/>
    <n v="29.434699999999999"/>
    <x v="29"/>
  </r>
  <r>
    <n v="30024"/>
    <s v="Chiopris-Viscone"/>
    <s v="C - Cintura"/>
    <x v="0"/>
    <n v="8.9181000000000008"/>
    <x v="29"/>
  </r>
  <r>
    <n v="30025"/>
    <s v="Chiusaforte"/>
    <s v="E - Periferico"/>
    <x v="1"/>
    <n v="100.3783"/>
    <x v="29"/>
  </r>
  <r>
    <n v="30026"/>
    <s v="Cividale del Friuli"/>
    <s v="D - Intermedio"/>
    <x v="1"/>
    <n v="50.757399999999997"/>
    <x v="29"/>
  </r>
  <r>
    <n v="30027"/>
    <s v="Codroipo"/>
    <s v="B - Polo intercomunale"/>
    <x v="0"/>
    <n v="74.770300000000006"/>
    <x v="29"/>
  </r>
  <r>
    <n v="30028"/>
    <s v="Colloredo di Monte Albano"/>
    <s v="C - Cintura"/>
    <x v="0"/>
    <n v="21.933"/>
    <x v="29"/>
  </r>
  <r>
    <n v="30029"/>
    <s v="Comeglians"/>
    <s v="E - Periferico"/>
    <x v="1"/>
    <n v="19.359000000000002"/>
    <x v="29"/>
  </r>
  <r>
    <n v="30030"/>
    <s v="Corno di Rosazzo"/>
    <s v="C - Cintura"/>
    <x v="0"/>
    <n v="12.3644"/>
    <x v="29"/>
  </r>
  <r>
    <n v="30031"/>
    <s v="Coseano"/>
    <s v="C - Cintura"/>
    <x v="0"/>
    <n v="23.3307"/>
    <x v="29"/>
  </r>
  <r>
    <n v="30032"/>
    <s v="Dignano"/>
    <s v="C - Cintura"/>
    <x v="0"/>
    <n v="28.2197"/>
    <x v="29"/>
  </r>
  <r>
    <n v="30033"/>
    <s v="Dogna"/>
    <s v="E - Periferico"/>
    <x v="1"/>
    <n v="70.376800000000003"/>
    <x v="29"/>
  </r>
  <r>
    <n v="30034"/>
    <s v="Drenchia"/>
    <s v="E - Periferico"/>
    <x v="1"/>
    <n v="12.339"/>
    <x v="29"/>
  </r>
  <r>
    <n v="30035"/>
    <s v="Enemonzo"/>
    <s v="E - Periferico"/>
    <x v="1"/>
    <n v="23.092400000000001"/>
    <x v="29"/>
  </r>
  <r>
    <n v="30036"/>
    <s v="Faedis"/>
    <s v="C - Cintura"/>
    <x v="0"/>
    <n v="47.101100000000002"/>
    <x v="29"/>
  </r>
  <r>
    <n v="30037"/>
    <s v="Fagagna"/>
    <s v="C - Cintura"/>
    <x v="0"/>
    <n v="36.442100000000003"/>
    <x v="29"/>
  </r>
  <r>
    <n v="30039"/>
    <s v="Flaibano"/>
    <s v="C - Cintura"/>
    <x v="0"/>
    <n v="17.421600000000002"/>
    <x v="29"/>
  </r>
  <r>
    <n v="30040"/>
    <s v="Forni Avoltri"/>
    <s v="F - Ultraperiferico"/>
    <x v="1"/>
    <n v="80.86"/>
    <x v="29"/>
  </r>
  <r>
    <n v="30041"/>
    <s v="Forni di Sopra"/>
    <s v="F - Ultraperiferico"/>
    <x v="1"/>
    <n v="81.944100000000006"/>
    <x v="29"/>
  </r>
  <r>
    <n v="30042"/>
    <s v="Forni di Sotto"/>
    <s v="F - Ultraperiferico"/>
    <x v="1"/>
    <n v="93.624700000000004"/>
    <x v="29"/>
  </r>
  <r>
    <n v="30043"/>
    <s v="Gemona del Friuli"/>
    <s v="D - Intermedio"/>
    <x v="1"/>
    <n v="56.069400000000002"/>
    <x v="29"/>
  </r>
  <r>
    <n v="30044"/>
    <s v="Gonars"/>
    <s v="C - Cintura"/>
    <x v="0"/>
    <n v="19.835999999999999"/>
    <x v="29"/>
  </r>
  <r>
    <n v="30045"/>
    <s v="Grimacco"/>
    <s v="E - Periferico"/>
    <x v="1"/>
    <n v="15.3005"/>
    <x v="29"/>
  </r>
  <r>
    <n v="30046"/>
    <s v="Latisana"/>
    <s v="A - Polo"/>
    <x v="0"/>
    <n v="38.204500000000003"/>
    <x v="29"/>
  </r>
  <r>
    <n v="30047"/>
    <s v="Lauco"/>
    <s v="E - Periferico"/>
    <x v="1"/>
    <n v="35.226500000000001"/>
    <x v="29"/>
  </r>
  <r>
    <n v="30048"/>
    <s v="Lestizza"/>
    <s v="C - Cintura"/>
    <x v="0"/>
    <n v="34.729900000000001"/>
    <x v="29"/>
  </r>
  <r>
    <n v="30049"/>
    <s v="Lignano Sabbiadoro"/>
    <s v="C - Cintura"/>
    <x v="0"/>
    <n v="15.427899999999999"/>
    <x v="29"/>
  </r>
  <r>
    <n v="30051"/>
    <s v="Lusevera"/>
    <s v="D - Intermedio"/>
    <x v="1"/>
    <n v="53.322099999999999"/>
    <x v="29"/>
  </r>
  <r>
    <n v="30052"/>
    <s v="Magnano in Riviera"/>
    <s v="D - Intermedio"/>
    <x v="1"/>
    <n v="8.4719999999999995"/>
    <x v="29"/>
  </r>
  <r>
    <n v="30053"/>
    <s v="Majano"/>
    <s v="C - Cintura"/>
    <x v="0"/>
    <n v="28.030999999999999"/>
    <x v="29"/>
  </r>
  <r>
    <n v="30054"/>
    <s v="Malborghetto Valbruna"/>
    <s v="E - Periferico"/>
    <x v="1"/>
    <n v="124.5322"/>
    <x v="29"/>
  </r>
  <r>
    <n v="30055"/>
    <s v="Manzano"/>
    <s v="C - Cintura"/>
    <x v="0"/>
    <n v="31.107299999999999"/>
    <x v="29"/>
  </r>
  <r>
    <n v="30056"/>
    <s v="Marano Lagunare"/>
    <s v="C - Cintura"/>
    <x v="0"/>
    <n v="86.618399999999994"/>
    <x v="29"/>
  </r>
  <r>
    <n v="30057"/>
    <s v="Martignacco"/>
    <s v="C - Cintura"/>
    <x v="0"/>
    <n v="26.983699999999999"/>
    <x v="29"/>
  </r>
  <r>
    <n v="30058"/>
    <s v="Mereto di Tomba"/>
    <s v="C - Cintura"/>
    <x v="0"/>
    <n v="26.945399999999999"/>
    <x v="29"/>
  </r>
  <r>
    <n v="30059"/>
    <s v="Moggio Udinese"/>
    <s v="E - Periferico"/>
    <x v="1"/>
    <n v="142.06020000000001"/>
    <x v="29"/>
  </r>
  <r>
    <n v="30060"/>
    <s v="Moimacco"/>
    <s v="C - Cintura"/>
    <x v="0"/>
    <n v="12.020300000000001"/>
    <x v="29"/>
  </r>
  <r>
    <n v="30061"/>
    <s v="Montenars"/>
    <s v="D - Intermedio"/>
    <x v="1"/>
    <n v="20.282900000000001"/>
    <x v="29"/>
  </r>
  <r>
    <n v="30062"/>
    <s v="Mortegliano"/>
    <s v="C - Cintura"/>
    <x v="0"/>
    <n v="29.981300000000001"/>
    <x v="29"/>
  </r>
  <r>
    <n v="30063"/>
    <s v="Moruzzo"/>
    <s v="C - Cintura"/>
    <x v="0"/>
    <n v="18.035699999999999"/>
    <x v="29"/>
  </r>
  <r>
    <n v="30064"/>
    <s v="Muzzana del Turgnano"/>
    <s v="C - Cintura"/>
    <x v="0"/>
    <n v="24.099499999999999"/>
    <x v="29"/>
  </r>
  <r>
    <n v="30065"/>
    <s v="Nimis"/>
    <s v="C - Cintura"/>
    <x v="0"/>
    <n v="33.996299999999998"/>
    <x v="29"/>
  </r>
  <r>
    <n v="30066"/>
    <s v="Osoppo"/>
    <s v="D - Intermedio"/>
    <x v="1"/>
    <n v="22.68"/>
    <x v="29"/>
  </r>
  <r>
    <n v="30067"/>
    <s v="Ovaro"/>
    <s v="E - Periferico"/>
    <x v="1"/>
    <n v="57.509099999999997"/>
    <x v="29"/>
  </r>
  <r>
    <n v="30068"/>
    <s v="Pagnacco"/>
    <s v="C - Cintura"/>
    <x v="0"/>
    <n v="15.1547"/>
    <x v="29"/>
  </r>
  <r>
    <n v="30069"/>
    <s v="Palazzolo dello Stella"/>
    <s v="C - Cintura"/>
    <x v="0"/>
    <n v="35.299399999999999"/>
    <x v="29"/>
  </r>
  <r>
    <n v="30070"/>
    <s v="Palmanova"/>
    <s v="C - Cintura"/>
    <x v="0"/>
    <n v="13.141400000000001"/>
    <x v="29"/>
  </r>
  <r>
    <n v="30071"/>
    <s v="Paluzza"/>
    <s v="E - Periferico"/>
    <x v="1"/>
    <n v="69.706599999999995"/>
    <x v="29"/>
  </r>
  <r>
    <n v="30072"/>
    <s v="Pasian di Prato"/>
    <s v="C - Cintura"/>
    <x v="0"/>
    <n v="15.9696"/>
    <x v="29"/>
  </r>
  <r>
    <n v="30073"/>
    <s v="Paularo"/>
    <s v="E - Periferico"/>
    <x v="1"/>
    <n v="84.567499999999995"/>
    <x v="29"/>
  </r>
  <r>
    <n v="30074"/>
    <s v="Pavia di Udine"/>
    <s v="C - Cintura"/>
    <x v="0"/>
    <n v="34.127800000000001"/>
    <x v="29"/>
  </r>
  <r>
    <n v="30075"/>
    <s v="Pocenia"/>
    <s v="C - Cintura"/>
    <x v="0"/>
    <n v="24.697099999999999"/>
    <x v="29"/>
  </r>
  <r>
    <n v="30076"/>
    <s v="Pontebba"/>
    <s v="E - Periferico"/>
    <x v="1"/>
    <n v="100.1681"/>
    <x v="29"/>
  </r>
  <r>
    <n v="30077"/>
    <s v="Porpetto"/>
    <s v="C - Cintura"/>
    <x v="0"/>
    <n v="16.6767"/>
    <x v="29"/>
  </r>
  <r>
    <n v="30078"/>
    <s v="Povoletto"/>
    <s v="C - Cintura"/>
    <x v="0"/>
    <n v="38.312399999999997"/>
    <x v="29"/>
  </r>
  <r>
    <n v="30079"/>
    <s v="Pozzuolo del Friuli"/>
    <s v="C - Cintura"/>
    <x v="0"/>
    <n v="33.866700000000002"/>
    <x v="29"/>
  </r>
  <r>
    <n v="30080"/>
    <s v="Pradamano"/>
    <s v="C - Cintura"/>
    <x v="0"/>
    <n v="15.840999999999999"/>
    <x v="29"/>
  </r>
  <r>
    <n v="30081"/>
    <s v="Prato Carnico"/>
    <s v="E - Periferico"/>
    <x v="1"/>
    <n v="82.608099999999993"/>
    <x v="29"/>
  </r>
  <r>
    <n v="30082"/>
    <s v="Precenicco"/>
    <s v="C - Cintura"/>
    <x v="0"/>
    <n v="26.610700000000001"/>
    <x v="29"/>
  </r>
  <r>
    <n v="30083"/>
    <s v="Premariacco"/>
    <s v="C - Cintura"/>
    <x v="0"/>
    <n v="39.981699999999996"/>
    <x v="29"/>
  </r>
  <r>
    <n v="30084"/>
    <s v="Preone"/>
    <s v="E - Periferico"/>
    <x v="1"/>
    <n v="22.678799999999999"/>
    <x v="29"/>
  </r>
  <r>
    <n v="30085"/>
    <s v="Prepotto"/>
    <s v="D - Intermedio"/>
    <x v="1"/>
    <n v="33.2804"/>
    <x v="29"/>
  </r>
  <r>
    <n v="30086"/>
    <s v="Pulfero"/>
    <s v="D - Intermedio"/>
    <x v="1"/>
    <n v="48.547499999999999"/>
    <x v="29"/>
  </r>
  <r>
    <n v="30087"/>
    <s v="Ragogna"/>
    <s v="D - Intermedio"/>
    <x v="1"/>
    <n v="21.94"/>
    <x v="29"/>
  </r>
  <r>
    <n v="30088"/>
    <s v="Ravascletto"/>
    <s v="E - Periferico"/>
    <x v="1"/>
    <n v="26.2315"/>
    <x v="29"/>
  </r>
  <r>
    <n v="30089"/>
    <s v="Raveo"/>
    <s v="E - Periferico"/>
    <x v="1"/>
    <n v="12.931800000000001"/>
    <x v="29"/>
  </r>
  <r>
    <n v="30090"/>
    <s v="Reana del Rojale"/>
    <s v="C - Cintura"/>
    <x v="0"/>
    <n v="19.657299999999999"/>
    <x v="29"/>
  </r>
  <r>
    <n v="30091"/>
    <s v="Remanzacco"/>
    <s v="C - Cintura"/>
    <x v="0"/>
    <n v="30.8201"/>
    <x v="29"/>
  </r>
  <r>
    <n v="30092"/>
    <s v="Resia"/>
    <s v="E - Periferico"/>
    <x v="1"/>
    <n v="119.2864"/>
    <x v="29"/>
  </r>
  <r>
    <n v="30093"/>
    <s v="Resiutta"/>
    <s v="E - Periferico"/>
    <x v="1"/>
    <n v="20.192699999999999"/>
    <x v="29"/>
  </r>
  <r>
    <n v="30094"/>
    <s v="Rigolato"/>
    <s v="E - Periferico"/>
    <x v="1"/>
    <n v="30.750399999999999"/>
    <x v="29"/>
  </r>
  <r>
    <n v="30095"/>
    <s v="Rive d'Arcano"/>
    <s v="C - Cintura"/>
    <x v="0"/>
    <n v="22.869800000000001"/>
    <x v="29"/>
  </r>
  <r>
    <n v="30097"/>
    <s v="Ronchis"/>
    <s v="C - Cintura"/>
    <x v="0"/>
    <n v="18.465199999999999"/>
    <x v="29"/>
  </r>
  <r>
    <n v="30098"/>
    <s v="Ruda"/>
    <s v="C - Cintura"/>
    <x v="0"/>
    <n v="19.1876"/>
    <x v="29"/>
  </r>
  <r>
    <n v="30099"/>
    <s v="San Daniele del Friuli"/>
    <s v="D - Intermedio"/>
    <x v="1"/>
    <n v="34.4803"/>
    <x v="29"/>
  </r>
  <r>
    <n v="30100"/>
    <s v="San Giorgio di Nogaro"/>
    <s v="C - Cintura"/>
    <x v="0"/>
    <n v="26.642299999999999"/>
    <x v="29"/>
  </r>
  <r>
    <n v="30101"/>
    <s v="San Giovanni al Natisone"/>
    <s v="C - Cintura"/>
    <x v="0"/>
    <n v="24.833600000000001"/>
    <x v="29"/>
  </r>
  <r>
    <n v="30102"/>
    <s v="San Leonardo"/>
    <s v="D - Intermedio"/>
    <x v="1"/>
    <n v="26.921600000000002"/>
    <x v="29"/>
  </r>
  <r>
    <n v="30103"/>
    <s v="San Pietro al Natisone"/>
    <s v="D - Intermedio"/>
    <x v="1"/>
    <n v="23.949400000000001"/>
    <x v="29"/>
  </r>
  <r>
    <n v="30104"/>
    <s v="Santa Maria la Longa"/>
    <s v="C - Cintura"/>
    <x v="0"/>
    <n v="18.991299999999999"/>
    <x v="29"/>
  </r>
  <r>
    <n v="30105"/>
    <s v="San Vito al Torre"/>
    <s v="C - Cintura"/>
    <x v="0"/>
    <n v="12.239000000000001"/>
    <x v="29"/>
  </r>
  <r>
    <n v="30106"/>
    <s v="San Vito di Fagagna"/>
    <s v="C - Cintura"/>
    <x v="0"/>
    <n v="8.4666999999999994"/>
    <x v="29"/>
  </r>
  <r>
    <n v="30107"/>
    <s v="Sauris"/>
    <s v="F - Ultraperiferico"/>
    <x v="1"/>
    <n v="41.229199999999999"/>
    <x v="29"/>
  </r>
  <r>
    <n v="30108"/>
    <s v="Savogna"/>
    <s v="D - Intermedio"/>
    <x v="1"/>
    <n v="22.529"/>
    <x v="29"/>
  </r>
  <r>
    <n v="30109"/>
    <s v="Sedegliano"/>
    <s v="C - Cintura"/>
    <x v="0"/>
    <n v="50.196300000000001"/>
    <x v="29"/>
  </r>
  <r>
    <n v="30110"/>
    <s v="Socchieve"/>
    <s v="E - Periferico"/>
    <x v="1"/>
    <n v="66.901499999999999"/>
    <x v="29"/>
  </r>
  <r>
    <n v="30111"/>
    <s v="Stregna"/>
    <s v="E - Periferico"/>
    <x v="1"/>
    <n v="20.2288"/>
    <x v="29"/>
  </r>
  <r>
    <n v="30112"/>
    <s v="Sutrio"/>
    <s v="E - Periferico"/>
    <x v="1"/>
    <n v="20.5989"/>
    <x v="29"/>
  </r>
  <r>
    <n v="30113"/>
    <s v="Taipana"/>
    <s v="E - Periferico"/>
    <x v="1"/>
    <n v="64.939800000000005"/>
    <x v="29"/>
  </r>
  <r>
    <n v="30114"/>
    <s v="Talmassons"/>
    <s v="C - Cintura"/>
    <x v="0"/>
    <n v="43.0732"/>
    <x v="29"/>
  </r>
  <r>
    <n v="30116"/>
    <s v="Tarcento"/>
    <s v="D - Intermedio"/>
    <x v="1"/>
    <n v="35.689100000000003"/>
    <x v="29"/>
  </r>
  <r>
    <n v="30117"/>
    <s v="Tarvisio"/>
    <s v="E - Periferico"/>
    <x v="1"/>
    <n v="209.00149999999999"/>
    <x v="29"/>
  </r>
  <r>
    <n v="30118"/>
    <s v="Tavagnacco"/>
    <s v="C - Cintura"/>
    <x v="0"/>
    <n v="15.223000000000001"/>
    <x v="29"/>
  </r>
  <r>
    <n v="30120"/>
    <s v="Terzo d'Aquileia"/>
    <s v="C - Cintura"/>
    <x v="0"/>
    <n v="28.481400000000001"/>
    <x v="29"/>
  </r>
  <r>
    <n v="30121"/>
    <s v="Tolmezzo"/>
    <s v="D - Intermedio"/>
    <x v="1"/>
    <n v="64.806200000000004"/>
    <x v="29"/>
  </r>
  <r>
    <n v="30122"/>
    <s v="Torreano"/>
    <s v="D - Intermedio"/>
    <x v="1"/>
    <n v="33.662999999999997"/>
    <x v="29"/>
  </r>
  <r>
    <n v="30123"/>
    <s v="Torviscosa"/>
    <s v="D - Intermedio"/>
    <x v="1"/>
    <n v="48.753500000000003"/>
    <x v="29"/>
  </r>
  <r>
    <n v="30124"/>
    <s v="Trasaghis"/>
    <s v="D - Intermedio"/>
    <x v="1"/>
    <n v="77.728399999999993"/>
    <x v="29"/>
  </r>
  <r>
    <n v="30126"/>
    <s v="Treppo Grande"/>
    <s v="C - Cintura"/>
    <x v="0"/>
    <n v="10.6418"/>
    <x v="29"/>
  </r>
  <r>
    <n v="30127"/>
    <s v="Tricesimo"/>
    <s v="C - Cintura"/>
    <x v="0"/>
    <n v="18.133299999999998"/>
    <x v="29"/>
  </r>
  <r>
    <n v="30128"/>
    <s v="Trivignano Udinese"/>
    <s v="C - Cintura"/>
    <x v="0"/>
    <n v="19.186399999999999"/>
    <x v="29"/>
  </r>
  <r>
    <n v="30129"/>
    <s v="Udine"/>
    <s v="A - Polo"/>
    <x v="0"/>
    <n v="57.1599"/>
    <x v="29"/>
  </r>
  <r>
    <n v="30130"/>
    <s v="Varmo"/>
    <s v="C - Cintura"/>
    <x v="0"/>
    <n v="34.524500000000003"/>
    <x v="29"/>
  </r>
  <r>
    <n v="30131"/>
    <s v="Venzone"/>
    <s v="D - Intermedio"/>
    <x v="1"/>
    <n v="54.354100000000003"/>
    <x v="29"/>
  </r>
  <r>
    <n v="30132"/>
    <s v="Verzegnis"/>
    <s v="E - Periferico"/>
    <x v="1"/>
    <n v="39.115099999999998"/>
    <x v="29"/>
  </r>
  <r>
    <n v="30133"/>
    <s v="Villa Santina"/>
    <s v="E - Periferico"/>
    <x v="1"/>
    <n v="12.8941"/>
    <x v="29"/>
  </r>
  <r>
    <n v="30135"/>
    <s v="Visco"/>
    <s v="C - Cintura"/>
    <x v="0"/>
    <n v="3.5343"/>
    <x v="29"/>
  </r>
  <r>
    <n v="30136"/>
    <s v="Zuglio"/>
    <s v="E - Periferico"/>
    <x v="1"/>
    <n v="18.088799999999999"/>
    <x v="29"/>
  </r>
  <r>
    <n v="30137"/>
    <s v="Forgaria nel Friuli"/>
    <s v="D - Intermedio"/>
    <x v="1"/>
    <n v="29.241299999999999"/>
    <x v="29"/>
  </r>
  <r>
    <n v="30138"/>
    <s v="Campolongo Tapogliano"/>
    <s v="C - Cintura"/>
    <x v="0"/>
    <n v="10.793100000000001"/>
    <x v="29"/>
  </r>
  <r>
    <n v="30188"/>
    <s v="Rivignano Teor"/>
    <s v="C - Cintura"/>
    <x v="0"/>
    <n v="47.304200000000002"/>
    <x v="29"/>
  </r>
  <r>
    <n v="30189"/>
    <s v="Sappada"/>
    <s v="F - Ultraperiferico"/>
    <x v="1"/>
    <n v="62.0486"/>
    <x v="29"/>
  </r>
  <r>
    <n v="30190"/>
    <s v="Fiumicello Villa Vicentina"/>
    <s v="C - Cintura"/>
    <x v="0"/>
    <n v="28.378599999999999"/>
    <x v="29"/>
  </r>
  <r>
    <n v="30191"/>
    <s v="Treppo Ligosullo"/>
    <s v="E - Periferico"/>
    <x v="1"/>
    <n v="35.569600000000001"/>
    <x v="29"/>
  </r>
  <r>
    <n v="31001"/>
    <s v="Capriva del Friuli"/>
    <s v="C - Cintura"/>
    <x v="0"/>
    <n v="6.5218999999999996"/>
    <x v="30"/>
  </r>
  <r>
    <n v="31002"/>
    <s v="Cormons"/>
    <s v="C - Cintura"/>
    <x v="0"/>
    <n v="34.7348"/>
    <x v="30"/>
  </r>
  <r>
    <n v="31003"/>
    <s v="Doberdò del Lago-Doberdob"/>
    <s v="C - Cintura"/>
    <x v="0"/>
    <n v="26.756699999999999"/>
    <x v="30"/>
  </r>
  <r>
    <n v="31004"/>
    <s v="Dolegna del Collio"/>
    <s v="D - Intermedio"/>
    <x v="1"/>
    <n v="13.3978"/>
    <x v="30"/>
  </r>
  <r>
    <n v="31005"/>
    <s v="Farra d'Isonzo"/>
    <s v="C - Cintura"/>
    <x v="0"/>
    <n v="10.129799999999999"/>
    <x v="30"/>
  </r>
  <r>
    <n v="31006"/>
    <s v="Fogliano Redipuglia"/>
    <s v="C - Cintura"/>
    <x v="0"/>
    <n v="8.3033000000000001"/>
    <x v="30"/>
  </r>
  <r>
    <n v="31007"/>
    <s v="Gorizia"/>
    <s v="A - Polo"/>
    <x v="0"/>
    <n v="41.482599999999998"/>
    <x v="30"/>
  </r>
  <r>
    <n v="31008"/>
    <s v="Gradisca d'Isonzo"/>
    <s v="C - Cintura"/>
    <x v="0"/>
    <n v="11.366099999999999"/>
    <x v="30"/>
  </r>
  <r>
    <n v="31009"/>
    <s v="Grado"/>
    <s v="C - Cintura"/>
    <x v="0"/>
    <n v="119.0502"/>
    <x v="30"/>
  </r>
  <r>
    <n v="31010"/>
    <s v="Mariano del Friuli"/>
    <s v="C - Cintura"/>
    <x v="0"/>
    <n v="8.4853000000000005"/>
    <x v="30"/>
  </r>
  <r>
    <n v="31011"/>
    <s v="Medea"/>
    <s v="C - Cintura"/>
    <x v="0"/>
    <n v="7.3036000000000003"/>
    <x v="30"/>
  </r>
  <r>
    <n v="31012"/>
    <s v="Monfalcone"/>
    <s v="A - Polo"/>
    <x v="0"/>
    <n v="20.4282"/>
    <x v="30"/>
  </r>
  <r>
    <n v="31013"/>
    <s v="Moraro"/>
    <s v="C - Cintura"/>
    <x v="0"/>
    <n v="3.6823999999999999"/>
    <x v="30"/>
  </r>
  <r>
    <n v="31014"/>
    <s v="Mossa"/>
    <s v="C - Cintura"/>
    <x v="0"/>
    <n v="6.1429999999999998"/>
    <x v="30"/>
  </r>
  <r>
    <n v="31015"/>
    <s v="Romans d'Isonzo"/>
    <s v="C - Cintura"/>
    <x v="0"/>
    <n v="15.594900000000001"/>
    <x v="30"/>
  </r>
  <r>
    <n v="31016"/>
    <s v="Ronchi dei Legionari"/>
    <s v="C - Cintura"/>
    <x v="0"/>
    <n v="17.179300000000001"/>
    <x v="30"/>
  </r>
  <r>
    <n v="31017"/>
    <s v="Sagrado"/>
    <s v="C - Cintura"/>
    <x v="0"/>
    <n v="13.7204"/>
    <x v="30"/>
  </r>
  <r>
    <n v="31018"/>
    <s v="San Canzian d'Isonzo"/>
    <s v="C - Cintura"/>
    <x v="0"/>
    <n v="33.327599999999997"/>
    <x v="30"/>
  </r>
  <r>
    <n v="31019"/>
    <s v="San Floriano del Collio-Števerjan"/>
    <s v="C - Cintura"/>
    <x v="0"/>
    <n v="10.3758"/>
    <x v="30"/>
  </r>
  <r>
    <n v="31020"/>
    <s v="San Lorenzo Isontino"/>
    <s v="C - Cintura"/>
    <x v="0"/>
    <n v="4.2828999999999997"/>
    <x v="30"/>
  </r>
  <r>
    <n v="31021"/>
    <s v="San Pier d'Isonzo"/>
    <s v="C - Cintura"/>
    <x v="0"/>
    <n v="8.8084000000000007"/>
    <x v="30"/>
  </r>
  <r>
    <n v="31022"/>
    <s v="Savogna d'Isonzo-Sovodnje ob Soči"/>
    <s v="C - Cintura"/>
    <x v="0"/>
    <n v="17.3004"/>
    <x v="30"/>
  </r>
  <r>
    <n v="31023"/>
    <s v="Staranzano"/>
    <s v="C - Cintura"/>
    <x v="0"/>
    <n v="19.328399999999998"/>
    <x v="30"/>
  </r>
  <r>
    <n v="31024"/>
    <s v="Turriaco"/>
    <s v="C - Cintura"/>
    <x v="0"/>
    <n v="5.5045000000000002"/>
    <x v="30"/>
  </r>
  <r>
    <n v="31025"/>
    <s v="Villesse"/>
    <s v="C - Cintura"/>
    <x v="0"/>
    <n v="12.0594"/>
    <x v="30"/>
  </r>
  <r>
    <n v="32001"/>
    <s v="Duino Aurisina-Devin Nabrežina"/>
    <s v="C - Cintura"/>
    <x v="0"/>
    <n v="45.481099999999998"/>
    <x v="31"/>
  </r>
  <r>
    <n v="32002"/>
    <s v="Monrupino-Repentabor"/>
    <s v="C - Cintura"/>
    <x v="0"/>
    <n v="12.6434"/>
    <x v="31"/>
  </r>
  <r>
    <n v="32003"/>
    <s v="Muggia"/>
    <s v="C - Cintura"/>
    <x v="0"/>
    <n v="14.4566"/>
    <x v="31"/>
  </r>
  <r>
    <n v="32004"/>
    <s v="San Dorligo della Valle-Dolina"/>
    <s v="C - Cintura"/>
    <x v="0"/>
    <n v="24.2182"/>
    <x v="31"/>
  </r>
  <r>
    <n v="32005"/>
    <s v="Sgonico-Zgonik"/>
    <s v="C - Cintura"/>
    <x v="0"/>
    <n v="31.350899999999999"/>
    <x v="31"/>
  </r>
  <r>
    <n v="32006"/>
    <s v="Trieste"/>
    <s v="A - Polo"/>
    <x v="0"/>
    <n v="84.6755"/>
    <x v="31"/>
  </r>
  <r>
    <n v="33001"/>
    <s v="Agazzano"/>
    <s v="D - Intermedio"/>
    <x v="1"/>
    <n v="36.141300000000001"/>
    <x v="32"/>
  </r>
  <r>
    <n v="33002"/>
    <s v="Alseno"/>
    <s v="C - Cintura"/>
    <x v="0"/>
    <n v="54.964399999999998"/>
    <x v="32"/>
  </r>
  <r>
    <n v="33003"/>
    <s v="Besenzone"/>
    <s v="C - Cintura"/>
    <x v="0"/>
    <n v="23.812100000000001"/>
    <x v="32"/>
  </r>
  <r>
    <n v="33004"/>
    <s v="Bettola"/>
    <s v="D - Intermedio"/>
    <x v="1"/>
    <n v="122.7736"/>
    <x v="32"/>
  </r>
  <r>
    <n v="33005"/>
    <s v="Bobbio"/>
    <s v="E - Periferico"/>
    <x v="1"/>
    <n v="106.6463"/>
    <x v="32"/>
  </r>
  <r>
    <n v="33006"/>
    <s v="Borgonovo Val Tidone"/>
    <s v="C - Cintura"/>
    <x v="0"/>
    <n v="51.399000000000001"/>
    <x v="32"/>
  </r>
  <r>
    <n v="33007"/>
    <s v="Cadeo"/>
    <s v="C - Cintura"/>
    <x v="0"/>
    <n v="38.796300000000002"/>
    <x v="32"/>
  </r>
  <r>
    <n v="33008"/>
    <s v="Calendasco"/>
    <s v="C - Cintura"/>
    <x v="0"/>
    <n v="37.006799999999998"/>
    <x v="32"/>
  </r>
  <r>
    <n v="33010"/>
    <s v="Caorso"/>
    <s v="C - Cintura"/>
    <x v="0"/>
    <n v="41.232300000000002"/>
    <x v="32"/>
  </r>
  <r>
    <n v="33011"/>
    <s v="Carpaneto Piacentino"/>
    <s v="C - Cintura"/>
    <x v="0"/>
    <n v="62.976300000000002"/>
    <x v="32"/>
  </r>
  <r>
    <n v="33012"/>
    <s v="Castell'Arquato"/>
    <s v="C - Cintura"/>
    <x v="0"/>
    <n v="52.688299999999998"/>
    <x v="32"/>
  </r>
  <r>
    <n v="33013"/>
    <s v="Castel San Giovanni"/>
    <s v="C - Cintura"/>
    <x v="0"/>
    <n v="43.077199999999998"/>
    <x v="32"/>
  </r>
  <r>
    <n v="33014"/>
    <s v="Castelvetro Piacentino"/>
    <s v="C - Cintura"/>
    <x v="0"/>
    <n v="35.0169"/>
    <x v="32"/>
  </r>
  <r>
    <n v="33015"/>
    <s v="Cerignale"/>
    <s v="F - Ultraperiferico"/>
    <x v="1"/>
    <n v="31.0489"/>
    <x v="32"/>
  </r>
  <r>
    <n v="33016"/>
    <s v="Coli"/>
    <s v="E - Periferico"/>
    <x v="1"/>
    <n v="70.818299999999994"/>
    <x v="32"/>
  </r>
  <r>
    <n v="33017"/>
    <s v="Corte Brugnatella"/>
    <s v="E - Periferico"/>
    <x v="1"/>
    <n v="46.983699999999999"/>
    <x v="32"/>
  </r>
  <r>
    <n v="33018"/>
    <s v="Cortemaggiore"/>
    <s v="C - Cintura"/>
    <x v="0"/>
    <n v="35.8628"/>
    <x v="32"/>
  </r>
  <r>
    <n v="33019"/>
    <s v="Farini"/>
    <s v="E - Periferico"/>
    <x v="1"/>
    <n v="112.3108"/>
    <x v="32"/>
  </r>
  <r>
    <n v="33020"/>
    <s v="Ferriere"/>
    <s v="F - Ultraperiferico"/>
    <x v="1"/>
    <n v="178.59719999999999"/>
    <x v="32"/>
  </r>
  <r>
    <n v="33021"/>
    <s v="Fiorenzuola d'Arda"/>
    <s v="C - Cintura"/>
    <x v="0"/>
    <n v="59.9758"/>
    <x v="32"/>
  </r>
  <r>
    <n v="33022"/>
    <s v="Gazzola"/>
    <s v="C - Cintura"/>
    <x v="0"/>
    <n v="44.2468"/>
    <x v="32"/>
  </r>
  <r>
    <n v="33023"/>
    <s v="Gossolengo"/>
    <s v="C - Cintura"/>
    <x v="0"/>
    <n v="31.7271"/>
    <x v="32"/>
  </r>
  <r>
    <n v="33024"/>
    <s v="Gragnano Trebbiense"/>
    <s v="C - Cintura"/>
    <x v="0"/>
    <n v="34.427799999999998"/>
    <x v="32"/>
  </r>
  <r>
    <n v="33025"/>
    <s v="Gropparello"/>
    <s v="D - Intermedio"/>
    <x v="1"/>
    <n v="57.008299999999998"/>
    <x v="32"/>
  </r>
  <r>
    <n v="33026"/>
    <s v="Lugagnano Val d'Arda"/>
    <s v="C - Cintura"/>
    <x v="0"/>
    <n v="54.359900000000003"/>
    <x v="32"/>
  </r>
  <r>
    <n v="33027"/>
    <s v="Monticelli d'Ongina"/>
    <s v="C - Cintura"/>
    <x v="0"/>
    <n v="46.545200000000001"/>
    <x v="32"/>
  </r>
  <r>
    <n v="33028"/>
    <s v="Morfasso"/>
    <s v="E - Periferico"/>
    <x v="1"/>
    <n v="83.427400000000006"/>
    <x v="32"/>
  </r>
  <r>
    <n v="33030"/>
    <s v="Ottone"/>
    <s v="F - Ultraperiferico"/>
    <x v="1"/>
    <n v="98.600999999999999"/>
    <x v="32"/>
  </r>
  <r>
    <n v="33032"/>
    <s v="Piacenza"/>
    <s v="A - Polo"/>
    <x v="0"/>
    <n v="118.31310000000001"/>
    <x v="32"/>
  </r>
  <r>
    <n v="33033"/>
    <s v="Pianello Val Tidone"/>
    <s v="D - Intermedio"/>
    <x v="1"/>
    <n v="36.164999999999999"/>
    <x v="32"/>
  </r>
  <r>
    <n v="33034"/>
    <s v="Piozzano"/>
    <s v="D - Intermedio"/>
    <x v="1"/>
    <n v="44.095799999999997"/>
    <x v="32"/>
  </r>
  <r>
    <n v="33035"/>
    <s v="Podenzano"/>
    <s v="C - Cintura"/>
    <x v="0"/>
    <n v="43.851799999999997"/>
    <x v="32"/>
  </r>
  <r>
    <n v="33036"/>
    <s v="Ponte dell'Olio"/>
    <s v="D - Intermedio"/>
    <x v="1"/>
    <n v="43.880600000000001"/>
    <x v="32"/>
  </r>
  <r>
    <n v="33037"/>
    <s v="Pontenure"/>
    <s v="C - Cintura"/>
    <x v="0"/>
    <n v="33.701599999999999"/>
    <x v="32"/>
  </r>
  <r>
    <n v="33038"/>
    <s v="Rivergaro"/>
    <s v="C - Cintura"/>
    <x v="0"/>
    <n v="44.511600000000001"/>
    <x v="32"/>
  </r>
  <r>
    <n v="33039"/>
    <s v="Rottofreno"/>
    <s v="C - Cintura"/>
    <x v="0"/>
    <n v="35.153199999999998"/>
    <x v="32"/>
  </r>
  <r>
    <n v="33040"/>
    <s v="San Giorgio Piacentino"/>
    <s v="C - Cintura"/>
    <x v="0"/>
    <n v="49.408299999999997"/>
    <x v="32"/>
  </r>
  <r>
    <n v="33041"/>
    <s v="San Pietro in Cerro"/>
    <s v="C - Cintura"/>
    <x v="0"/>
    <n v="27.415299999999998"/>
    <x v="32"/>
  </r>
  <r>
    <n v="33042"/>
    <s v="Sarmato"/>
    <s v="C - Cintura"/>
    <x v="0"/>
    <n v="27.622699999999998"/>
    <x v="32"/>
  </r>
  <r>
    <n v="33043"/>
    <s v="Travo"/>
    <s v="D - Intermedio"/>
    <x v="1"/>
    <n v="81.010900000000007"/>
    <x v="32"/>
  </r>
  <r>
    <n v="33044"/>
    <s v="Vernasca"/>
    <s v="C - Cintura"/>
    <x v="0"/>
    <n v="72.752300000000005"/>
    <x v="32"/>
  </r>
  <r>
    <n v="33045"/>
    <s v="Vigolzone"/>
    <s v="C - Cintura"/>
    <x v="0"/>
    <n v="41.293700000000001"/>
    <x v="32"/>
  </r>
  <r>
    <n v="33046"/>
    <s v="Villanova sull'Arda"/>
    <s v="C - Cintura"/>
    <x v="0"/>
    <n v="36.487900000000003"/>
    <x v="32"/>
  </r>
  <r>
    <n v="33047"/>
    <s v="Zerba"/>
    <s v="F - Ultraperiferico"/>
    <x v="1"/>
    <n v="24.8568"/>
    <x v="32"/>
  </r>
  <r>
    <n v="33048"/>
    <s v="Ziano Piacentino"/>
    <s v="D - Intermedio"/>
    <x v="1"/>
    <n v="32.843600000000002"/>
    <x v="32"/>
  </r>
  <r>
    <n v="33049"/>
    <s v="Alta Val Tidone"/>
    <s v="E - Periferico"/>
    <x v="1"/>
    <n v="100.3922"/>
    <x v="32"/>
  </r>
  <r>
    <n v="34001"/>
    <s v="Albareto"/>
    <s v="E - Periferico"/>
    <x v="1"/>
    <n v="104.2623"/>
    <x v="33"/>
  </r>
  <r>
    <n v="34002"/>
    <s v="Bardi"/>
    <s v="E - Periferico"/>
    <x v="1"/>
    <n v="188.94990000000001"/>
    <x v="33"/>
  </r>
  <r>
    <n v="34003"/>
    <s v="Bedonia"/>
    <s v="E - Periferico"/>
    <x v="1"/>
    <n v="169.63810000000001"/>
    <x v="33"/>
  </r>
  <r>
    <n v="34004"/>
    <s v="Berceto"/>
    <s v="E - Periferico"/>
    <x v="1"/>
    <n v="132.0917"/>
    <x v="33"/>
  </r>
  <r>
    <n v="34005"/>
    <s v="Bore"/>
    <s v="E - Periferico"/>
    <x v="1"/>
    <n v="42.474899999999998"/>
    <x v="33"/>
  </r>
  <r>
    <n v="34006"/>
    <s v="Borgo Val di Taro"/>
    <s v="E - Periferico"/>
    <x v="1"/>
    <n v="151.14590000000001"/>
    <x v="33"/>
  </r>
  <r>
    <n v="34007"/>
    <s v="Busseto"/>
    <s v="C - Cintura"/>
    <x v="0"/>
    <n v="76.387799999999999"/>
    <x v="33"/>
  </r>
  <r>
    <n v="34008"/>
    <s v="Calestano"/>
    <s v="D - Intermedio"/>
    <x v="1"/>
    <n v="57.453200000000002"/>
    <x v="33"/>
  </r>
  <r>
    <n v="34009"/>
    <s v="Collecchio"/>
    <s v="C - Cintura"/>
    <x v="0"/>
    <n v="59.305700000000002"/>
    <x v="33"/>
  </r>
  <r>
    <n v="34010"/>
    <s v="Colorno"/>
    <s v="C - Cintura"/>
    <x v="0"/>
    <n v="48.491999999999997"/>
    <x v="33"/>
  </r>
  <r>
    <n v="34011"/>
    <s v="Compiano"/>
    <s v="E - Periferico"/>
    <x v="1"/>
    <n v="37.198"/>
    <x v="33"/>
  </r>
  <r>
    <n v="34012"/>
    <s v="Corniglio"/>
    <s v="E - Periferico"/>
    <x v="1"/>
    <n v="164.36250000000001"/>
    <x v="33"/>
  </r>
  <r>
    <n v="34013"/>
    <s v="Felino"/>
    <s v="C - Cintura"/>
    <x v="0"/>
    <n v="38.769199999999998"/>
    <x v="33"/>
  </r>
  <r>
    <n v="34014"/>
    <s v="Fidenza"/>
    <s v="A - Polo"/>
    <x v="0"/>
    <n v="94.112700000000004"/>
    <x v="33"/>
  </r>
  <r>
    <n v="34015"/>
    <s v="Fontanellato"/>
    <s v="C - Cintura"/>
    <x v="0"/>
    <n v="54.329900000000002"/>
    <x v="33"/>
  </r>
  <r>
    <n v="34016"/>
    <s v="Fontevivo"/>
    <s v="C - Cintura"/>
    <x v="0"/>
    <n v="26.111000000000001"/>
    <x v="33"/>
  </r>
  <r>
    <n v="34017"/>
    <s v="Fornovo di Taro"/>
    <s v="C - Cintura"/>
    <x v="0"/>
    <n v="57.554000000000002"/>
    <x v="33"/>
  </r>
  <r>
    <n v="34018"/>
    <s v="Langhirano"/>
    <s v="D - Intermedio"/>
    <x v="1"/>
    <n v="70.720299999999995"/>
    <x v="33"/>
  </r>
  <r>
    <n v="34019"/>
    <s v="Lesignano de' Bagni"/>
    <s v="D - Intermedio"/>
    <x v="1"/>
    <n v="47.687100000000001"/>
    <x v="33"/>
  </r>
  <r>
    <n v="34020"/>
    <s v="Medesano"/>
    <s v="C - Cintura"/>
    <x v="0"/>
    <n v="89.177899999999994"/>
    <x v="33"/>
  </r>
  <r>
    <n v="34022"/>
    <s v="Monchio delle Corti"/>
    <s v="F - Ultraperiferico"/>
    <x v="1"/>
    <n v="69.411699999999996"/>
    <x v="33"/>
  </r>
  <r>
    <n v="34023"/>
    <s v="Montechiarugolo"/>
    <s v="C - Cintura"/>
    <x v="0"/>
    <n v="48.273099999999999"/>
    <x v="33"/>
  </r>
  <r>
    <n v="34024"/>
    <s v="Neviano degli Arduini"/>
    <s v="E - Periferico"/>
    <x v="1"/>
    <n v="106.0147"/>
    <x v="33"/>
  </r>
  <r>
    <n v="34025"/>
    <s v="Noceto"/>
    <s v="C - Cintura"/>
    <x v="0"/>
    <n v="79.790499999999994"/>
    <x v="33"/>
  </r>
  <r>
    <n v="34026"/>
    <s v="Palanzano"/>
    <s v="F - Ultraperiferico"/>
    <x v="1"/>
    <n v="69.075400000000002"/>
    <x v="33"/>
  </r>
  <r>
    <n v="34027"/>
    <s v="Parma"/>
    <s v="A - Polo"/>
    <x v="0"/>
    <n v="259.73570000000001"/>
    <x v="33"/>
  </r>
  <r>
    <n v="34028"/>
    <s v="Pellegrino Parmense"/>
    <s v="D - Intermedio"/>
    <x v="1"/>
    <n v="81.569599999999994"/>
    <x v="33"/>
  </r>
  <r>
    <n v="34030"/>
    <s v="Roccabianca"/>
    <s v="C - Cintura"/>
    <x v="0"/>
    <n v="40.6995"/>
    <x v="33"/>
  </r>
  <r>
    <n v="34031"/>
    <s v="Sala Baganza"/>
    <s v="C - Cintura"/>
    <x v="0"/>
    <n v="30.240400000000001"/>
    <x v="33"/>
  </r>
  <r>
    <n v="34032"/>
    <s v="Salsomaggiore Terme"/>
    <s v="C - Cintura"/>
    <x v="0"/>
    <n v="82.086200000000005"/>
    <x v="33"/>
  </r>
  <r>
    <n v="34033"/>
    <s v="San Secondo Parmense"/>
    <s v="C - Cintura"/>
    <x v="0"/>
    <n v="37.958599999999997"/>
    <x v="33"/>
  </r>
  <r>
    <n v="34035"/>
    <s v="Solignano"/>
    <s v="D - Intermedio"/>
    <x v="1"/>
    <n v="72.668199999999999"/>
    <x v="33"/>
  </r>
  <r>
    <n v="34036"/>
    <s v="Soragna"/>
    <s v="C - Cintura"/>
    <x v="0"/>
    <n v="45.741100000000003"/>
    <x v="33"/>
  </r>
  <r>
    <n v="34038"/>
    <s v="Terenzo"/>
    <s v="E - Periferico"/>
    <x v="1"/>
    <n v="72.864099999999993"/>
    <x v="33"/>
  </r>
  <r>
    <n v="34039"/>
    <s v="Tizzano Val Parma"/>
    <s v="E - Periferico"/>
    <x v="1"/>
    <n v="79.0745"/>
    <x v="33"/>
  </r>
  <r>
    <n v="34040"/>
    <s v="Tornolo"/>
    <s v="E - Periferico"/>
    <x v="1"/>
    <n v="67.950699999999998"/>
    <x v="33"/>
  </r>
  <r>
    <n v="34041"/>
    <s v="Torrile"/>
    <s v="C - Cintura"/>
    <x v="0"/>
    <n v="37.564500000000002"/>
    <x v="33"/>
  </r>
  <r>
    <n v="34042"/>
    <s v="Traversetolo"/>
    <s v="D - Intermedio"/>
    <x v="1"/>
    <n v="54.8264"/>
    <x v="33"/>
  </r>
  <r>
    <n v="34044"/>
    <s v="Valmozzola"/>
    <s v="E - Periferico"/>
    <x v="1"/>
    <n v="67.692300000000003"/>
    <x v="33"/>
  </r>
  <r>
    <n v="34045"/>
    <s v="Varano de' Melegari"/>
    <s v="D - Intermedio"/>
    <x v="1"/>
    <n v="64.9696"/>
    <x v="33"/>
  </r>
  <r>
    <n v="34046"/>
    <s v="Varsi"/>
    <s v="E - Periferico"/>
    <x v="1"/>
    <n v="80.240700000000004"/>
    <x v="33"/>
  </r>
  <r>
    <n v="34049"/>
    <s v="Sissa Trecasali"/>
    <s v="C - Cintura"/>
    <x v="0"/>
    <n v="72.369200000000006"/>
    <x v="33"/>
  </r>
  <r>
    <n v="34050"/>
    <s v="Polesine Zibello"/>
    <s v="C - Cintura"/>
    <x v="0"/>
    <n v="47.970700000000001"/>
    <x v="33"/>
  </r>
  <r>
    <n v="34051"/>
    <s v="Sorbolo Mezzani"/>
    <s v="C - Cintura"/>
    <x v="0"/>
    <n v="66.382599999999996"/>
    <x v="33"/>
  </r>
  <r>
    <n v="35001"/>
    <s v="Albinea"/>
    <s v="C - Cintura"/>
    <x v="0"/>
    <n v="43.211399999999998"/>
    <x v="34"/>
  </r>
  <r>
    <n v="35002"/>
    <s v="Bagnolo in Piano"/>
    <s v="C - Cintura"/>
    <x v="0"/>
    <n v="26.671600000000002"/>
    <x v="34"/>
  </r>
  <r>
    <n v="35003"/>
    <s v="Baiso"/>
    <s v="E - Periferico"/>
    <x v="1"/>
    <n v="75.377600000000001"/>
    <x v="34"/>
  </r>
  <r>
    <n v="35004"/>
    <s v="Bibbiano"/>
    <s v="C - Cintura"/>
    <x v="0"/>
    <n v="28.212199999999999"/>
    <x v="34"/>
  </r>
  <r>
    <n v="35005"/>
    <s v="Boretto"/>
    <s v="D - Intermedio"/>
    <x v="1"/>
    <n v="18.511900000000001"/>
    <x v="34"/>
  </r>
  <r>
    <n v="35006"/>
    <s v="Brescello"/>
    <s v="C - Cintura"/>
    <x v="0"/>
    <n v="24.218900000000001"/>
    <x v="34"/>
  </r>
  <r>
    <n v="35008"/>
    <s v="Cadelbosco di Sopra"/>
    <s v="C - Cintura"/>
    <x v="0"/>
    <n v="44.246000000000002"/>
    <x v="34"/>
  </r>
  <r>
    <n v="35009"/>
    <s v="Campagnola Emilia"/>
    <s v="C - Cintura"/>
    <x v="0"/>
    <n v="24.228300000000001"/>
    <x v="34"/>
  </r>
  <r>
    <n v="35010"/>
    <s v="Campegine"/>
    <s v="C - Cintura"/>
    <x v="0"/>
    <n v="22.910499999999999"/>
    <x v="34"/>
  </r>
  <r>
    <n v="35011"/>
    <s v="Carpineti"/>
    <s v="E - Periferico"/>
    <x v="1"/>
    <n v="89.231399999999994"/>
    <x v="34"/>
  </r>
  <r>
    <n v="35012"/>
    <s v="Casalgrande"/>
    <s v="D - Intermedio"/>
    <x v="1"/>
    <n v="37.596899999999998"/>
    <x v="34"/>
  </r>
  <r>
    <n v="35013"/>
    <s v="Casina"/>
    <s v="E - Periferico"/>
    <x v="1"/>
    <n v="63.488999999999997"/>
    <x v="34"/>
  </r>
  <r>
    <n v="35014"/>
    <s v="Castellarano"/>
    <s v="D - Intermedio"/>
    <x v="1"/>
    <n v="57.820099999999996"/>
    <x v="34"/>
  </r>
  <r>
    <n v="35015"/>
    <s v="Castelnovo di Sotto"/>
    <s v="C - Cintura"/>
    <x v="0"/>
    <n v="35.118099999999998"/>
    <x v="34"/>
  </r>
  <r>
    <n v="35016"/>
    <s v="Castelnovo ne' Monti"/>
    <s v="E - Periferico"/>
    <x v="1"/>
    <n v="97.117599999999996"/>
    <x v="34"/>
  </r>
  <r>
    <n v="35017"/>
    <s v="Cavriago"/>
    <s v="C - Cintura"/>
    <x v="0"/>
    <n v="16.764500000000002"/>
    <x v="34"/>
  </r>
  <r>
    <n v="35018"/>
    <s v="Canossa"/>
    <s v="D - Intermedio"/>
    <x v="1"/>
    <n v="53.602699999999999"/>
    <x v="34"/>
  </r>
  <r>
    <n v="35020"/>
    <s v="Correggio"/>
    <s v="C - Cintura"/>
    <x v="0"/>
    <n v="78.456400000000002"/>
    <x v="34"/>
  </r>
  <r>
    <n v="35021"/>
    <s v="Fabbrico"/>
    <s v="C - Cintura"/>
    <x v="0"/>
    <n v="24.015000000000001"/>
    <x v="34"/>
  </r>
  <r>
    <n v="35022"/>
    <s v="Gattatico"/>
    <s v="C - Cintura"/>
    <x v="0"/>
    <n v="42.436599999999999"/>
    <x v="34"/>
  </r>
  <r>
    <n v="35023"/>
    <s v="Gualtieri"/>
    <s v="D - Intermedio"/>
    <x v="1"/>
    <n v="35.224200000000003"/>
    <x v="34"/>
  </r>
  <r>
    <n v="35024"/>
    <s v="Guastalla"/>
    <s v="D - Intermedio"/>
    <x v="1"/>
    <n v="52.983400000000003"/>
    <x v="34"/>
  </r>
  <r>
    <n v="35026"/>
    <s v="Luzzara"/>
    <s v="D - Intermedio"/>
    <x v="1"/>
    <n v="38.688899999999997"/>
    <x v="34"/>
  </r>
  <r>
    <n v="35027"/>
    <s v="Montecchio Emilia"/>
    <s v="C - Cintura"/>
    <x v="0"/>
    <n v="23.8491"/>
    <x v="34"/>
  </r>
  <r>
    <n v="35028"/>
    <s v="Novellara"/>
    <s v="C - Cintura"/>
    <x v="0"/>
    <n v="57.889600000000002"/>
    <x v="34"/>
  </r>
  <r>
    <n v="35029"/>
    <s v="Poviglio"/>
    <s v="C - Cintura"/>
    <x v="0"/>
    <n v="43.652299999999997"/>
    <x v="34"/>
  </r>
  <r>
    <n v="35030"/>
    <s v="Quattro Castella"/>
    <s v="D - Intermedio"/>
    <x v="1"/>
    <n v="46.793399999999998"/>
    <x v="34"/>
  </r>
  <r>
    <n v="35032"/>
    <s v="Reggiolo"/>
    <s v="C - Cintura"/>
    <x v="0"/>
    <n v="42.4587"/>
    <x v="34"/>
  </r>
  <r>
    <n v="35033"/>
    <s v="Reggio nell'Emilia"/>
    <s v="A - Polo"/>
    <x v="0"/>
    <n v="230.2236"/>
    <x v="34"/>
  </r>
  <r>
    <n v="35034"/>
    <s v="Rio Saliceto"/>
    <s v="C - Cintura"/>
    <x v="0"/>
    <n v="22.714200000000002"/>
    <x v="34"/>
  </r>
  <r>
    <n v="35035"/>
    <s v="Rolo"/>
    <s v="C - Cintura"/>
    <x v="0"/>
    <n v="13.6464"/>
    <x v="34"/>
  </r>
  <r>
    <n v="35036"/>
    <s v="Rubiera"/>
    <s v="C - Cintura"/>
    <x v="0"/>
    <n v="25.1052"/>
    <x v="34"/>
  </r>
  <r>
    <n v="35037"/>
    <s v="San Martino in Rio"/>
    <s v="C - Cintura"/>
    <x v="0"/>
    <n v="23.067299999999999"/>
    <x v="34"/>
  </r>
  <r>
    <n v="35038"/>
    <s v="San Polo d'Enza"/>
    <s v="D - Intermedio"/>
    <x v="1"/>
    <n v="31.659700000000001"/>
    <x v="34"/>
  </r>
  <r>
    <n v="35039"/>
    <s v="Sant'Ilario d'Enza"/>
    <s v="C - Cintura"/>
    <x v="0"/>
    <n v="20.0502"/>
    <x v="34"/>
  </r>
  <r>
    <n v="35040"/>
    <s v="Scandiano"/>
    <s v="D - Intermedio"/>
    <x v="1"/>
    <n v="50.403199999999998"/>
    <x v="34"/>
  </r>
  <r>
    <n v="35041"/>
    <s v="Toano"/>
    <s v="E - Periferico"/>
    <x v="1"/>
    <n v="67.040499999999994"/>
    <x v="34"/>
  </r>
  <r>
    <n v="35042"/>
    <s v="Vetto"/>
    <s v="E - Periferico"/>
    <x v="1"/>
    <n v="52.9178"/>
    <x v="34"/>
  </r>
  <r>
    <n v="35043"/>
    <s v="Vezzano sul Crostolo"/>
    <s v="C - Cintura"/>
    <x v="0"/>
    <n v="37.470799999999997"/>
    <x v="34"/>
  </r>
  <r>
    <n v="35044"/>
    <s v="Viano"/>
    <s v="D - Intermedio"/>
    <x v="1"/>
    <n v="45.188099999999999"/>
    <x v="34"/>
  </r>
  <r>
    <n v="35045"/>
    <s v="Villa Minozzo"/>
    <s v="E - Periferico"/>
    <x v="1"/>
    <n v="167.9546"/>
    <x v="34"/>
  </r>
  <r>
    <n v="35046"/>
    <s v="Ventasso"/>
    <s v="F - Ultraperiferico"/>
    <x v="1"/>
    <n v="258.70859999999999"/>
    <x v="34"/>
  </r>
  <r>
    <n v="36001"/>
    <s v="Bastiglia"/>
    <s v="C - Cintura"/>
    <x v="0"/>
    <n v="10.3719"/>
    <x v="35"/>
  </r>
  <r>
    <n v="36002"/>
    <s v="Bomporto"/>
    <s v="C - Cintura"/>
    <x v="0"/>
    <n v="38.661900000000003"/>
    <x v="35"/>
  </r>
  <r>
    <n v="36003"/>
    <s v="Campogalliano"/>
    <s v="C - Cintura"/>
    <x v="0"/>
    <n v="36.306800000000003"/>
    <x v="35"/>
  </r>
  <r>
    <n v="36004"/>
    <s v="Camposanto"/>
    <s v="D - Intermedio"/>
    <x v="1"/>
    <n v="22.8536"/>
    <x v="35"/>
  </r>
  <r>
    <n v="36005"/>
    <s v="Carpi"/>
    <s v="A - Polo"/>
    <x v="0"/>
    <n v="130.82740000000001"/>
    <x v="35"/>
  </r>
  <r>
    <n v="36006"/>
    <s v="Castelfranco Emilia"/>
    <s v="D - Intermedio"/>
    <x v="1"/>
    <n v="101.9684"/>
    <x v="35"/>
  </r>
  <r>
    <n v="36007"/>
    <s v="Castelnuovo Rangone"/>
    <s v="C - Cintura"/>
    <x v="0"/>
    <n v="22.152100000000001"/>
    <x v="35"/>
  </r>
  <r>
    <n v="36008"/>
    <s v="Castelvetro di Modena"/>
    <s v="D - Intermedio"/>
    <x v="1"/>
    <n v="49.873600000000003"/>
    <x v="35"/>
  </r>
  <r>
    <n v="36009"/>
    <s v="Cavezzo"/>
    <s v="C - Cintura"/>
    <x v="0"/>
    <n v="26.751799999999999"/>
    <x v="35"/>
  </r>
  <r>
    <n v="36010"/>
    <s v="Concordia sulla Secchia"/>
    <s v="C - Cintura"/>
    <x v="0"/>
    <n v="40.575600000000001"/>
    <x v="35"/>
  </r>
  <r>
    <n v="36011"/>
    <s v="Fanano"/>
    <s v="F - Ultraperiferico"/>
    <x v="1"/>
    <n v="89.946200000000005"/>
    <x v="35"/>
  </r>
  <r>
    <n v="36012"/>
    <s v="Finale Emilia"/>
    <s v="D - Intermedio"/>
    <x v="1"/>
    <n v="104.7714"/>
    <x v="35"/>
  </r>
  <r>
    <n v="36013"/>
    <s v="Fiorano Modenese"/>
    <s v="C - Cintura"/>
    <x v="0"/>
    <n v="26.172699999999999"/>
    <x v="35"/>
  </r>
  <r>
    <n v="36014"/>
    <s v="Fiumalbo"/>
    <s v="F - Ultraperiferico"/>
    <x v="1"/>
    <n v="38.887300000000003"/>
    <x v="35"/>
  </r>
  <r>
    <n v="36015"/>
    <s v="Formigine"/>
    <s v="C - Cintura"/>
    <x v="0"/>
    <n v="45.360900000000001"/>
    <x v="35"/>
  </r>
  <r>
    <n v="36016"/>
    <s v="Frassinoro"/>
    <s v="F - Ultraperiferico"/>
    <x v="1"/>
    <n v="95.296400000000006"/>
    <x v="35"/>
  </r>
  <r>
    <n v="36017"/>
    <s v="Guiglia"/>
    <s v="E - Periferico"/>
    <x v="1"/>
    <n v="48.529699999999998"/>
    <x v="35"/>
  </r>
  <r>
    <n v="36018"/>
    <s v="Lama Mocogno"/>
    <s v="F - Ultraperiferico"/>
    <x v="1"/>
    <n v="63.9131"/>
    <x v="35"/>
  </r>
  <r>
    <n v="36019"/>
    <s v="Maranello"/>
    <s v="C - Cintura"/>
    <x v="0"/>
    <n v="32.180199999999999"/>
    <x v="35"/>
  </r>
  <r>
    <n v="36020"/>
    <s v="Marano sul Panaro"/>
    <s v="E - Periferico"/>
    <x v="1"/>
    <n v="45.176099999999998"/>
    <x v="35"/>
  </r>
  <r>
    <n v="36021"/>
    <s v="Medolla"/>
    <s v="D - Intermedio"/>
    <x v="1"/>
    <n v="27.0153"/>
    <x v="35"/>
  </r>
  <r>
    <n v="36022"/>
    <s v="Mirandola"/>
    <s v="D - Intermedio"/>
    <x v="1"/>
    <n v="136.4066"/>
    <x v="35"/>
  </r>
  <r>
    <n v="36023"/>
    <s v="Modena"/>
    <s v="A - Polo"/>
    <x v="0"/>
    <n v="183.32769999999999"/>
    <x v="35"/>
  </r>
  <r>
    <n v="36024"/>
    <s v="Montecreto"/>
    <s v="F - Ultraperiferico"/>
    <x v="1"/>
    <n v="31.7989"/>
    <x v="35"/>
  </r>
  <r>
    <n v="36025"/>
    <s v="Montefiorino"/>
    <s v="E - Periferico"/>
    <x v="1"/>
    <n v="45.468899999999998"/>
    <x v="35"/>
  </r>
  <r>
    <n v="36026"/>
    <s v="Montese"/>
    <s v="F - Ultraperiferico"/>
    <x v="1"/>
    <n v="81.159199999999998"/>
    <x v="35"/>
  </r>
  <r>
    <n v="36027"/>
    <s v="Nonantola"/>
    <s v="C - Cintura"/>
    <x v="0"/>
    <n v="55.456200000000003"/>
    <x v="35"/>
  </r>
  <r>
    <n v="36028"/>
    <s v="Novi di Modena"/>
    <s v="C - Cintura"/>
    <x v="0"/>
    <n v="52.634700000000002"/>
    <x v="35"/>
  </r>
  <r>
    <n v="36029"/>
    <s v="Palagano"/>
    <s v="F - Ultraperiferico"/>
    <x v="1"/>
    <n v="60.402799999999999"/>
    <x v="35"/>
  </r>
  <r>
    <n v="36030"/>
    <s v="Pavullo nel Frignano"/>
    <s v="E - Periferico"/>
    <x v="1"/>
    <n v="143.43440000000001"/>
    <x v="35"/>
  </r>
  <r>
    <n v="36031"/>
    <s v="Pievepelago"/>
    <s v="F - Ultraperiferico"/>
    <x v="1"/>
    <n v="77.054599999999994"/>
    <x v="35"/>
  </r>
  <r>
    <n v="36032"/>
    <s v="Polinago"/>
    <s v="E - Periferico"/>
    <x v="1"/>
    <n v="53.946800000000003"/>
    <x v="35"/>
  </r>
  <r>
    <n v="36033"/>
    <s v="Prignano sulla Secchia"/>
    <s v="E - Periferico"/>
    <x v="1"/>
    <n v="79.670299999999997"/>
    <x v="35"/>
  </r>
  <r>
    <n v="36034"/>
    <s v="Ravarino"/>
    <s v="D - Intermedio"/>
    <x v="1"/>
    <n v="28.887499999999999"/>
    <x v="35"/>
  </r>
  <r>
    <n v="36035"/>
    <s v="Riolunato"/>
    <s v="F - Ultraperiferico"/>
    <x v="1"/>
    <n v="44.686999999999998"/>
    <x v="35"/>
  </r>
  <r>
    <n v="36036"/>
    <s v="San Cesario sul Panaro"/>
    <s v="D - Intermedio"/>
    <x v="1"/>
    <n v="27.4969"/>
    <x v="35"/>
  </r>
  <r>
    <n v="36037"/>
    <s v="San Felice sul Panaro"/>
    <s v="D - Intermedio"/>
    <x v="1"/>
    <n v="51.562199999999997"/>
    <x v="35"/>
  </r>
  <r>
    <n v="36038"/>
    <s v="San Possidonio"/>
    <s v="C - Cintura"/>
    <x v="0"/>
    <n v="17.9511"/>
    <x v="35"/>
  </r>
  <r>
    <n v="36039"/>
    <s v="San Prospero"/>
    <s v="C - Cintura"/>
    <x v="0"/>
    <n v="34.540599999999998"/>
    <x v="35"/>
  </r>
  <r>
    <n v="36040"/>
    <s v="Sassuolo"/>
    <s v="C - Cintura"/>
    <x v="0"/>
    <n v="38.892600000000002"/>
    <x v="35"/>
  </r>
  <r>
    <n v="36041"/>
    <s v="Savignano sul Panaro"/>
    <s v="D - Intermedio"/>
    <x v="1"/>
    <n v="25.276499999999999"/>
    <x v="35"/>
  </r>
  <r>
    <n v="36042"/>
    <s v="Serramazzoni"/>
    <s v="E - Periferico"/>
    <x v="1"/>
    <n v="94.843800000000002"/>
    <x v="35"/>
  </r>
  <r>
    <n v="36043"/>
    <s v="Sestola"/>
    <s v="F - Ultraperiferico"/>
    <x v="1"/>
    <n v="52.330800000000004"/>
    <x v="35"/>
  </r>
  <r>
    <n v="36044"/>
    <s v="Soliera"/>
    <s v="C - Cintura"/>
    <x v="0"/>
    <n v="50.922400000000003"/>
    <x v="35"/>
  </r>
  <r>
    <n v="36045"/>
    <s v="Spilamberto"/>
    <s v="D - Intermedio"/>
    <x v="1"/>
    <n v="29.644200000000001"/>
    <x v="35"/>
  </r>
  <r>
    <n v="36046"/>
    <s v="Vignola"/>
    <s v="D - Intermedio"/>
    <x v="1"/>
    <n v="23.197900000000001"/>
    <x v="35"/>
  </r>
  <r>
    <n v="36047"/>
    <s v="Zocca"/>
    <s v="E - Periferico"/>
    <x v="1"/>
    <n v="69.366399999999999"/>
    <x v="35"/>
  </r>
  <r>
    <n v="37001"/>
    <s v="Anzola dell'Emilia"/>
    <s v="C - Cintura"/>
    <x v="0"/>
    <n v="36.688200000000002"/>
    <x v="36"/>
  </r>
  <r>
    <n v="37002"/>
    <s v="Argelato"/>
    <s v="C - Cintura"/>
    <x v="0"/>
    <n v="35.273699999999998"/>
    <x v="36"/>
  </r>
  <r>
    <n v="37003"/>
    <s v="Baricella"/>
    <s v="D - Intermedio"/>
    <x v="1"/>
    <n v="45.1736"/>
    <x v="36"/>
  </r>
  <r>
    <n v="37005"/>
    <s v="Bentivoglio"/>
    <s v="D - Intermedio"/>
    <x v="1"/>
    <n v="50.9634"/>
    <x v="36"/>
  </r>
  <r>
    <n v="37006"/>
    <s v="Bologna"/>
    <s v="A - Polo"/>
    <x v="0"/>
    <n v="140.73439999999999"/>
    <x v="36"/>
  </r>
  <r>
    <n v="37007"/>
    <s v="Borgo Tossignano"/>
    <s v="C - Cintura"/>
    <x v="0"/>
    <n v="29.55"/>
    <x v="36"/>
  </r>
  <r>
    <n v="37008"/>
    <s v="Budrio"/>
    <s v="D - Intermedio"/>
    <x v="1"/>
    <n v="119.9828"/>
    <x v="36"/>
  </r>
  <r>
    <n v="37009"/>
    <s v="Calderara di Reno"/>
    <s v="C - Cintura"/>
    <x v="0"/>
    <n v="41.024799999999999"/>
    <x v="36"/>
  </r>
  <r>
    <n v="37010"/>
    <s v="Camugnano"/>
    <s v="E - Periferico"/>
    <x v="1"/>
    <n v="96.338399999999993"/>
    <x v="36"/>
  </r>
  <r>
    <n v="37011"/>
    <s v="Casalecchio di Reno"/>
    <s v="C - Cintura"/>
    <x v="0"/>
    <n v="17.928000000000001"/>
    <x v="36"/>
  </r>
  <r>
    <n v="37012"/>
    <s v="Casalfiumanese"/>
    <s v="C - Cintura"/>
    <x v="0"/>
    <n v="81.367099999999994"/>
    <x v="36"/>
  </r>
  <r>
    <n v="37013"/>
    <s v="Castel d'Aiano"/>
    <s v="F - Ultraperiferico"/>
    <x v="1"/>
    <n v="45.521500000000003"/>
    <x v="36"/>
  </r>
  <r>
    <n v="37014"/>
    <s v="Castel del Rio"/>
    <s v="D - Intermedio"/>
    <x v="1"/>
    <n v="53.229300000000002"/>
    <x v="36"/>
  </r>
  <r>
    <n v="37015"/>
    <s v="Castel di Casio"/>
    <s v="E - Periferico"/>
    <x v="1"/>
    <n v="47.499000000000002"/>
    <x v="36"/>
  </r>
  <r>
    <n v="37016"/>
    <s v="Castel Guelfo di Bologna"/>
    <s v="C - Cintura"/>
    <x v="0"/>
    <n v="29.135300000000001"/>
    <x v="36"/>
  </r>
  <r>
    <n v="37017"/>
    <s v="Castello d'Argile"/>
    <s v="D - Intermedio"/>
    <x v="1"/>
    <n v="28.8431"/>
    <x v="36"/>
  </r>
  <r>
    <n v="37019"/>
    <s v="Castel Maggiore"/>
    <s v="C - Cintura"/>
    <x v="0"/>
    <n v="30.593900000000001"/>
    <x v="36"/>
  </r>
  <r>
    <n v="37020"/>
    <s v="Castel San Pietro Terme"/>
    <s v="C - Cintura"/>
    <x v="0"/>
    <n v="148.00389999999999"/>
    <x v="36"/>
  </r>
  <r>
    <n v="37021"/>
    <s v="Castenaso"/>
    <s v="C - Cintura"/>
    <x v="0"/>
    <n v="36.048099999999998"/>
    <x v="36"/>
  </r>
  <r>
    <n v="37022"/>
    <s v="Castiglione dei Pepoli"/>
    <s v="E - Periferico"/>
    <x v="1"/>
    <n v="66.156999999999996"/>
    <x v="36"/>
  </r>
  <r>
    <n v="37024"/>
    <s v="Crevalcore"/>
    <s v="D - Intermedio"/>
    <x v="1"/>
    <n v="102.65470000000001"/>
    <x v="36"/>
  </r>
  <r>
    <n v="37025"/>
    <s v="Dozza"/>
    <s v="C - Cintura"/>
    <x v="0"/>
    <n v="24.400500000000001"/>
    <x v="36"/>
  </r>
  <r>
    <n v="37026"/>
    <s v="Fontanelice"/>
    <s v="C - Cintura"/>
    <x v="0"/>
    <n v="36.868400000000001"/>
    <x v="36"/>
  </r>
  <r>
    <n v="37027"/>
    <s v="Gaggio Montano"/>
    <s v="E - Periferico"/>
    <x v="1"/>
    <n v="58.094499999999996"/>
    <x v="36"/>
  </r>
  <r>
    <n v="37028"/>
    <s v="Galliera"/>
    <s v="D - Intermedio"/>
    <x v="1"/>
    <n v="37.226199999999999"/>
    <x v="36"/>
  </r>
  <r>
    <n v="37030"/>
    <s v="Granarolo dell'Emilia"/>
    <s v="C - Cintura"/>
    <x v="0"/>
    <n v="35.096800000000002"/>
    <x v="36"/>
  </r>
  <r>
    <n v="37031"/>
    <s v="Grizzana Morandi"/>
    <s v="E - Periferico"/>
    <x v="1"/>
    <n v="77.7483"/>
    <x v="36"/>
  </r>
  <r>
    <n v="37032"/>
    <s v="Imola"/>
    <s v="A - Polo"/>
    <x v="0"/>
    <n v="204.19739999999999"/>
    <x v="36"/>
  </r>
  <r>
    <n v="37033"/>
    <s v="Lizzano in Belvedere"/>
    <s v="E - Periferico"/>
    <x v="1"/>
    <n v="85.0732"/>
    <x v="36"/>
  </r>
  <r>
    <n v="37034"/>
    <s v="Loiano"/>
    <s v="E - Periferico"/>
    <x v="1"/>
    <n v="53.099400000000003"/>
    <x v="36"/>
  </r>
  <r>
    <n v="37035"/>
    <s v="Malalbergo"/>
    <s v="C - Cintura"/>
    <x v="0"/>
    <n v="54.067900000000002"/>
    <x v="36"/>
  </r>
  <r>
    <n v="37036"/>
    <s v="Marzabotto"/>
    <s v="D - Intermedio"/>
    <x v="1"/>
    <n v="74.358000000000004"/>
    <x v="36"/>
  </r>
  <r>
    <n v="37037"/>
    <s v="Medicina"/>
    <s v="C - Cintura"/>
    <x v="0"/>
    <n v="158.49010000000001"/>
    <x v="36"/>
  </r>
  <r>
    <n v="37038"/>
    <s v="Minerbio"/>
    <s v="D - Intermedio"/>
    <x v="1"/>
    <n v="42.803800000000003"/>
    <x v="36"/>
  </r>
  <r>
    <n v="37039"/>
    <s v="Molinella"/>
    <s v="D - Intermedio"/>
    <x v="1"/>
    <n v="127.9258"/>
    <x v="36"/>
  </r>
  <r>
    <n v="37040"/>
    <s v="Monghidoro"/>
    <s v="E - Periferico"/>
    <x v="1"/>
    <n v="47.2926"/>
    <x v="36"/>
  </r>
  <r>
    <n v="37041"/>
    <s v="Monterenzio"/>
    <s v="E - Periferico"/>
    <x v="1"/>
    <n v="104.72239999999999"/>
    <x v="36"/>
  </r>
  <r>
    <n v="37042"/>
    <s v="Monte San Pietro"/>
    <s v="C - Cintura"/>
    <x v="0"/>
    <n v="75.2166"/>
    <x v="36"/>
  </r>
  <r>
    <n v="37044"/>
    <s v="Monzuno"/>
    <s v="D - Intermedio"/>
    <x v="1"/>
    <n v="64.311599999999999"/>
    <x v="36"/>
  </r>
  <r>
    <n v="37045"/>
    <s v="Mordano"/>
    <s v="C - Cintura"/>
    <x v="0"/>
    <n v="21.5242"/>
    <x v="36"/>
  </r>
  <r>
    <n v="37046"/>
    <s v="Ozzano dell'Emilia"/>
    <s v="D - Intermedio"/>
    <x v="1"/>
    <n v="64.5929"/>
    <x v="36"/>
  </r>
  <r>
    <n v="37047"/>
    <s v="Pianoro"/>
    <s v="D - Intermedio"/>
    <x v="1"/>
    <n v="106.3141"/>
    <x v="36"/>
  </r>
  <r>
    <n v="37048"/>
    <s v="Pieve di Cento"/>
    <s v="D - Intermedio"/>
    <x v="1"/>
    <n v="15.962400000000001"/>
    <x v="36"/>
  </r>
  <r>
    <n v="37050"/>
    <s v="Sala Bolognese"/>
    <s v="D - Intermedio"/>
    <x v="1"/>
    <n v="45.8414"/>
    <x v="36"/>
  </r>
  <r>
    <n v="37051"/>
    <s v="San Benedetto Val di Sambro"/>
    <s v="E - Periferico"/>
    <x v="1"/>
    <n v="67.198599999999999"/>
    <x v="36"/>
  </r>
  <r>
    <n v="37052"/>
    <s v="San Giorgio di Piano"/>
    <s v="D - Intermedio"/>
    <x v="1"/>
    <n v="30.5091"/>
    <x v="36"/>
  </r>
  <r>
    <n v="37053"/>
    <s v="San Giovanni in Persiceto"/>
    <s v="D - Intermedio"/>
    <x v="1"/>
    <n v="114.23390000000001"/>
    <x v="36"/>
  </r>
  <r>
    <n v="37054"/>
    <s v="San Lazzaro di Savena"/>
    <s v="C - Cintura"/>
    <x v="0"/>
    <n v="45.284100000000002"/>
    <x v="36"/>
  </r>
  <r>
    <n v="37055"/>
    <s v="San Pietro in Casale"/>
    <s v="D - Intermedio"/>
    <x v="1"/>
    <n v="66.446600000000004"/>
    <x v="36"/>
  </r>
  <r>
    <n v="37056"/>
    <s v="Sant'Agata Bolognese"/>
    <s v="D - Intermedio"/>
    <x v="1"/>
    <n v="35.0351"/>
    <x v="36"/>
  </r>
  <r>
    <n v="37057"/>
    <s v="Sasso Marconi"/>
    <s v="C - Cintura"/>
    <x v="0"/>
    <n v="96.740099999999998"/>
    <x v="36"/>
  </r>
  <r>
    <n v="37059"/>
    <s v="Vergato"/>
    <s v="E - Periferico"/>
    <x v="1"/>
    <n v="60.0488"/>
    <x v="36"/>
  </r>
  <r>
    <n v="37060"/>
    <s v="Zola Predosa"/>
    <s v="C - Cintura"/>
    <x v="0"/>
    <n v="37.647399999999998"/>
    <x v="36"/>
  </r>
  <r>
    <n v="37061"/>
    <s v="Valsamoggia"/>
    <s v="D - Intermedio"/>
    <x v="1"/>
    <n v="177.6695"/>
    <x v="36"/>
  </r>
  <r>
    <n v="37062"/>
    <s v="Alto Reno Terme"/>
    <s v="E - Periferico"/>
    <x v="1"/>
    <n v="74.082300000000004"/>
    <x v="36"/>
  </r>
  <r>
    <n v="38001"/>
    <s v="Argenta"/>
    <s v="C - Cintura"/>
    <x v="0"/>
    <n v="312.44130000000001"/>
    <x v="37"/>
  </r>
  <r>
    <n v="38003"/>
    <s v="Bondeno"/>
    <s v="D - Intermedio"/>
    <x v="1"/>
    <n v="174.83170000000001"/>
    <x v="37"/>
  </r>
  <r>
    <n v="38004"/>
    <s v="Cento"/>
    <s v="E - Periferico"/>
    <x v="1"/>
    <n v="64.841999999999999"/>
    <x v="37"/>
  </r>
  <r>
    <n v="38005"/>
    <s v="Codigoro"/>
    <s v="E - Periferico"/>
    <x v="1"/>
    <n v="169.77610000000001"/>
    <x v="37"/>
  </r>
  <r>
    <n v="38006"/>
    <s v="Comacchio"/>
    <s v="D - Intermedio"/>
    <x v="1"/>
    <n v="283.49099999999999"/>
    <x v="37"/>
  </r>
  <r>
    <n v="38007"/>
    <s v="Copparo"/>
    <s v="D - Intermedio"/>
    <x v="1"/>
    <n v="156.27000000000001"/>
    <x v="37"/>
  </r>
  <r>
    <n v="38008"/>
    <s v="Ferrara"/>
    <s v="A - Polo"/>
    <x v="0"/>
    <n v="403.82839999999999"/>
    <x v="37"/>
  </r>
  <r>
    <n v="38010"/>
    <s v="Jolanda di Savoia"/>
    <s v="D - Intermedio"/>
    <x v="1"/>
    <n v="108.60590000000001"/>
    <x v="37"/>
  </r>
  <r>
    <n v="38011"/>
    <s v="Lagosanto"/>
    <s v="E - Periferico"/>
    <x v="1"/>
    <n v="34.095700000000001"/>
    <x v="37"/>
  </r>
  <r>
    <n v="38012"/>
    <s v="Masi Torello"/>
    <s v="C - Cintura"/>
    <x v="0"/>
    <n v="22.803100000000001"/>
    <x v="37"/>
  </r>
  <r>
    <n v="38014"/>
    <s v="Mesola"/>
    <s v="E - Periferico"/>
    <x v="1"/>
    <n v="84.735600000000005"/>
    <x v="37"/>
  </r>
  <r>
    <n v="38017"/>
    <s v="Ostellato"/>
    <s v="D - Intermedio"/>
    <x v="1"/>
    <n v="172.65610000000001"/>
    <x v="37"/>
  </r>
  <r>
    <n v="38018"/>
    <s v="Poggio Renatico"/>
    <s v="C - Cintura"/>
    <x v="0"/>
    <n v="79.5518"/>
    <x v="37"/>
  </r>
  <r>
    <n v="38019"/>
    <s v="Portomaggiore"/>
    <s v="D - Intermedio"/>
    <x v="1"/>
    <n v="127.1555"/>
    <x v="37"/>
  </r>
  <r>
    <n v="38022"/>
    <s v="Vigarano Mainarda"/>
    <s v="C - Cintura"/>
    <x v="0"/>
    <n v="42.560600000000001"/>
    <x v="37"/>
  </r>
  <r>
    <n v="38023"/>
    <s v="Voghiera"/>
    <s v="C - Cintura"/>
    <x v="0"/>
    <n v="40.165199999999999"/>
    <x v="37"/>
  </r>
  <r>
    <n v="38025"/>
    <s v="Goro"/>
    <s v="E - Periferico"/>
    <x v="1"/>
    <n v="25.894200000000001"/>
    <x v="37"/>
  </r>
  <r>
    <n v="38027"/>
    <s v="Fiscaglia"/>
    <s v="D - Intermedio"/>
    <x v="1"/>
    <n v="116.9216"/>
    <x v="37"/>
  </r>
  <r>
    <n v="38028"/>
    <s v="Terre del Reno"/>
    <s v="D - Intermedio"/>
    <x v="1"/>
    <n v="51.3048"/>
    <x v="37"/>
  </r>
  <r>
    <n v="38029"/>
    <s v="Riva del Po"/>
    <s v="D - Intermedio"/>
    <x v="1"/>
    <n v="112.2354"/>
    <x v="37"/>
  </r>
  <r>
    <n v="38030"/>
    <s v="Tresignana"/>
    <s v="D - Intermedio"/>
    <x v="1"/>
    <n v="43.459699999999998"/>
    <x v="37"/>
  </r>
  <r>
    <n v="39001"/>
    <s v="Alfonsine"/>
    <s v="C - Cintura"/>
    <x v="0"/>
    <n v="106.8556"/>
    <x v="38"/>
  </r>
  <r>
    <n v="39002"/>
    <s v="Bagnacavallo"/>
    <s v="C - Cintura"/>
    <x v="0"/>
    <n v="79.970500000000001"/>
    <x v="38"/>
  </r>
  <r>
    <n v="39003"/>
    <s v="Bagnara di Romagna"/>
    <s v="C - Cintura"/>
    <x v="0"/>
    <n v="9.9519000000000002"/>
    <x v="38"/>
  </r>
  <r>
    <n v="39004"/>
    <s v="Brisighella"/>
    <s v="C - Cintura"/>
    <x v="0"/>
    <n v="193.79470000000001"/>
    <x v="38"/>
  </r>
  <r>
    <n v="39005"/>
    <s v="Casola Valsenio"/>
    <s v="D - Intermedio"/>
    <x v="1"/>
    <n v="84.848399999999998"/>
    <x v="38"/>
  </r>
  <r>
    <n v="39006"/>
    <s v="Castel Bolognese"/>
    <s v="C - Cintura"/>
    <x v="0"/>
    <n v="32.976900000000001"/>
    <x v="38"/>
  </r>
  <r>
    <n v="39007"/>
    <s v="Cervia"/>
    <s v="C - Cintura"/>
    <x v="0"/>
    <n v="82.360799999999998"/>
    <x v="38"/>
  </r>
  <r>
    <n v="39008"/>
    <s v="Conselice"/>
    <s v="C - Cintura"/>
    <x v="0"/>
    <n v="60.2117"/>
    <x v="38"/>
  </r>
  <r>
    <n v="39009"/>
    <s v="Cotignola"/>
    <s v="C - Cintura"/>
    <x v="0"/>
    <n v="34.989400000000003"/>
    <x v="38"/>
  </r>
  <r>
    <n v="39010"/>
    <s v="Faenza"/>
    <s v="A - Polo"/>
    <x v="0"/>
    <n v="215.4956"/>
    <x v="38"/>
  </r>
  <r>
    <n v="39011"/>
    <s v="Fusignano"/>
    <s v="C - Cintura"/>
    <x v="0"/>
    <n v="24.448"/>
    <x v="38"/>
  </r>
  <r>
    <n v="39012"/>
    <s v="Lugo"/>
    <s v="A - Polo"/>
    <x v="0"/>
    <n v="117.0311"/>
    <x v="38"/>
  </r>
  <r>
    <n v="39013"/>
    <s v="Massa Lombarda"/>
    <s v="C - Cintura"/>
    <x v="0"/>
    <n v="37.447800000000001"/>
    <x v="38"/>
  </r>
  <r>
    <n v="39014"/>
    <s v="Ravenna"/>
    <s v="A - Polo"/>
    <x v="0"/>
    <n v="651.85329999999999"/>
    <x v="38"/>
  </r>
  <r>
    <n v="39015"/>
    <s v="Riolo Terme"/>
    <s v="C - Cintura"/>
    <x v="0"/>
    <n v="44.29"/>
    <x v="38"/>
  </r>
  <r>
    <n v="39016"/>
    <s v="Russi"/>
    <s v="C - Cintura"/>
    <x v="0"/>
    <n v="46.467599999999997"/>
    <x v="38"/>
  </r>
  <r>
    <n v="39017"/>
    <s v="Sant'Agata sul Santerno"/>
    <s v="C - Cintura"/>
    <x v="0"/>
    <n v="9.4945000000000004"/>
    <x v="38"/>
  </r>
  <r>
    <n v="39018"/>
    <s v="Solarolo"/>
    <s v="C - Cintura"/>
    <x v="0"/>
    <n v="26.587"/>
    <x v="38"/>
  </r>
  <r>
    <n v="40001"/>
    <s v="Bagno di Romagna"/>
    <s v="D - Intermedio"/>
    <x v="1"/>
    <n v="234.09110000000001"/>
    <x v="39"/>
  </r>
  <r>
    <n v="40003"/>
    <s v="Bertinoro"/>
    <s v="C - Cintura"/>
    <x v="0"/>
    <n v="58.504399999999997"/>
    <x v="39"/>
  </r>
  <r>
    <n v="40004"/>
    <s v="Borghi"/>
    <s v="D - Intermedio"/>
    <x v="1"/>
    <n v="30.068200000000001"/>
    <x v="39"/>
  </r>
  <r>
    <n v="40005"/>
    <s v="Castrocaro Terme e Terra del Sole"/>
    <s v="C - Cintura"/>
    <x v="0"/>
    <n v="39.501199999999997"/>
    <x v="39"/>
  </r>
  <r>
    <n v="40007"/>
    <s v="Cesena"/>
    <s v="A - Polo"/>
    <x v="0"/>
    <n v="248.95570000000001"/>
    <x v="39"/>
  </r>
  <r>
    <n v="40008"/>
    <s v="Cesenatico"/>
    <s v="C - Cintura"/>
    <x v="0"/>
    <n v="45.334499999999998"/>
    <x v="39"/>
  </r>
  <r>
    <n v="40009"/>
    <s v="Civitella di Romagna"/>
    <s v="D - Intermedio"/>
    <x v="1"/>
    <n v="118.19629999999999"/>
    <x v="39"/>
  </r>
  <r>
    <n v="40011"/>
    <s v="Dovadola"/>
    <s v="C - Cintura"/>
    <x v="0"/>
    <n v="39.234999999999999"/>
    <x v="39"/>
  </r>
  <r>
    <n v="40012"/>
    <s v="Forlì"/>
    <s v="A - Polo"/>
    <x v="0"/>
    <n v="227.38550000000001"/>
    <x v="39"/>
  </r>
  <r>
    <n v="40013"/>
    <s v="Forlimpopoli"/>
    <s v="C - Cintura"/>
    <x v="0"/>
    <n v="24.088100000000001"/>
    <x v="39"/>
  </r>
  <r>
    <n v="40014"/>
    <s v="Galeata"/>
    <s v="D - Intermedio"/>
    <x v="1"/>
    <n v="62.564700000000002"/>
    <x v="39"/>
  </r>
  <r>
    <n v="40015"/>
    <s v="Gambettola"/>
    <s v="C - Cintura"/>
    <x v="0"/>
    <n v="7.9859"/>
    <x v="39"/>
  </r>
  <r>
    <n v="40016"/>
    <s v="Gatteo"/>
    <s v="C - Cintura"/>
    <x v="0"/>
    <n v="14.114800000000001"/>
    <x v="39"/>
  </r>
  <r>
    <n v="40018"/>
    <s v="Longiano"/>
    <s v="C - Cintura"/>
    <x v="0"/>
    <n v="23.911200000000001"/>
    <x v="39"/>
  </r>
  <r>
    <n v="40019"/>
    <s v="Meldola"/>
    <s v="C - Cintura"/>
    <x v="0"/>
    <n v="78.350300000000004"/>
    <x v="39"/>
  </r>
  <r>
    <n v="40020"/>
    <s v="Mercato Saraceno"/>
    <s v="C - Cintura"/>
    <x v="0"/>
    <n v="99.605199999999996"/>
    <x v="39"/>
  </r>
  <r>
    <n v="40022"/>
    <s v="Modigliana"/>
    <s v="C - Cintura"/>
    <x v="0"/>
    <n v="101.637"/>
    <x v="39"/>
  </r>
  <r>
    <n v="40028"/>
    <s v="Montiano"/>
    <s v="C - Cintura"/>
    <x v="0"/>
    <n v="9.5429999999999993"/>
    <x v="39"/>
  </r>
  <r>
    <n v="40031"/>
    <s v="Portico e San Benedetto"/>
    <s v="D - Intermedio"/>
    <x v="1"/>
    <n v="61.603700000000003"/>
    <x v="39"/>
  </r>
  <r>
    <n v="40032"/>
    <s v="Predappio"/>
    <s v="C - Cintura"/>
    <x v="0"/>
    <n v="92.111699999999999"/>
    <x v="39"/>
  </r>
  <r>
    <n v="40033"/>
    <s v="Premilcuore"/>
    <s v="E - Periferico"/>
    <x v="1"/>
    <n v="98.409599999999998"/>
    <x v="39"/>
  </r>
  <r>
    <n v="40036"/>
    <s v="Rocca San Casciano"/>
    <s v="D - Intermedio"/>
    <x v="1"/>
    <n v="49.855600000000003"/>
    <x v="39"/>
  </r>
  <r>
    <n v="40037"/>
    <s v="Roncofreddo"/>
    <s v="C - Cintura"/>
    <x v="0"/>
    <n v="51.289499999999997"/>
    <x v="39"/>
  </r>
  <r>
    <n v="40041"/>
    <s v="San Mauro Pascoli"/>
    <s v="C - Cintura"/>
    <x v="0"/>
    <n v="17.310700000000001"/>
    <x v="39"/>
  </r>
  <r>
    <n v="40043"/>
    <s v="Santa Sofia"/>
    <s v="E - Periferico"/>
    <x v="1"/>
    <n v="147.80500000000001"/>
    <x v="39"/>
  </r>
  <r>
    <n v="40044"/>
    <s v="Sarsina"/>
    <s v="C - Cintura"/>
    <x v="0"/>
    <n v="100.59950000000001"/>
    <x v="39"/>
  </r>
  <r>
    <n v="40045"/>
    <s v="Savignano sul Rubicone"/>
    <s v="C - Cintura"/>
    <x v="0"/>
    <n v="22.920400000000001"/>
    <x v="39"/>
  </r>
  <r>
    <n v="40046"/>
    <s v="Sogliano al Rubicone"/>
    <s v="D - Intermedio"/>
    <x v="1"/>
    <n v="93.266800000000003"/>
    <x v="39"/>
  </r>
  <r>
    <n v="40049"/>
    <s v="Tredozio"/>
    <s v="D - Intermedio"/>
    <x v="1"/>
    <n v="62.683500000000002"/>
    <x v="39"/>
  </r>
  <r>
    <n v="40050"/>
    <s v="Verghereto"/>
    <s v="E - Periferico"/>
    <x v="1"/>
    <n v="117.3878"/>
    <x v="39"/>
  </r>
  <r>
    <n v="41001"/>
    <s v="Acqualagna"/>
    <s v="D - Intermedio"/>
    <x v="1"/>
    <n v="50.232100000000003"/>
    <x v="40"/>
  </r>
  <r>
    <n v="41002"/>
    <s v="Apecchio"/>
    <s v="E - Periferico"/>
    <x v="1"/>
    <n v="103.0582"/>
    <x v="40"/>
  </r>
  <r>
    <n v="41005"/>
    <s v="Belforte all'Isauro"/>
    <s v="E - Periferico"/>
    <x v="1"/>
    <n v="12.2437"/>
    <x v="40"/>
  </r>
  <r>
    <n v="41006"/>
    <s v="Borgo Pace"/>
    <s v="F - Ultraperiferico"/>
    <x v="1"/>
    <n v="55.659399999999998"/>
    <x v="40"/>
  </r>
  <r>
    <n v="41007"/>
    <s v="Cagli"/>
    <s v="D - Intermedio"/>
    <x v="1"/>
    <n v="225.8107"/>
    <x v="40"/>
  </r>
  <r>
    <n v="41008"/>
    <s v="Cantiano"/>
    <s v="E - Periferico"/>
    <x v="1"/>
    <n v="83.546300000000002"/>
    <x v="40"/>
  </r>
  <r>
    <n v="41009"/>
    <s v="Carpegna"/>
    <s v="E - Periferico"/>
    <x v="1"/>
    <n v="29.011500000000002"/>
    <x v="40"/>
  </r>
  <r>
    <n v="41010"/>
    <s v="Cartoceto"/>
    <s v="C - Cintura"/>
    <x v="0"/>
    <n v="22.633199999999999"/>
    <x v="40"/>
  </r>
  <r>
    <n v="41013"/>
    <s v="Fano"/>
    <s v="A - Polo"/>
    <x v="0"/>
    <n v="119.64449999999999"/>
    <x v="40"/>
  </r>
  <r>
    <n v="41014"/>
    <s v="Fermignano"/>
    <s v="D - Intermedio"/>
    <x v="1"/>
    <n v="44.700400000000002"/>
    <x v="40"/>
  </r>
  <r>
    <n v="41015"/>
    <s v="Fossombrone"/>
    <s v="C - Cintura"/>
    <x v="0"/>
    <n v="107.5979"/>
    <x v="40"/>
  </r>
  <r>
    <n v="41016"/>
    <s v="Fratte Rosa"/>
    <s v="D - Intermedio"/>
    <x v="1"/>
    <n v="16.148199999999999"/>
    <x v="40"/>
  </r>
  <r>
    <n v="41017"/>
    <s v="Frontino"/>
    <s v="E - Periferico"/>
    <x v="1"/>
    <n v="10.7439"/>
    <x v="40"/>
  </r>
  <r>
    <n v="41018"/>
    <s v="Frontone"/>
    <s v="E - Periferico"/>
    <x v="1"/>
    <n v="35.7592"/>
    <x v="40"/>
  </r>
  <r>
    <n v="41019"/>
    <s v="Gabicce Mare"/>
    <s v="C - Cintura"/>
    <x v="0"/>
    <n v="4.8067000000000002"/>
    <x v="40"/>
  </r>
  <r>
    <n v="41020"/>
    <s v="Gradara"/>
    <s v="C - Cintura"/>
    <x v="0"/>
    <n v="18.48"/>
    <x v="40"/>
  </r>
  <r>
    <n v="41021"/>
    <s v="Isola del Piano"/>
    <s v="D - Intermedio"/>
    <x v="1"/>
    <n v="23.6736"/>
    <x v="40"/>
  </r>
  <r>
    <n v="41022"/>
    <s v="Lunano"/>
    <s v="E - Periferico"/>
    <x v="1"/>
    <n v="15.1356"/>
    <x v="40"/>
  </r>
  <r>
    <n v="41023"/>
    <s v="Macerata Feltria"/>
    <s v="E - Periferico"/>
    <x v="1"/>
    <n v="40.375799999999998"/>
    <x v="40"/>
  </r>
  <r>
    <n v="41025"/>
    <s v="Mercatello sul Metauro"/>
    <s v="E - Periferico"/>
    <x v="1"/>
    <n v="69.440799999999996"/>
    <x v="40"/>
  </r>
  <r>
    <n v="41026"/>
    <s v="Mercatino Conca"/>
    <s v="D - Intermedio"/>
    <x v="1"/>
    <n v="13.5205"/>
    <x v="40"/>
  </r>
  <r>
    <n v="41027"/>
    <s v="Mombaroccio"/>
    <s v="C - Cintura"/>
    <x v="0"/>
    <n v="28.479399999999998"/>
    <x v="40"/>
  </r>
  <r>
    <n v="41028"/>
    <s v="Mondavio"/>
    <s v="D - Intermedio"/>
    <x v="1"/>
    <n v="29.160399999999999"/>
    <x v="40"/>
  </r>
  <r>
    <n v="41029"/>
    <s v="Mondolfo"/>
    <s v="C - Cintura"/>
    <x v="0"/>
    <n v="25.505199999999999"/>
    <x v="40"/>
  </r>
  <r>
    <n v="41030"/>
    <s v="Montecalvo in Foglia"/>
    <s v="D - Intermedio"/>
    <x v="1"/>
    <n v="19.2014"/>
    <x v="40"/>
  </r>
  <r>
    <n v="41031"/>
    <s v="Monte Cerignone"/>
    <s v="E - Periferico"/>
    <x v="1"/>
    <n v="18.3689"/>
    <x v="40"/>
  </r>
  <r>
    <n v="41034"/>
    <s v="Montefelcino"/>
    <s v="C - Cintura"/>
    <x v="0"/>
    <n v="38.150100000000002"/>
    <x v="40"/>
  </r>
  <r>
    <n v="41035"/>
    <s v="Monte Grimano Terme"/>
    <s v="D - Intermedio"/>
    <x v="1"/>
    <n v="23.571200000000001"/>
    <x v="40"/>
  </r>
  <r>
    <n v="41036"/>
    <s v="Montelabbate"/>
    <s v="C - Cintura"/>
    <x v="0"/>
    <n v="19.851500000000001"/>
    <x v="40"/>
  </r>
  <r>
    <n v="41038"/>
    <s v="Monte Porzio"/>
    <s v="C - Cintura"/>
    <x v="0"/>
    <n v="18.338999999999999"/>
    <x v="40"/>
  </r>
  <r>
    <n v="41041"/>
    <s v="Peglio"/>
    <s v="E - Periferico"/>
    <x v="1"/>
    <n v="21.4011"/>
    <x v="40"/>
  </r>
  <r>
    <n v="41043"/>
    <s v="Pergola"/>
    <s v="E - Periferico"/>
    <x v="1"/>
    <n v="112.55159999999999"/>
    <x v="40"/>
  </r>
  <r>
    <n v="41044"/>
    <s v="Pesaro"/>
    <s v="A - Polo"/>
    <x v="0"/>
    <n v="152.32069999999999"/>
    <x v="40"/>
  </r>
  <r>
    <n v="41045"/>
    <s v="Petriano"/>
    <s v="D - Intermedio"/>
    <x v="1"/>
    <n v="11.970800000000001"/>
    <x v="40"/>
  </r>
  <r>
    <n v="41047"/>
    <s v="Piandimeleto"/>
    <s v="E - Periferico"/>
    <x v="1"/>
    <n v="39.2179"/>
    <x v="40"/>
  </r>
  <r>
    <n v="41048"/>
    <s v="Pietrarubbia"/>
    <s v="E - Periferico"/>
    <x v="1"/>
    <n v="13.171099999999999"/>
    <x v="40"/>
  </r>
  <r>
    <n v="41049"/>
    <s v="Piobbico"/>
    <s v="E - Periferico"/>
    <x v="1"/>
    <n v="47.456400000000002"/>
    <x v="40"/>
  </r>
  <r>
    <n v="41051"/>
    <s v="San Costanzo"/>
    <s v="C - Cintura"/>
    <x v="0"/>
    <n v="41.1006"/>
    <x v="40"/>
  </r>
  <r>
    <n v="41054"/>
    <s v="San Lorenzo in Campo"/>
    <s v="D - Intermedio"/>
    <x v="1"/>
    <n v="28.8431"/>
    <x v="40"/>
  </r>
  <r>
    <n v="41057"/>
    <s v="Sant'Angelo in Vado"/>
    <s v="E - Periferico"/>
    <x v="1"/>
    <n v="66.378200000000007"/>
    <x v="40"/>
  </r>
  <r>
    <n v="41058"/>
    <s v="Sant'Ippolito"/>
    <s v="C - Cintura"/>
    <x v="0"/>
    <n v="19.851099999999999"/>
    <x v="40"/>
  </r>
  <r>
    <n v="41061"/>
    <s v="Serra Sant'Abbondio"/>
    <s v="E - Periferico"/>
    <x v="1"/>
    <n v="32.653500000000001"/>
    <x v="40"/>
  </r>
  <r>
    <n v="41064"/>
    <s v="Tavoleto"/>
    <s v="D - Intermedio"/>
    <x v="1"/>
    <n v="12.886799999999999"/>
    <x v="40"/>
  </r>
  <r>
    <n v="41065"/>
    <s v="Tavullia"/>
    <s v="C - Cintura"/>
    <x v="0"/>
    <n v="41.972799999999999"/>
    <x v="40"/>
  </r>
  <r>
    <n v="41066"/>
    <s v="Urbania"/>
    <s v="E - Periferico"/>
    <x v="1"/>
    <n v="77.744900000000001"/>
    <x v="40"/>
  </r>
  <r>
    <n v="41067"/>
    <s v="Urbino"/>
    <s v="D - Intermedio"/>
    <x v="1"/>
    <n v="224.49549999999999"/>
    <x v="40"/>
  </r>
  <r>
    <n v="41068"/>
    <s v="Vallefoglia"/>
    <s v="C - Cintura"/>
    <x v="0"/>
    <n v="38.593299999999999"/>
    <x v="40"/>
  </r>
  <r>
    <n v="41069"/>
    <s v="Colli al Metauro"/>
    <s v="C - Cintura"/>
    <x v="0"/>
    <n v="47.554299999999998"/>
    <x v="40"/>
  </r>
  <r>
    <n v="41070"/>
    <s v="Terre Roveresche"/>
    <s v="C - Cintura"/>
    <x v="0"/>
    <n v="69.344300000000004"/>
    <x v="40"/>
  </r>
  <r>
    <n v="41071"/>
    <s v="Sassocorvaro Auditore"/>
    <s v="E - Periferico"/>
    <x v="1"/>
    <n v="87.505200000000002"/>
    <x v="40"/>
  </r>
  <r>
    <n v="42001"/>
    <s v="Agugliano"/>
    <s v="C - Cintura"/>
    <x v="0"/>
    <n v="21.822399999999998"/>
    <x v="41"/>
  </r>
  <r>
    <n v="42002"/>
    <s v="Ancona"/>
    <s v="A - Polo"/>
    <x v="0"/>
    <n v="124.23090000000001"/>
    <x v="41"/>
  </r>
  <r>
    <n v="42003"/>
    <s v="Arcevia"/>
    <s v="D - Intermedio"/>
    <x v="1"/>
    <n v="127.8064"/>
    <x v="41"/>
  </r>
  <r>
    <n v="42004"/>
    <s v="Barbara"/>
    <s v="C - Cintura"/>
    <x v="0"/>
    <n v="11.359299999999999"/>
    <x v="41"/>
  </r>
  <r>
    <n v="42005"/>
    <s v="Belvedere Ostrense"/>
    <s v="C - Cintura"/>
    <x v="0"/>
    <n v="29.701699999999999"/>
    <x v="41"/>
  </r>
  <r>
    <n v="42006"/>
    <s v="Camerano"/>
    <s v="C - Cintura"/>
    <x v="0"/>
    <n v="20.5364"/>
    <x v="41"/>
  </r>
  <r>
    <n v="42007"/>
    <s v="Camerata Picena"/>
    <s v="C - Cintura"/>
    <x v="0"/>
    <n v="12.124700000000001"/>
    <x v="41"/>
  </r>
  <r>
    <n v="42008"/>
    <s v="Castelbellino"/>
    <s v="C - Cintura"/>
    <x v="0"/>
    <n v="6.3592000000000004"/>
    <x v="41"/>
  </r>
  <r>
    <n v="42010"/>
    <s v="Castelfidardo"/>
    <s v="C - Cintura"/>
    <x v="0"/>
    <n v="33.309800000000003"/>
    <x v="41"/>
  </r>
  <r>
    <n v="42011"/>
    <s v="Castelleone di Suasa"/>
    <s v="D - Intermedio"/>
    <x v="1"/>
    <n v="15.5122"/>
    <x v="41"/>
  </r>
  <r>
    <n v="42012"/>
    <s v="Castelplanio"/>
    <s v="C - Cintura"/>
    <x v="0"/>
    <n v="14.5496"/>
    <x v="41"/>
  </r>
  <r>
    <n v="42013"/>
    <s v="Cerreto d'Esi"/>
    <s v="D - Intermedio"/>
    <x v="1"/>
    <n v="17.6401"/>
    <x v="41"/>
  </r>
  <r>
    <n v="42014"/>
    <s v="Chiaravalle"/>
    <s v="C - Cintura"/>
    <x v="0"/>
    <n v="18.038900000000002"/>
    <x v="41"/>
  </r>
  <r>
    <n v="42015"/>
    <s v="Corinaldo"/>
    <s v="C - Cintura"/>
    <x v="0"/>
    <n v="49.9604"/>
    <x v="41"/>
  </r>
  <r>
    <n v="42016"/>
    <s v="Cupramontana"/>
    <s v="C - Cintura"/>
    <x v="0"/>
    <n v="27.354600000000001"/>
    <x v="41"/>
  </r>
  <r>
    <n v="42017"/>
    <s v="Fabriano"/>
    <s v="E - Periferico"/>
    <x v="1"/>
    <n v="270.9239"/>
    <x v="41"/>
  </r>
  <r>
    <n v="42018"/>
    <s v="Falconara Marittima"/>
    <s v="C - Cintura"/>
    <x v="0"/>
    <n v="26.0459"/>
    <x v="41"/>
  </r>
  <r>
    <n v="42019"/>
    <s v="Filottrano"/>
    <s v="C - Cintura"/>
    <x v="0"/>
    <n v="71.426500000000004"/>
    <x v="41"/>
  </r>
  <r>
    <n v="42020"/>
    <s v="Genga"/>
    <s v="D - Intermedio"/>
    <x v="1"/>
    <n v="73.5869"/>
    <x v="41"/>
  </r>
  <r>
    <n v="42021"/>
    <s v="Jesi"/>
    <s v="A - Polo"/>
    <x v="0"/>
    <n v="108.60509999999999"/>
    <x v="41"/>
  </r>
  <r>
    <n v="42022"/>
    <s v="Loreto"/>
    <s v="C - Cintura"/>
    <x v="0"/>
    <n v="18.019100000000002"/>
    <x v="41"/>
  </r>
  <r>
    <n v="42023"/>
    <s v="Maiolati Spontini"/>
    <s v="C - Cintura"/>
    <x v="0"/>
    <n v="21.731400000000001"/>
    <x v="41"/>
  </r>
  <r>
    <n v="42024"/>
    <s v="Mergo"/>
    <s v="C - Cintura"/>
    <x v="0"/>
    <n v="7.4020000000000001"/>
    <x v="41"/>
  </r>
  <r>
    <n v="42025"/>
    <s v="Monsano"/>
    <s v="C - Cintura"/>
    <x v="0"/>
    <n v="14.7605"/>
    <x v="41"/>
  </r>
  <r>
    <n v="42026"/>
    <s v="Montecarotto"/>
    <s v="C - Cintura"/>
    <x v="0"/>
    <n v="23.807099999999998"/>
    <x v="41"/>
  </r>
  <r>
    <n v="42027"/>
    <s v="Montemarciano"/>
    <s v="C - Cintura"/>
    <x v="0"/>
    <n v="22.667899999999999"/>
    <x v="41"/>
  </r>
  <r>
    <n v="42029"/>
    <s v="Monte Roberto"/>
    <s v="C - Cintura"/>
    <x v="0"/>
    <n v="13.4839"/>
    <x v="41"/>
  </r>
  <r>
    <n v="42030"/>
    <s v="Monte San Vito"/>
    <s v="C - Cintura"/>
    <x v="0"/>
    <n v="21.640899999999998"/>
    <x v="41"/>
  </r>
  <r>
    <n v="42031"/>
    <s v="Morro d'Alba"/>
    <s v="C - Cintura"/>
    <x v="0"/>
    <n v="19.514099999999999"/>
    <x v="41"/>
  </r>
  <r>
    <n v="42032"/>
    <s v="Numana"/>
    <s v="C - Cintura"/>
    <x v="0"/>
    <n v="10.949"/>
    <x v="41"/>
  </r>
  <r>
    <n v="42033"/>
    <s v="Offagna"/>
    <s v="C - Cintura"/>
    <x v="0"/>
    <n v="10.759499999999999"/>
    <x v="41"/>
  </r>
  <r>
    <n v="42034"/>
    <s v="Osimo"/>
    <s v="C - Cintura"/>
    <x v="0"/>
    <n v="106.15989999999999"/>
    <x v="41"/>
  </r>
  <r>
    <n v="42035"/>
    <s v="Ostra"/>
    <s v="C - Cintura"/>
    <x v="0"/>
    <n v="46.784100000000002"/>
    <x v="41"/>
  </r>
  <r>
    <n v="42036"/>
    <s v="Ostra Vetere"/>
    <s v="C - Cintura"/>
    <x v="0"/>
    <n v="29.9815"/>
    <x v="41"/>
  </r>
  <r>
    <n v="42037"/>
    <s v="Poggio San Marcello"/>
    <s v="C - Cintura"/>
    <x v="0"/>
    <n v="14.110099999999999"/>
    <x v="41"/>
  </r>
  <r>
    <n v="42038"/>
    <s v="Polverigi"/>
    <s v="C - Cintura"/>
    <x v="0"/>
    <n v="25.367000000000001"/>
    <x v="41"/>
  </r>
  <r>
    <n v="42040"/>
    <s v="Rosora"/>
    <s v="C - Cintura"/>
    <x v="0"/>
    <n v="9.3079000000000001"/>
    <x v="41"/>
  </r>
  <r>
    <n v="42041"/>
    <s v="San Marcello"/>
    <s v="C - Cintura"/>
    <x v="0"/>
    <n v="25.599699999999999"/>
    <x v="41"/>
  </r>
  <r>
    <n v="42042"/>
    <s v="San Paolo di Jesi"/>
    <s v="C - Cintura"/>
    <x v="0"/>
    <n v="9.9652999999999992"/>
    <x v="41"/>
  </r>
  <r>
    <n v="42043"/>
    <s v="Santa Maria Nuova"/>
    <s v="C - Cintura"/>
    <x v="0"/>
    <n v="18.713999999999999"/>
    <x v="41"/>
  </r>
  <r>
    <n v="42044"/>
    <s v="Sassoferrato"/>
    <s v="E - Periferico"/>
    <x v="1"/>
    <n v="137.15710000000001"/>
    <x v="41"/>
  </r>
  <r>
    <n v="42045"/>
    <s v="Senigallia"/>
    <s v="A - Polo"/>
    <x v="0"/>
    <n v="117.553"/>
    <x v="41"/>
  </r>
  <r>
    <n v="42046"/>
    <s v="Serra de' Conti"/>
    <s v="C - Cintura"/>
    <x v="0"/>
    <n v="24.441800000000001"/>
    <x v="41"/>
  </r>
  <r>
    <n v="42047"/>
    <s v="Serra San Quirico"/>
    <s v="C - Cintura"/>
    <x v="0"/>
    <n v="48.991799999999998"/>
    <x v="41"/>
  </r>
  <r>
    <n v="42048"/>
    <s v="Sirolo"/>
    <s v="C - Cintura"/>
    <x v="0"/>
    <n v="16.750399999999999"/>
    <x v="41"/>
  </r>
  <r>
    <n v="42049"/>
    <s v="Staffolo"/>
    <s v="C - Cintura"/>
    <x v="0"/>
    <n v="27.745200000000001"/>
    <x v="41"/>
  </r>
  <r>
    <n v="42050"/>
    <s v="Trecastelli"/>
    <s v="C - Cintura"/>
    <x v="0"/>
    <n v="38.805500000000002"/>
    <x v="41"/>
  </r>
  <r>
    <n v="43002"/>
    <s v="Apiro"/>
    <s v="D - Intermedio"/>
    <x v="1"/>
    <n v="54.186"/>
    <x v="42"/>
  </r>
  <r>
    <n v="43003"/>
    <s v="Appignano"/>
    <s v="C - Cintura"/>
    <x v="0"/>
    <n v="22.892900000000001"/>
    <x v="42"/>
  </r>
  <r>
    <n v="43004"/>
    <s v="Belforte del Chienti"/>
    <s v="D - Intermedio"/>
    <x v="1"/>
    <n v="16.638999999999999"/>
    <x v="42"/>
  </r>
  <r>
    <n v="43005"/>
    <s v="Bolognola"/>
    <s v="E - Periferico"/>
    <x v="1"/>
    <n v="26.683299999999999"/>
    <x v="42"/>
  </r>
  <r>
    <n v="43006"/>
    <s v="Caldarola"/>
    <s v="D - Intermedio"/>
    <x v="1"/>
    <n v="29.003900000000002"/>
    <x v="42"/>
  </r>
  <r>
    <n v="43007"/>
    <s v="Camerino"/>
    <s v="D - Intermedio"/>
    <x v="1"/>
    <n v="129.10329999999999"/>
    <x v="42"/>
  </r>
  <r>
    <n v="43008"/>
    <s v="Camporotondo di Fiastrone"/>
    <s v="D - Intermedio"/>
    <x v="1"/>
    <n v="9.0548999999999999"/>
    <x v="42"/>
  </r>
  <r>
    <n v="43009"/>
    <s v="Castelraimondo"/>
    <s v="E - Periferico"/>
    <x v="1"/>
    <n v="44.297600000000003"/>
    <x v="42"/>
  </r>
  <r>
    <n v="43010"/>
    <s v="Castelsantangelo sul Nera"/>
    <s v="E - Periferico"/>
    <x v="1"/>
    <n v="70.942700000000002"/>
    <x v="42"/>
  </r>
  <r>
    <n v="43011"/>
    <s v="Cessapalombo"/>
    <s v="D - Intermedio"/>
    <x v="1"/>
    <n v="27.118099999999998"/>
    <x v="42"/>
  </r>
  <r>
    <n v="43012"/>
    <s v="Cingoli"/>
    <s v="D - Intermedio"/>
    <x v="1"/>
    <n v="147.6816"/>
    <x v="42"/>
  </r>
  <r>
    <n v="43013"/>
    <s v="Civitanova Marche"/>
    <s v="A - Polo"/>
    <x v="0"/>
    <n v="45.666499999999999"/>
    <x v="42"/>
  </r>
  <r>
    <n v="43014"/>
    <s v="Colmurano"/>
    <s v="C - Cintura"/>
    <x v="0"/>
    <n v="11.7667"/>
    <x v="42"/>
  </r>
  <r>
    <n v="43015"/>
    <s v="Corridonia"/>
    <s v="C - Cintura"/>
    <x v="0"/>
    <n v="61.0685"/>
    <x v="42"/>
  </r>
  <r>
    <n v="43016"/>
    <s v="Esanatoglia"/>
    <s v="E - Periferico"/>
    <x v="1"/>
    <n v="47.895899999999997"/>
    <x v="42"/>
  </r>
  <r>
    <n v="43017"/>
    <s v="Fiastra"/>
    <s v="E - Periferico"/>
    <x v="1"/>
    <n v="84.847099999999998"/>
    <x v="42"/>
  </r>
  <r>
    <n v="43019"/>
    <s v="Fiuminata"/>
    <s v="E - Periferico"/>
    <x v="1"/>
    <n v="75.997299999999996"/>
    <x v="42"/>
  </r>
  <r>
    <n v="43020"/>
    <s v="Gagliole"/>
    <s v="E - Periferico"/>
    <x v="1"/>
    <n v="24.3001"/>
    <x v="42"/>
  </r>
  <r>
    <n v="43021"/>
    <s v="Gualdo"/>
    <s v="E - Periferico"/>
    <x v="1"/>
    <n v="22.482600000000001"/>
    <x v="42"/>
  </r>
  <r>
    <n v="43022"/>
    <s v="Loro Piceno"/>
    <s v="D - Intermedio"/>
    <x v="1"/>
    <n v="32.408200000000001"/>
    <x v="42"/>
  </r>
  <r>
    <n v="43023"/>
    <s v="Macerata"/>
    <s v="A - Polo"/>
    <x v="0"/>
    <n v="91.891300000000001"/>
    <x v="42"/>
  </r>
  <r>
    <n v="43024"/>
    <s v="Matelica"/>
    <s v="E - Periferico"/>
    <x v="1"/>
    <n v="80.933999999999997"/>
    <x v="42"/>
  </r>
  <r>
    <n v="43025"/>
    <s v="Mogliano"/>
    <s v="D - Intermedio"/>
    <x v="1"/>
    <n v="29.069400000000002"/>
    <x v="42"/>
  </r>
  <r>
    <n v="43026"/>
    <s v="Montecassiano"/>
    <s v="C - Cintura"/>
    <x v="0"/>
    <n v="33.913699999999999"/>
    <x v="42"/>
  </r>
  <r>
    <n v="43027"/>
    <s v="Monte Cavallo"/>
    <s v="D - Intermedio"/>
    <x v="1"/>
    <n v="38.917700000000004"/>
    <x v="42"/>
  </r>
  <r>
    <n v="43028"/>
    <s v="Montecosaro"/>
    <s v="C - Cintura"/>
    <x v="0"/>
    <n v="22.141500000000001"/>
    <x v="42"/>
  </r>
  <r>
    <n v="43029"/>
    <s v="Montefano"/>
    <s v="C - Cintura"/>
    <x v="0"/>
    <n v="33.751300000000001"/>
    <x v="42"/>
  </r>
  <r>
    <n v="43030"/>
    <s v="Montelupone"/>
    <s v="C - Cintura"/>
    <x v="0"/>
    <n v="33.529899999999998"/>
    <x v="42"/>
  </r>
  <r>
    <n v="43031"/>
    <s v="Monte San Giusto"/>
    <s v="C - Cintura"/>
    <x v="0"/>
    <n v="20.255500000000001"/>
    <x v="42"/>
  </r>
  <r>
    <n v="43032"/>
    <s v="Monte San Martino"/>
    <s v="E - Periferico"/>
    <x v="1"/>
    <n v="18.363600000000002"/>
    <x v="42"/>
  </r>
  <r>
    <n v="43033"/>
    <s v="Morrovalle"/>
    <s v="C - Cintura"/>
    <x v="0"/>
    <n v="42.752099999999999"/>
    <x v="42"/>
  </r>
  <r>
    <n v="43034"/>
    <s v="Muccia"/>
    <s v="D - Intermedio"/>
    <x v="1"/>
    <n v="25.305800000000001"/>
    <x v="42"/>
  </r>
  <r>
    <n v="43035"/>
    <s v="Penna San Giovanni"/>
    <s v="D - Intermedio"/>
    <x v="1"/>
    <n v="28.463200000000001"/>
    <x v="42"/>
  </r>
  <r>
    <n v="43036"/>
    <s v="Petriolo"/>
    <s v="C - Cintura"/>
    <x v="0"/>
    <n v="15.992000000000001"/>
    <x v="42"/>
  </r>
  <r>
    <n v="43038"/>
    <s v="Pieve Torina"/>
    <s v="D - Intermedio"/>
    <x v="1"/>
    <n v="74.758799999999994"/>
    <x v="42"/>
  </r>
  <r>
    <n v="43039"/>
    <s v="Pioraco"/>
    <s v="E - Periferico"/>
    <x v="1"/>
    <n v="20.149000000000001"/>
    <x v="42"/>
  </r>
  <r>
    <n v="43040"/>
    <s v="Poggio San Vicino"/>
    <s v="D - Intermedio"/>
    <x v="1"/>
    <n v="13.093999999999999"/>
    <x v="42"/>
  </r>
  <r>
    <n v="43041"/>
    <s v="Pollenza"/>
    <s v="C - Cintura"/>
    <x v="0"/>
    <n v="39.726500000000001"/>
    <x v="42"/>
  </r>
  <r>
    <n v="43042"/>
    <s v="Porto Recanati"/>
    <s v="C - Cintura"/>
    <x v="0"/>
    <n v="17.1645"/>
    <x v="42"/>
  </r>
  <r>
    <n v="43043"/>
    <s v="Potenza Picena"/>
    <s v="C - Cintura"/>
    <x v="0"/>
    <n v="48.630499999999998"/>
    <x v="42"/>
  </r>
  <r>
    <n v="43044"/>
    <s v="Recanati"/>
    <s v="C - Cintura"/>
    <x v="0"/>
    <n v="103.143"/>
    <x v="42"/>
  </r>
  <r>
    <n v="43045"/>
    <s v="Ripe San Ginesio"/>
    <s v="D - Intermedio"/>
    <x v="1"/>
    <n v="10.254"/>
    <x v="42"/>
  </r>
  <r>
    <n v="43046"/>
    <s v="San Ginesio"/>
    <s v="D - Intermedio"/>
    <x v="1"/>
    <n v="77.845600000000005"/>
    <x v="42"/>
  </r>
  <r>
    <n v="43047"/>
    <s v="San Severino Marche"/>
    <s v="D - Intermedio"/>
    <x v="1"/>
    <n v="194.34229999999999"/>
    <x v="42"/>
  </r>
  <r>
    <n v="43048"/>
    <s v="Sant'Angelo in Pontano"/>
    <s v="D - Intermedio"/>
    <x v="1"/>
    <n v="27.264800000000001"/>
    <x v="42"/>
  </r>
  <r>
    <n v="43049"/>
    <s v="Sarnano"/>
    <s v="E - Periferico"/>
    <x v="1"/>
    <n v="63.2348"/>
    <x v="42"/>
  </r>
  <r>
    <n v="43050"/>
    <s v="Sefro"/>
    <s v="E - Periferico"/>
    <x v="1"/>
    <n v="43.023099999999999"/>
    <x v="42"/>
  </r>
  <r>
    <n v="43051"/>
    <s v="Serrapetrona"/>
    <s v="D - Intermedio"/>
    <x v="1"/>
    <n v="36.844700000000003"/>
    <x v="42"/>
  </r>
  <r>
    <n v="43052"/>
    <s v="Serravalle di Chienti"/>
    <s v="C - Cintura"/>
    <x v="0"/>
    <n v="96.684399999999997"/>
    <x v="42"/>
  </r>
  <r>
    <n v="43053"/>
    <s v="Tolentino"/>
    <s v="C - Cintura"/>
    <x v="0"/>
    <n v="94.458399999999997"/>
    <x v="42"/>
  </r>
  <r>
    <n v="43054"/>
    <s v="Treia"/>
    <s v="C - Cintura"/>
    <x v="0"/>
    <n v="94.187299999999993"/>
    <x v="42"/>
  </r>
  <r>
    <n v="43055"/>
    <s v="Urbisaglia"/>
    <s v="C - Cintura"/>
    <x v="0"/>
    <n v="22.1708"/>
    <x v="42"/>
  </r>
  <r>
    <n v="43056"/>
    <s v="Ussita"/>
    <s v="E - Periferico"/>
    <x v="1"/>
    <n v="54.8733"/>
    <x v="42"/>
  </r>
  <r>
    <n v="43057"/>
    <s v="Visso"/>
    <s v="E - Periferico"/>
    <x v="1"/>
    <n v="101.66459999999999"/>
    <x v="42"/>
  </r>
  <r>
    <n v="43058"/>
    <s v="Valfornace"/>
    <s v="D - Intermedio"/>
    <x v="1"/>
    <n v="47.969099999999997"/>
    <x v="42"/>
  </r>
  <r>
    <n v="44001"/>
    <s v="Acquasanta Terme"/>
    <s v="C - Cintura"/>
    <x v="0"/>
    <n v="139.1628"/>
    <x v="43"/>
  </r>
  <r>
    <n v="44002"/>
    <s v="Acquaviva Picena"/>
    <s v="C - Cintura"/>
    <x v="0"/>
    <n v="20.843399999999999"/>
    <x v="43"/>
  </r>
  <r>
    <n v="44005"/>
    <s v="Appignano del Tronto"/>
    <s v="C - Cintura"/>
    <x v="0"/>
    <n v="23.610199999999999"/>
    <x v="43"/>
  </r>
  <r>
    <n v="44006"/>
    <s v="Arquata del Tronto"/>
    <s v="D - Intermedio"/>
    <x v="1"/>
    <n v="91.493899999999996"/>
    <x v="43"/>
  </r>
  <r>
    <n v="44007"/>
    <s v="Ascoli Piceno"/>
    <s v="A - Polo"/>
    <x v="0"/>
    <n v="158.2105"/>
    <x v="43"/>
  </r>
  <r>
    <n v="44010"/>
    <s v="Carassai"/>
    <s v="D - Intermedio"/>
    <x v="1"/>
    <n v="22.267800000000001"/>
    <x v="43"/>
  </r>
  <r>
    <n v="44011"/>
    <s v="Castel di Lama"/>
    <s v="C - Cintura"/>
    <x v="0"/>
    <n v="11.3367"/>
    <x v="43"/>
  </r>
  <r>
    <n v="44012"/>
    <s v="Castignano"/>
    <s v="D - Intermedio"/>
    <x v="1"/>
    <n v="38.213200000000001"/>
    <x v="43"/>
  </r>
  <r>
    <n v="44013"/>
    <s v="Castorano"/>
    <s v="C - Cintura"/>
    <x v="0"/>
    <n v="13.5837"/>
    <x v="43"/>
  </r>
  <r>
    <n v="44014"/>
    <s v="Colli del Tronto"/>
    <s v="C - Cintura"/>
    <x v="0"/>
    <n v="6.0408999999999997"/>
    <x v="43"/>
  </r>
  <r>
    <n v="44015"/>
    <s v="Comunanza"/>
    <s v="D - Intermedio"/>
    <x v="1"/>
    <n v="54.354799999999997"/>
    <x v="43"/>
  </r>
  <r>
    <n v="44016"/>
    <s v="Cossignano"/>
    <s v="D - Intermedio"/>
    <x v="1"/>
    <n v="15.3203"/>
    <x v="43"/>
  </r>
  <r>
    <n v="44017"/>
    <s v="Cupra Marittima"/>
    <s v="C - Cintura"/>
    <x v="0"/>
    <n v="17.294699999999999"/>
    <x v="43"/>
  </r>
  <r>
    <n v="44020"/>
    <s v="Folignano"/>
    <s v="C - Cintura"/>
    <x v="0"/>
    <n v="14.868499999999999"/>
    <x v="43"/>
  </r>
  <r>
    <n v="44021"/>
    <s v="Force"/>
    <s v="D - Intermedio"/>
    <x v="1"/>
    <n v="35.311399999999999"/>
    <x v="43"/>
  </r>
  <r>
    <n v="44023"/>
    <s v="Grottammare"/>
    <s v="C - Cintura"/>
    <x v="0"/>
    <n v="17.825299999999999"/>
    <x v="43"/>
  </r>
  <r>
    <n v="44027"/>
    <s v="Maltignano"/>
    <s v="C - Cintura"/>
    <x v="0"/>
    <n v="8.4213000000000005"/>
    <x v="43"/>
  </r>
  <r>
    <n v="44029"/>
    <s v="Massignano"/>
    <s v="D - Intermedio"/>
    <x v="1"/>
    <n v="17.016200000000001"/>
    <x v="43"/>
  </r>
  <r>
    <n v="44031"/>
    <s v="Monsampolo del Tronto"/>
    <s v="C - Cintura"/>
    <x v="0"/>
    <n v="15.373900000000001"/>
    <x v="43"/>
  </r>
  <r>
    <n v="44032"/>
    <s v="Montalto delle Marche"/>
    <s v="D - Intermedio"/>
    <x v="1"/>
    <n v="33.834699999999998"/>
    <x v="43"/>
  </r>
  <r>
    <n v="44034"/>
    <s v="Montedinove"/>
    <s v="D - Intermedio"/>
    <x v="1"/>
    <n v="11.789899999999999"/>
    <x v="43"/>
  </r>
  <r>
    <n v="44036"/>
    <s v="Montefiore dell'Aso"/>
    <s v="D - Intermedio"/>
    <x v="1"/>
    <n v="28.000299999999999"/>
    <x v="43"/>
  </r>
  <r>
    <n v="44038"/>
    <s v="Montegallo"/>
    <s v="D - Intermedio"/>
    <x v="1"/>
    <n v="48.104399999999998"/>
    <x v="43"/>
  </r>
  <r>
    <n v="44044"/>
    <s v="Montemonaco"/>
    <s v="D - Intermedio"/>
    <x v="1"/>
    <n v="67.535300000000007"/>
    <x v="43"/>
  </r>
  <r>
    <n v="44045"/>
    <s v="Monteprandone"/>
    <s v="C - Cintura"/>
    <x v="0"/>
    <n v="26.535399999999999"/>
    <x v="43"/>
  </r>
  <r>
    <n v="44054"/>
    <s v="Offida"/>
    <s v="C - Cintura"/>
    <x v="0"/>
    <n v="48.851700000000001"/>
    <x v="43"/>
  </r>
  <r>
    <n v="44056"/>
    <s v="Palmiano"/>
    <s v="C - Cintura"/>
    <x v="0"/>
    <n v="12.1494"/>
    <x v="43"/>
  </r>
  <r>
    <n v="44063"/>
    <s v="Ripatransone"/>
    <s v="C - Cintura"/>
    <x v="0"/>
    <n v="74.9251"/>
    <x v="43"/>
  </r>
  <r>
    <n v="44064"/>
    <s v="Roccafluvione"/>
    <s v="C - Cintura"/>
    <x v="0"/>
    <n v="61.989800000000002"/>
    <x v="43"/>
  </r>
  <r>
    <n v="44065"/>
    <s v="Rotella"/>
    <s v="D - Intermedio"/>
    <x v="1"/>
    <n v="27.611699999999999"/>
    <x v="43"/>
  </r>
  <r>
    <n v="44066"/>
    <s v="San Benedetto del Tronto"/>
    <s v="A - Polo"/>
    <x v="0"/>
    <n v="25.540600000000001"/>
    <x v="43"/>
  </r>
  <r>
    <n v="44071"/>
    <s v="Spinetoli"/>
    <s v="C - Cintura"/>
    <x v="0"/>
    <n v="12.5016"/>
    <x v="43"/>
  </r>
  <r>
    <n v="44073"/>
    <s v="Venarotta"/>
    <s v="C - Cintura"/>
    <x v="0"/>
    <n v="29.522300000000001"/>
    <x v="43"/>
  </r>
  <r>
    <n v="45001"/>
    <s v="Aulla"/>
    <s v="C - Cintura"/>
    <x v="0"/>
    <n v="59.5852"/>
    <x v="44"/>
  </r>
  <r>
    <n v="45002"/>
    <s v="Bagnone"/>
    <s v="E - Periferico"/>
    <x v="1"/>
    <n v="74.819999999999993"/>
    <x v="44"/>
  </r>
  <r>
    <n v="45003"/>
    <s v="Carrara"/>
    <s v="C - Cintura"/>
    <x v="0"/>
    <n v="71.660899999999998"/>
    <x v="44"/>
  </r>
  <r>
    <n v="45004"/>
    <s v="Casola in Lunigiana"/>
    <s v="E - Periferico"/>
    <x v="1"/>
    <n v="41.644500000000001"/>
    <x v="44"/>
  </r>
  <r>
    <n v="45005"/>
    <s v="Comano"/>
    <s v="E - Periferico"/>
    <x v="1"/>
    <n v="54.023400000000002"/>
    <x v="44"/>
  </r>
  <r>
    <n v="45006"/>
    <s v="Filattiera"/>
    <s v="D - Intermedio"/>
    <x v="1"/>
    <n v="48.976999999999997"/>
    <x v="44"/>
  </r>
  <r>
    <n v="45007"/>
    <s v="Fivizzano"/>
    <s v="E - Periferico"/>
    <x v="1"/>
    <n v="180.63650000000001"/>
    <x v="44"/>
  </r>
  <r>
    <n v="45008"/>
    <s v="Fosdinovo"/>
    <s v="D - Intermedio"/>
    <x v="1"/>
    <n v="48.369300000000003"/>
    <x v="44"/>
  </r>
  <r>
    <n v="45009"/>
    <s v="Licciana Nardi"/>
    <s v="D - Intermedio"/>
    <x v="1"/>
    <n v="55.795099999999998"/>
    <x v="44"/>
  </r>
  <r>
    <n v="45010"/>
    <s v="Massa"/>
    <s v="A - Polo"/>
    <x v="0"/>
    <n v="93.58"/>
    <x v="44"/>
  </r>
  <r>
    <n v="45011"/>
    <s v="Montignoso"/>
    <s v="C - Cintura"/>
    <x v="0"/>
    <n v="16.945"/>
    <x v="44"/>
  </r>
  <r>
    <n v="45012"/>
    <s v="Mulazzo"/>
    <s v="D - Intermedio"/>
    <x v="1"/>
    <n v="62.110300000000002"/>
    <x v="44"/>
  </r>
  <r>
    <n v="45013"/>
    <s v="Podenzana"/>
    <s v="D - Intermedio"/>
    <x v="1"/>
    <n v="17.546600000000002"/>
    <x v="44"/>
  </r>
  <r>
    <n v="45014"/>
    <s v="Pontremoli"/>
    <s v="D - Intermedio"/>
    <x v="1"/>
    <n v="182.7252"/>
    <x v="44"/>
  </r>
  <r>
    <n v="45015"/>
    <s v="Tresana"/>
    <s v="C - Cintura"/>
    <x v="0"/>
    <n v="44.368000000000002"/>
    <x v="44"/>
  </r>
  <r>
    <n v="45016"/>
    <s v="Villafranca in Lunigiana"/>
    <s v="D - Intermedio"/>
    <x v="1"/>
    <n v="29.267299999999999"/>
    <x v="44"/>
  </r>
  <r>
    <n v="45017"/>
    <s v="Zeri"/>
    <s v="E - Periferico"/>
    <x v="1"/>
    <n v="73.230599999999995"/>
    <x v="44"/>
  </r>
  <r>
    <n v="46001"/>
    <s v="Altopascio"/>
    <s v="C - Cintura"/>
    <x v="0"/>
    <n v="28.6479"/>
    <x v="45"/>
  </r>
  <r>
    <n v="46002"/>
    <s v="Bagni di Lucca"/>
    <s v="D - Intermedio"/>
    <x v="1"/>
    <n v="165.59829999999999"/>
    <x v="45"/>
  </r>
  <r>
    <n v="46003"/>
    <s v="Barga"/>
    <s v="E - Periferico"/>
    <x v="1"/>
    <n v="66.354900000000001"/>
    <x v="45"/>
  </r>
  <r>
    <n v="46004"/>
    <s v="Borgo a Mozzano"/>
    <s v="D - Intermedio"/>
    <x v="1"/>
    <n v="71.945400000000006"/>
    <x v="45"/>
  </r>
  <r>
    <n v="46005"/>
    <s v="Camaiore"/>
    <s v="B - Polo intercomunale"/>
    <x v="0"/>
    <n v="84.857100000000003"/>
    <x v="45"/>
  </r>
  <r>
    <n v="46006"/>
    <s v="Camporgiano"/>
    <s v="E - Periferico"/>
    <x v="1"/>
    <n v="26.5838"/>
    <x v="45"/>
  </r>
  <r>
    <n v="46007"/>
    <s v="Capannori"/>
    <s v="C - Cintura"/>
    <x v="0"/>
    <n v="155.5188"/>
    <x v="45"/>
  </r>
  <r>
    <n v="46008"/>
    <s v="Careggine"/>
    <s v="F - Ultraperiferico"/>
    <x v="1"/>
    <n v="24.268699999999999"/>
    <x v="45"/>
  </r>
  <r>
    <n v="46009"/>
    <s v="Castelnuovo di Garfagnana"/>
    <s v="E - Periferico"/>
    <x v="1"/>
    <n v="28.276"/>
    <x v="45"/>
  </r>
  <r>
    <n v="46010"/>
    <s v="Castiglione di Garfagnana"/>
    <s v="E - Periferico"/>
    <x v="1"/>
    <n v="48.587200000000003"/>
    <x v="45"/>
  </r>
  <r>
    <n v="46011"/>
    <s v="Coreglia Antelminelli"/>
    <s v="E - Periferico"/>
    <x v="1"/>
    <n v="53.278799999999997"/>
    <x v="45"/>
  </r>
  <r>
    <n v="46013"/>
    <s v="Forte dei Marmi"/>
    <s v="C - Cintura"/>
    <x v="0"/>
    <n v="9.1496999999999993"/>
    <x v="45"/>
  </r>
  <r>
    <n v="46014"/>
    <s v="Fosciandora"/>
    <s v="E - Periferico"/>
    <x v="1"/>
    <n v="20.156199999999998"/>
    <x v="45"/>
  </r>
  <r>
    <n v="46015"/>
    <s v="Gallicano"/>
    <s v="E - Periferico"/>
    <x v="1"/>
    <n v="31.379899999999999"/>
    <x v="45"/>
  </r>
  <r>
    <n v="46017"/>
    <s v="Lucca"/>
    <s v="A - Polo"/>
    <x v="0"/>
    <n v="186.64019999999999"/>
    <x v="45"/>
  </r>
  <r>
    <n v="46018"/>
    <s v="Massarosa"/>
    <s v="C - Cintura"/>
    <x v="0"/>
    <n v="68.452299999999994"/>
    <x v="45"/>
  </r>
  <r>
    <n v="46019"/>
    <s v="Minucciano"/>
    <s v="E - Periferico"/>
    <x v="1"/>
    <n v="56.716900000000003"/>
    <x v="45"/>
  </r>
  <r>
    <n v="46020"/>
    <s v="Molazzana"/>
    <s v="E - Periferico"/>
    <x v="1"/>
    <n v="31.269500000000001"/>
    <x v="45"/>
  </r>
  <r>
    <n v="46021"/>
    <s v="Montecarlo"/>
    <s v="C - Cintura"/>
    <x v="0"/>
    <n v="15.592499999999999"/>
    <x v="45"/>
  </r>
  <r>
    <n v="46022"/>
    <s v="Pescaglia"/>
    <s v="D - Intermedio"/>
    <x v="1"/>
    <n v="70.429299999999998"/>
    <x v="45"/>
  </r>
  <r>
    <n v="46023"/>
    <s v="Piazza al Serchio"/>
    <s v="F - Ultraperiferico"/>
    <x v="1"/>
    <n v="26.8567"/>
    <x v="45"/>
  </r>
  <r>
    <n v="46024"/>
    <s v="Pietrasanta"/>
    <s v="C - Cintura"/>
    <x v="0"/>
    <n v="42.395899999999997"/>
    <x v="45"/>
  </r>
  <r>
    <n v="46025"/>
    <s v="Pieve Fosciana"/>
    <s v="E - Periferico"/>
    <x v="1"/>
    <n v="28.927900000000001"/>
    <x v="45"/>
  </r>
  <r>
    <n v="46026"/>
    <s v="Porcari"/>
    <s v="C - Cintura"/>
    <x v="0"/>
    <n v="18.1493"/>
    <x v="45"/>
  </r>
  <r>
    <n v="46027"/>
    <s v="San Romano in Garfagnana"/>
    <s v="E - Periferico"/>
    <x v="1"/>
    <n v="26.1831"/>
    <x v="45"/>
  </r>
  <r>
    <n v="46028"/>
    <s v="Seravezza"/>
    <s v="C - Cintura"/>
    <x v="0"/>
    <n v="39.511200000000002"/>
    <x v="45"/>
  </r>
  <r>
    <n v="46030"/>
    <s v="Stazzema"/>
    <s v="D - Intermedio"/>
    <x v="1"/>
    <n v="79.802000000000007"/>
    <x v="45"/>
  </r>
  <r>
    <n v="46031"/>
    <s v="Vagli Sotto"/>
    <s v="F - Ultraperiferico"/>
    <x v="1"/>
    <n v="41.383099999999999"/>
    <x v="45"/>
  </r>
  <r>
    <n v="46033"/>
    <s v="Viareggio"/>
    <s v="B - Polo intercomunale"/>
    <x v="0"/>
    <n v="32.480699999999999"/>
    <x v="45"/>
  </r>
  <r>
    <n v="46034"/>
    <s v="Villa Basilica"/>
    <s v="C - Cintura"/>
    <x v="0"/>
    <n v="36.091999999999999"/>
    <x v="45"/>
  </r>
  <r>
    <n v="46035"/>
    <s v="Villa Collemandina"/>
    <s v="E - Periferico"/>
    <x v="1"/>
    <n v="34.409599999999998"/>
    <x v="45"/>
  </r>
  <r>
    <n v="46036"/>
    <s v="Fabbriche di Vergemoli"/>
    <s v="E - Periferico"/>
    <x v="1"/>
    <n v="42.489400000000003"/>
    <x v="45"/>
  </r>
  <r>
    <n v="46037"/>
    <s v="Sillano Giuncugnano"/>
    <s v="F - Ultraperiferico"/>
    <x v="1"/>
    <n v="81.647099999999995"/>
    <x v="45"/>
  </r>
  <r>
    <n v="47002"/>
    <s v="Agliana"/>
    <s v="C - Cintura"/>
    <x v="0"/>
    <n v="11.463800000000001"/>
    <x v="46"/>
  </r>
  <r>
    <n v="47003"/>
    <s v="Buggiano"/>
    <s v="C - Cintura"/>
    <x v="0"/>
    <n v="15.9176"/>
    <x v="46"/>
  </r>
  <r>
    <n v="47005"/>
    <s v="Lamporecchio"/>
    <s v="C - Cintura"/>
    <x v="0"/>
    <n v="22.113800000000001"/>
    <x v="46"/>
  </r>
  <r>
    <n v="47006"/>
    <s v="Larciano"/>
    <s v="C - Cintura"/>
    <x v="0"/>
    <n v="24.659500000000001"/>
    <x v="46"/>
  </r>
  <r>
    <n v="47007"/>
    <s v="Marliana"/>
    <s v="C - Cintura"/>
    <x v="0"/>
    <n v="42.427500000000002"/>
    <x v="46"/>
  </r>
  <r>
    <n v="47008"/>
    <s v="Massa e Cozzile"/>
    <s v="C - Cintura"/>
    <x v="0"/>
    <n v="16.454699999999999"/>
    <x v="46"/>
  </r>
  <r>
    <n v="47009"/>
    <s v="Monsummano Terme"/>
    <s v="C - Cintura"/>
    <x v="0"/>
    <n v="33.248800000000003"/>
    <x v="46"/>
  </r>
  <r>
    <n v="47010"/>
    <s v="Montale"/>
    <s v="C - Cintura"/>
    <x v="0"/>
    <n v="32.213799999999999"/>
    <x v="46"/>
  </r>
  <r>
    <n v="47011"/>
    <s v="Montecatini-Terme"/>
    <s v="C - Cintura"/>
    <x v="0"/>
    <n v="17.8049"/>
    <x v="46"/>
  </r>
  <r>
    <n v="47012"/>
    <s v="Pescia"/>
    <s v="A - Polo"/>
    <x v="0"/>
    <n v="79.3797"/>
    <x v="46"/>
  </r>
  <r>
    <n v="47013"/>
    <s v="Pieve a Nievole"/>
    <s v="C - Cintura"/>
    <x v="0"/>
    <n v="12.6149"/>
    <x v="46"/>
  </r>
  <r>
    <n v="47014"/>
    <s v="Pistoia"/>
    <s v="A - Polo"/>
    <x v="0"/>
    <n v="236.99959999999999"/>
    <x v="46"/>
  </r>
  <r>
    <n v="47016"/>
    <s v="Ponte Buggianese"/>
    <s v="C - Cintura"/>
    <x v="0"/>
    <n v="29.3825"/>
    <x v="46"/>
  </r>
  <r>
    <n v="47017"/>
    <s v="Quarrata"/>
    <s v="C - Cintura"/>
    <x v="0"/>
    <n v="45.926699999999997"/>
    <x v="46"/>
  </r>
  <r>
    <n v="47018"/>
    <s v="Sambuca Pistoiese"/>
    <s v="D - Intermedio"/>
    <x v="1"/>
    <n v="76.622"/>
    <x v="46"/>
  </r>
  <r>
    <n v="47020"/>
    <s v="Serravalle Pistoiese"/>
    <s v="C - Cintura"/>
    <x v="0"/>
    <n v="41.908799999999999"/>
    <x v="46"/>
  </r>
  <r>
    <n v="47021"/>
    <s v="Uzzano"/>
    <s v="C - Cintura"/>
    <x v="0"/>
    <n v="8.0943000000000005"/>
    <x v="46"/>
  </r>
  <r>
    <n v="47022"/>
    <s v="Chiesina Uzzanese"/>
    <s v="C - Cintura"/>
    <x v="0"/>
    <n v="7.1670999999999996"/>
    <x v="46"/>
  </r>
  <r>
    <n v="47023"/>
    <s v="Abetone Cutigliano"/>
    <s v="F - Ultraperiferico"/>
    <x v="1"/>
    <n v="73.826700000000002"/>
    <x v="46"/>
  </r>
  <r>
    <n v="47024"/>
    <s v="San Marcello Piteglio"/>
    <s v="D - Intermedio"/>
    <x v="1"/>
    <n v="135.30799999999999"/>
    <x v="46"/>
  </r>
  <r>
    <n v="48001"/>
    <s v="Bagno a Ripoli"/>
    <s v="B - Polo intercomunale"/>
    <x v="0"/>
    <n v="73.658299999999997"/>
    <x v="47"/>
  </r>
  <r>
    <n v="48002"/>
    <s v="Barberino di Mugello"/>
    <s v="D - Intermedio"/>
    <x v="1"/>
    <n v="134.4539"/>
    <x v="47"/>
  </r>
  <r>
    <n v="48004"/>
    <s v="Borgo San Lorenzo"/>
    <s v="E - Periferico"/>
    <x v="1"/>
    <n v="147.625"/>
    <x v="47"/>
  </r>
  <r>
    <n v="48005"/>
    <s v="Calenzano"/>
    <s v="C - Cintura"/>
    <x v="0"/>
    <n v="77.410499999999999"/>
    <x v="47"/>
  </r>
  <r>
    <n v="48006"/>
    <s v="Campi Bisenzio"/>
    <s v="C - Cintura"/>
    <x v="0"/>
    <n v="28.6541"/>
    <x v="47"/>
  </r>
  <r>
    <n v="48008"/>
    <s v="Capraia e Limite"/>
    <s v="C - Cintura"/>
    <x v="0"/>
    <n v="25.017800000000001"/>
    <x v="47"/>
  </r>
  <r>
    <n v="48010"/>
    <s v="Castelfiorentino"/>
    <s v="C - Cintura"/>
    <x v="0"/>
    <n v="66.335499999999996"/>
    <x v="47"/>
  </r>
  <r>
    <n v="48011"/>
    <s v="Cerreto Guidi"/>
    <s v="C - Cintura"/>
    <x v="0"/>
    <n v="49.512"/>
    <x v="47"/>
  </r>
  <r>
    <n v="48012"/>
    <s v="Certaldo"/>
    <s v="D - Intermedio"/>
    <x v="1"/>
    <n v="75.188400000000001"/>
    <x v="47"/>
  </r>
  <r>
    <n v="48013"/>
    <s v="Dicomano"/>
    <s v="D - Intermedio"/>
    <x v="1"/>
    <n v="62.168199999999999"/>
    <x v="47"/>
  </r>
  <r>
    <n v="48014"/>
    <s v="Empoli"/>
    <s v="A - Polo"/>
    <x v="0"/>
    <n v="63.035299999999999"/>
    <x v="47"/>
  </r>
  <r>
    <n v="48015"/>
    <s v="Fiesole"/>
    <s v="C - Cintura"/>
    <x v="0"/>
    <n v="42.713999999999999"/>
    <x v="47"/>
  </r>
  <r>
    <n v="48017"/>
    <s v="Firenze"/>
    <s v="A - Polo"/>
    <x v="0"/>
    <n v="102.21559999999999"/>
    <x v="47"/>
  </r>
  <r>
    <n v="48018"/>
    <s v="Firenzuola"/>
    <s v="E - Periferico"/>
    <x v="1"/>
    <n v="271.30250000000001"/>
    <x v="47"/>
  </r>
  <r>
    <n v="48019"/>
    <s v="Fucecchio"/>
    <s v="C - Cintura"/>
    <x v="0"/>
    <n v="65.082899999999995"/>
    <x v="47"/>
  </r>
  <r>
    <n v="48020"/>
    <s v="Gambassi Terme"/>
    <s v="D - Intermedio"/>
    <x v="1"/>
    <n v="82.978800000000007"/>
    <x v="47"/>
  </r>
  <r>
    <n v="48021"/>
    <s v="Greve in Chianti"/>
    <s v="D - Intermedio"/>
    <x v="1"/>
    <n v="169.3947"/>
    <x v="47"/>
  </r>
  <r>
    <n v="48022"/>
    <s v="Impruneta"/>
    <s v="C - Cintura"/>
    <x v="0"/>
    <n v="49.174300000000002"/>
    <x v="47"/>
  </r>
  <r>
    <n v="48024"/>
    <s v="Lastra a Signa"/>
    <s v="C - Cintura"/>
    <x v="0"/>
    <n v="42.999299999999998"/>
    <x v="47"/>
  </r>
  <r>
    <n v="48025"/>
    <s v="Londa"/>
    <s v="D - Intermedio"/>
    <x v="1"/>
    <n v="58.844999999999999"/>
    <x v="47"/>
  </r>
  <r>
    <n v="48026"/>
    <s v="Marradi"/>
    <s v="E - Periferico"/>
    <x v="1"/>
    <n v="153.26519999999999"/>
    <x v="47"/>
  </r>
  <r>
    <n v="48027"/>
    <s v="Montaione"/>
    <s v="D - Intermedio"/>
    <x v="1"/>
    <n v="105.2953"/>
    <x v="47"/>
  </r>
  <r>
    <n v="48028"/>
    <s v="Montelupo Fiorentino"/>
    <s v="C - Cintura"/>
    <x v="0"/>
    <n v="24.972999999999999"/>
    <x v="47"/>
  </r>
  <r>
    <n v="48030"/>
    <s v="Montespertoli"/>
    <s v="C - Cintura"/>
    <x v="0"/>
    <n v="123.7465"/>
    <x v="47"/>
  </r>
  <r>
    <n v="48031"/>
    <s v="Palazzuolo sul Senio"/>
    <s v="E - Periferico"/>
    <x v="1"/>
    <n v="109.2482"/>
    <x v="47"/>
  </r>
  <r>
    <n v="48032"/>
    <s v="Pelago"/>
    <s v="C - Cintura"/>
    <x v="0"/>
    <n v="54.816600000000001"/>
    <x v="47"/>
  </r>
  <r>
    <n v="48033"/>
    <s v="Pontassieve"/>
    <s v="B - Polo intercomunale"/>
    <x v="0"/>
    <n v="114.2413"/>
    <x v="47"/>
  </r>
  <r>
    <n v="48035"/>
    <s v="Reggello"/>
    <s v="D - Intermedio"/>
    <x v="1"/>
    <n v="121.6818"/>
    <x v="47"/>
  </r>
  <r>
    <n v="48036"/>
    <s v="Rignano sull'Arno"/>
    <s v="C - Cintura"/>
    <x v="0"/>
    <n v="54.284500000000001"/>
    <x v="47"/>
  </r>
  <r>
    <n v="48037"/>
    <s v="Rufina"/>
    <s v="C - Cintura"/>
    <x v="0"/>
    <n v="46.119199999999999"/>
    <x v="47"/>
  </r>
  <r>
    <n v="48038"/>
    <s v="San Casciano in Val di Pesa"/>
    <s v="C - Cintura"/>
    <x v="0"/>
    <n v="106.8338"/>
    <x v="47"/>
  </r>
  <r>
    <n v="48039"/>
    <s v="San Godenzo"/>
    <s v="E - Periferico"/>
    <x v="1"/>
    <n v="98.912999999999997"/>
    <x v="47"/>
  </r>
  <r>
    <n v="48041"/>
    <s v="Scandicci"/>
    <s v="C - Cintura"/>
    <x v="0"/>
    <n v="60.144500000000001"/>
    <x v="47"/>
  </r>
  <r>
    <n v="48043"/>
    <s v="Sesto Fiorentino"/>
    <s v="C - Cintura"/>
    <x v="0"/>
    <n v="47.308"/>
    <x v="47"/>
  </r>
  <r>
    <n v="48044"/>
    <s v="Signa"/>
    <s v="C - Cintura"/>
    <x v="0"/>
    <n v="18.8733"/>
    <x v="47"/>
  </r>
  <r>
    <n v="48046"/>
    <s v="Vaglia"/>
    <s v="D - Intermedio"/>
    <x v="1"/>
    <n v="55.685200000000002"/>
    <x v="47"/>
  </r>
  <r>
    <n v="48049"/>
    <s v="Vicchio"/>
    <s v="E - Periferico"/>
    <x v="1"/>
    <n v="137.82660000000001"/>
    <x v="47"/>
  </r>
  <r>
    <n v="48050"/>
    <s v="Vinci"/>
    <s v="C - Cintura"/>
    <x v="0"/>
    <n v="53.942"/>
    <x v="47"/>
  </r>
  <r>
    <n v="48052"/>
    <s v="Figline e Incisa Valdarno"/>
    <s v="C - Cintura"/>
    <x v="0"/>
    <n v="98.481999999999999"/>
    <x v="47"/>
  </r>
  <r>
    <n v="48053"/>
    <s v="Scarperia e San Piero"/>
    <s v="E - Periferico"/>
    <x v="1"/>
    <n v="115.9059"/>
    <x v="47"/>
  </r>
  <r>
    <n v="48054"/>
    <s v="Barberino Tavarnelle"/>
    <s v="D - Intermedio"/>
    <x v="1"/>
    <n v="124.25960000000001"/>
    <x v="47"/>
  </r>
  <r>
    <n v="49001"/>
    <s v="Bibbona"/>
    <s v="E - Periferico"/>
    <x v="1"/>
    <n v="65.124099999999999"/>
    <x v="48"/>
  </r>
  <r>
    <n v="49002"/>
    <s v="Campiglia Marittima"/>
    <s v="E - Periferico"/>
    <x v="1"/>
    <n v="83.111900000000006"/>
    <x v="48"/>
  </r>
  <r>
    <n v="49003"/>
    <s v="Campo nell'Elba"/>
    <s v="F - Ultraperiferico"/>
    <x v="1"/>
    <n v="56.043700000000001"/>
    <x v="48"/>
  </r>
  <r>
    <n v="49004"/>
    <s v="Capoliveri"/>
    <s v="F - Ultraperiferico"/>
    <x v="1"/>
    <n v="39.412199999999999"/>
    <x v="48"/>
  </r>
  <r>
    <n v="49005"/>
    <s v="Capraia Isola"/>
    <s v="F - Ultraperiferico"/>
    <x v="1"/>
    <n v="19.788399999999999"/>
    <x v="48"/>
  </r>
  <r>
    <n v="49006"/>
    <s v="Castagneto Carducci"/>
    <s v="E - Periferico"/>
    <x v="1"/>
    <n v="142.60589999999999"/>
    <x v="48"/>
  </r>
  <r>
    <n v="49007"/>
    <s v="Cecina"/>
    <s v="D - Intermedio"/>
    <x v="1"/>
    <n v="42.433100000000003"/>
    <x v="48"/>
  </r>
  <r>
    <n v="49008"/>
    <s v="Collesalvetti"/>
    <s v="C - Cintura"/>
    <x v="0"/>
    <n v="107.88720000000001"/>
    <x v="48"/>
  </r>
  <r>
    <n v="49009"/>
    <s v="Livorno"/>
    <s v="A - Polo"/>
    <x v="0"/>
    <n v="104.98699999999999"/>
    <x v="48"/>
  </r>
  <r>
    <n v="49010"/>
    <s v="Marciana"/>
    <s v="F - Ultraperiferico"/>
    <x v="1"/>
    <n v="45.1751"/>
    <x v="48"/>
  </r>
  <r>
    <n v="49011"/>
    <s v="Marciana Marina"/>
    <s v="F - Ultraperiferico"/>
    <x v="1"/>
    <n v="6.0233999999999996"/>
    <x v="48"/>
  </r>
  <r>
    <n v="49012"/>
    <s v="Piombino"/>
    <s v="E - Periferico"/>
    <x v="1"/>
    <n v="130.3699"/>
    <x v="48"/>
  </r>
  <r>
    <n v="49013"/>
    <s v="Porto Azzurro"/>
    <s v="F - Ultraperiferico"/>
    <x v="1"/>
    <n v="13.599"/>
    <x v="48"/>
  </r>
  <r>
    <n v="49014"/>
    <s v="Portoferraio"/>
    <s v="F - Ultraperiferico"/>
    <x v="1"/>
    <n v="48.082500000000003"/>
    <x v="48"/>
  </r>
  <r>
    <n v="49017"/>
    <s v="Rosignano Marittimo"/>
    <s v="D - Intermedio"/>
    <x v="1"/>
    <n v="121.3708"/>
    <x v="48"/>
  </r>
  <r>
    <n v="49018"/>
    <s v="San Vincenzo"/>
    <s v="E - Periferico"/>
    <x v="1"/>
    <n v="33.135399999999997"/>
    <x v="48"/>
  </r>
  <r>
    <n v="49019"/>
    <s v="Sassetta"/>
    <s v="E - Periferico"/>
    <x v="1"/>
    <n v="27.1387"/>
    <x v="48"/>
  </r>
  <r>
    <n v="49020"/>
    <s v="Suvereto"/>
    <s v="E - Periferico"/>
    <x v="1"/>
    <n v="91.971299999999999"/>
    <x v="48"/>
  </r>
  <r>
    <n v="49021"/>
    <s v="Rio"/>
    <s v="F - Ultraperiferico"/>
    <x v="1"/>
    <n v="35.131799999999998"/>
    <x v="48"/>
  </r>
  <r>
    <n v="50001"/>
    <s v="Bientina"/>
    <s v="C - Cintura"/>
    <x v="0"/>
    <n v="29.216699999999999"/>
    <x v="49"/>
  </r>
  <r>
    <n v="50002"/>
    <s v="Buti"/>
    <s v="C - Cintura"/>
    <x v="0"/>
    <n v="22.8324"/>
    <x v="49"/>
  </r>
  <r>
    <n v="50003"/>
    <s v="Calci"/>
    <s v="C - Cintura"/>
    <x v="0"/>
    <n v="25.659600000000001"/>
    <x v="49"/>
  </r>
  <r>
    <n v="50004"/>
    <s v="Calcinaia"/>
    <s v="C - Cintura"/>
    <x v="0"/>
    <n v="14.3926"/>
    <x v="49"/>
  </r>
  <r>
    <n v="50005"/>
    <s v="Capannoli"/>
    <s v="C - Cintura"/>
    <x v="0"/>
    <n v="23.489899999999999"/>
    <x v="49"/>
  </r>
  <r>
    <n v="50006"/>
    <s v="Casale Marittimo"/>
    <s v="E - Periferico"/>
    <x v="1"/>
    <n v="14.4133"/>
    <x v="49"/>
  </r>
  <r>
    <n v="50008"/>
    <s v="Cascina"/>
    <s v="C - Cintura"/>
    <x v="0"/>
    <n v="78.865300000000005"/>
    <x v="49"/>
  </r>
  <r>
    <n v="50009"/>
    <s v="Castelfranco di Sotto"/>
    <s v="C - Cintura"/>
    <x v="0"/>
    <n v="48.127499999999998"/>
    <x v="49"/>
  </r>
  <r>
    <n v="50010"/>
    <s v="Castellina Marittima"/>
    <s v="E - Periferico"/>
    <x v="1"/>
    <n v="45.209099999999999"/>
    <x v="49"/>
  </r>
  <r>
    <n v="50011"/>
    <s v="Castelnuovo di Val di Cecina"/>
    <s v="E - Periferico"/>
    <x v="1"/>
    <n v="89.238200000000006"/>
    <x v="49"/>
  </r>
  <r>
    <n v="50012"/>
    <s v="Chianni"/>
    <s v="D - Intermedio"/>
    <x v="1"/>
    <n v="61.860100000000003"/>
    <x v="49"/>
  </r>
  <r>
    <n v="50014"/>
    <s v="Fauglia"/>
    <s v="C - Cintura"/>
    <x v="0"/>
    <n v="42.903399999999998"/>
    <x v="49"/>
  </r>
  <r>
    <n v="50015"/>
    <s v="Guardistallo"/>
    <s v="E - Periferico"/>
    <x v="1"/>
    <n v="23.9206"/>
    <x v="49"/>
  </r>
  <r>
    <n v="50016"/>
    <s v="Lajatico"/>
    <s v="D - Intermedio"/>
    <x v="1"/>
    <n v="72.769300000000001"/>
    <x v="49"/>
  </r>
  <r>
    <n v="50019"/>
    <s v="Montecatini Val di Cecina"/>
    <s v="E - Periferico"/>
    <x v="1"/>
    <n v="154.04320000000001"/>
    <x v="49"/>
  </r>
  <r>
    <n v="50020"/>
    <s v="Montescudaio"/>
    <s v="E - Periferico"/>
    <x v="1"/>
    <n v="19.6065"/>
    <x v="49"/>
  </r>
  <r>
    <n v="50021"/>
    <s v="Monteverdi Marittimo"/>
    <s v="E - Periferico"/>
    <x v="1"/>
    <n v="98.8001"/>
    <x v="49"/>
  </r>
  <r>
    <n v="50022"/>
    <s v="Montopoli in Val d'Arno"/>
    <s v="C - Cintura"/>
    <x v="0"/>
    <n v="30.665099999999999"/>
    <x v="49"/>
  </r>
  <r>
    <n v="50023"/>
    <s v="Orciano Pisano"/>
    <s v="D - Intermedio"/>
    <x v="1"/>
    <n v="11.733599999999999"/>
    <x v="49"/>
  </r>
  <r>
    <n v="50024"/>
    <s v="Palaia"/>
    <s v="C - Cintura"/>
    <x v="0"/>
    <n v="73.834100000000007"/>
    <x v="49"/>
  </r>
  <r>
    <n v="50025"/>
    <s v="Peccioli"/>
    <s v="C - Cintura"/>
    <x v="0"/>
    <n v="92.435699999999997"/>
    <x v="49"/>
  </r>
  <r>
    <n v="50026"/>
    <s v="Pisa"/>
    <s v="A - Polo"/>
    <x v="0"/>
    <n v="184.86259999999999"/>
    <x v="49"/>
  </r>
  <r>
    <n v="50027"/>
    <s v="Pomarance"/>
    <s v="E - Periferico"/>
    <x v="1"/>
    <n v="227.28880000000001"/>
    <x v="49"/>
  </r>
  <r>
    <n v="50028"/>
    <s v="Ponsacco"/>
    <s v="C - Cintura"/>
    <x v="0"/>
    <n v="20.039000000000001"/>
    <x v="49"/>
  </r>
  <r>
    <n v="50029"/>
    <s v="Pontedera"/>
    <s v="A - Polo"/>
    <x v="0"/>
    <n v="45.516599999999997"/>
    <x v="49"/>
  </r>
  <r>
    <n v="50030"/>
    <s v="Riparbella"/>
    <s v="E - Periferico"/>
    <x v="1"/>
    <n v="59.374600000000001"/>
    <x v="49"/>
  </r>
  <r>
    <n v="50031"/>
    <s v="San Giuliano Terme"/>
    <s v="C - Cintura"/>
    <x v="0"/>
    <n v="91.500299999999996"/>
    <x v="49"/>
  </r>
  <r>
    <n v="50032"/>
    <s v="San Miniato"/>
    <s v="C - Cintura"/>
    <x v="0"/>
    <n v="101.85980000000001"/>
    <x v="49"/>
  </r>
  <r>
    <n v="50033"/>
    <s v="Santa Croce sull'Arno"/>
    <s v="C - Cintura"/>
    <x v="0"/>
    <n v="16.857399999999998"/>
    <x v="49"/>
  </r>
  <r>
    <n v="50034"/>
    <s v="Santa Luce"/>
    <s v="D - Intermedio"/>
    <x v="1"/>
    <n v="65.8215"/>
    <x v="49"/>
  </r>
  <r>
    <n v="50035"/>
    <s v="Santa Maria a Monte"/>
    <s v="C - Cintura"/>
    <x v="0"/>
    <n v="38.076000000000001"/>
    <x v="49"/>
  </r>
  <r>
    <n v="50036"/>
    <s v="Terricciola"/>
    <s v="C - Cintura"/>
    <x v="0"/>
    <n v="43.5002"/>
    <x v="49"/>
  </r>
  <r>
    <n v="50037"/>
    <s v="Vecchiano"/>
    <s v="C - Cintura"/>
    <x v="0"/>
    <n v="67.754900000000006"/>
    <x v="49"/>
  </r>
  <r>
    <n v="50038"/>
    <s v="Vicopisano"/>
    <s v="C - Cintura"/>
    <x v="0"/>
    <n v="26.8537"/>
    <x v="49"/>
  </r>
  <r>
    <n v="50039"/>
    <s v="Volterra"/>
    <s v="E - Periferico"/>
    <x v="1"/>
    <n v="253.6679"/>
    <x v="49"/>
  </r>
  <r>
    <n v="50040"/>
    <s v="Casciana Terme Lari"/>
    <s v="C - Cintura"/>
    <x v="0"/>
    <n v="81.2453"/>
    <x v="49"/>
  </r>
  <r>
    <n v="50041"/>
    <s v="Crespina Lorenzana"/>
    <s v="C - Cintura"/>
    <x v="0"/>
    <n v="46.1252"/>
    <x v="49"/>
  </r>
  <r>
    <n v="51001"/>
    <s v="Anghiari"/>
    <s v="D - Intermedio"/>
    <x v="1"/>
    <n v="130.92670000000001"/>
    <x v="50"/>
  </r>
  <r>
    <n v="51002"/>
    <s v="Arezzo"/>
    <s v="A - Polo"/>
    <x v="0"/>
    <n v="382.69929999999999"/>
    <x v="50"/>
  </r>
  <r>
    <n v="51003"/>
    <s v="Badia Tedalda"/>
    <s v="F - Ultraperiferico"/>
    <x v="1"/>
    <n v="119.0646"/>
    <x v="50"/>
  </r>
  <r>
    <n v="51004"/>
    <s v="Bibbiena"/>
    <s v="D - Intermedio"/>
    <x v="1"/>
    <n v="87.603499999999997"/>
    <x v="50"/>
  </r>
  <r>
    <n v="51005"/>
    <s v="Bucine"/>
    <s v="D - Intermedio"/>
    <x v="1"/>
    <n v="132.1292"/>
    <x v="50"/>
  </r>
  <r>
    <n v="51006"/>
    <s v="Capolona"/>
    <s v="C - Cintura"/>
    <x v="0"/>
    <n v="48.784799999999997"/>
    <x v="50"/>
  </r>
  <r>
    <n v="51007"/>
    <s v="Caprese Michelangelo"/>
    <s v="E - Periferico"/>
    <x v="1"/>
    <n v="66.469200000000001"/>
    <x v="50"/>
  </r>
  <r>
    <n v="51008"/>
    <s v="Castel Focognano"/>
    <s v="C - Cintura"/>
    <x v="0"/>
    <n v="56.170499999999997"/>
    <x v="50"/>
  </r>
  <r>
    <n v="51010"/>
    <s v="Castel San Niccolò"/>
    <s v="E - Periferico"/>
    <x v="1"/>
    <n v="83.112200000000001"/>
    <x v="50"/>
  </r>
  <r>
    <n v="51011"/>
    <s v="Castiglion Fibocchi"/>
    <s v="C - Cintura"/>
    <x v="0"/>
    <n v="25.4329"/>
    <x v="50"/>
  </r>
  <r>
    <n v="51012"/>
    <s v="Castiglion Fiorentino"/>
    <s v="D - Intermedio"/>
    <x v="1"/>
    <n v="112.44759999999999"/>
    <x v="50"/>
  </r>
  <r>
    <n v="51013"/>
    <s v="Cavriglia"/>
    <s v="E - Periferico"/>
    <x v="1"/>
    <n v="60.4955"/>
    <x v="50"/>
  </r>
  <r>
    <n v="51014"/>
    <s v="Chitignano"/>
    <s v="D - Intermedio"/>
    <x v="1"/>
    <n v="14.957800000000001"/>
    <x v="50"/>
  </r>
  <r>
    <n v="51015"/>
    <s v="Chiusi della Verna"/>
    <s v="E - Periferico"/>
    <x v="1"/>
    <n v="101.0035"/>
    <x v="50"/>
  </r>
  <r>
    <n v="51016"/>
    <s v="Civitella in Val di Chiana"/>
    <s v="C - Cintura"/>
    <x v="0"/>
    <n v="100.3253"/>
    <x v="50"/>
  </r>
  <r>
    <n v="51017"/>
    <s v="Cortona"/>
    <s v="E - Periferico"/>
    <x v="1"/>
    <n v="341.84890000000001"/>
    <x v="50"/>
  </r>
  <r>
    <n v="51018"/>
    <s v="Foiano della Chiana"/>
    <s v="D - Intermedio"/>
    <x v="1"/>
    <n v="40.9255"/>
    <x v="50"/>
  </r>
  <r>
    <n v="51020"/>
    <s v="Loro Ciuffenna"/>
    <s v="D - Intermedio"/>
    <x v="1"/>
    <n v="88.387699999999995"/>
    <x v="50"/>
  </r>
  <r>
    <n v="51021"/>
    <s v="Lucignano"/>
    <s v="D - Intermedio"/>
    <x v="1"/>
    <n v="44.305599999999998"/>
    <x v="50"/>
  </r>
  <r>
    <n v="51022"/>
    <s v="Marciano della Chiana"/>
    <s v="C - Cintura"/>
    <x v="0"/>
    <n v="23.7636"/>
    <x v="50"/>
  </r>
  <r>
    <n v="51023"/>
    <s v="Montemignaio"/>
    <s v="E - Periferico"/>
    <x v="1"/>
    <n v="25.954000000000001"/>
    <x v="50"/>
  </r>
  <r>
    <n v="51024"/>
    <s v="Monterchi"/>
    <s v="D - Intermedio"/>
    <x v="1"/>
    <n v="29.581600000000002"/>
    <x v="50"/>
  </r>
  <r>
    <n v="51025"/>
    <s v="Monte San Savino"/>
    <s v="C - Cintura"/>
    <x v="0"/>
    <n v="90.088099999999997"/>
    <x v="50"/>
  </r>
  <r>
    <n v="51026"/>
    <s v="Montevarchi"/>
    <s v="D - Intermedio"/>
    <x v="1"/>
    <n v="56.381100000000004"/>
    <x v="50"/>
  </r>
  <r>
    <n v="51027"/>
    <s v="Ortignano Raggiolo"/>
    <s v="D - Intermedio"/>
    <x v="1"/>
    <n v="36.380600000000001"/>
    <x v="50"/>
  </r>
  <r>
    <n v="51030"/>
    <s v="Pieve Santo Stefano"/>
    <s v="E - Periferico"/>
    <x v="1"/>
    <n v="155.57560000000001"/>
    <x v="50"/>
  </r>
  <r>
    <n v="51031"/>
    <s v="Poppi"/>
    <s v="D - Intermedio"/>
    <x v="1"/>
    <n v="97.3322"/>
    <x v="50"/>
  </r>
  <r>
    <n v="51033"/>
    <s v="San Giovanni Valdarno"/>
    <s v="D - Intermedio"/>
    <x v="1"/>
    <n v="21.475999999999999"/>
    <x v="50"/>
  </r>
  <r>
    <n v="51034"/>
    <s v="Sansepolcro"/>
    <s v="D - Intermedio"/>
    <x v="1"/>
    <n v="91.192700000000002"/>
    <x v="50"/>
  </r>
  <r>
    <n v="51035"/>
    <s v="Sestino"/>
    <s v="F - Ultraperiferico"/>
    <x v="1"/>
    <n v="80.746499999999997"/>
    <x v="50"/>
  </r>
  <r>
    <n v="51037"/>
    <s v="Subbiano"/>
    <s v="C - Cintura"/>
    <x v="0"/>
    <n v="79.136300000000006"/>
    <x v="50"/>
  </r>
  <r>
    <n v="51038"/>
    <s v="Talla"/>
    <s v="D - Intermedio"/>
    <x v="1"/>
    <n v="59.514899999999997"/>
    <x v="50"/>
  </r>
  <r>
    <n v="51039"/>
    <s v="Terranuova Bracciolini"/>
    <s v="D - Intermedio"/>
    <x v="1"/>
    <n v="84.259399999999999"/>
    <x v="50"/>
  </r>
  <r>
    <n v="51040"/>
    <s v="Castelfranco Piandiscò"/>
    <s v="D - Intermedio"/>
    <x v="1"/>
    <n v="55.555300000000003"/>
    <x v="50"/>
  </r>
  <r>
    <n v="51041"/>
    <s v="Pratovecchio Stia"/>
    <s v="E - Periferico"/>
    <x v="1"/>
    <n v="138.5558"/>
    <x v="50"/>
  </r>
  <r>
    <n v="51042"/>
    <s v="Laterina Pergine Valdarno"/>
    <s v="C - Cintura"/>
    <x v="0"/>
    <n v="70.320499999999996"/>
    <x v="50"/>
  </r>
  <r>
    <n v="52001"/>
    <s v="Abbadia San Salvatore"/>
    <s v="E - Periferico"/>
    <x v="1"/>
    <n v="59.119199999999999"/>
    <x v="51"/>
  </r>
  <r>
    <n v="52002"/>
    <s v="Asciano"/>
    <s v="D - Intermedio"/>
    <x v="1"/>
    <n v="216.48840000000001"/>
    <x v="51"/>
  </r>
  <r>
    <n v="52003"/>
    <s v="Buonconvento"/>
    <s v="D - Intermedio"/>
    <x v="1"/>
    <n v="64.988500000000002"/>
    <x v="51"/>
  </r>
  <r>
    <n v="52004"/>
    <s v="Casole d'Elsa"/>
    <s v="D - Intermedio"/>
    <x v="1"/>
    <n v="147.99100000000001"/>
    <x v="51"/>
  </r>
  <r>
    <n v="52005"/>
    <s v="Castellina in Chianti"/>
    <s v="C - Cintura"/>
    <x v="0"/>
    <n v="99.239400000000003"/>
    <x v="51"/>
  </r>
  <r>
    <n v="52006"/>
    <s v="Castelnuovo Berardenga"/>
    <s v="C - Cintura"/>
    <x v="0"/>
    <n v="177.0633"/>
    <x v="51"/>
  </r>
  <r>
    <n v="52007"/>
    <s v="Castiglione d'Orcia"/>
    <s v="E - Periferico"/>
    <x v="1"/>
    <n v="141.71289999999999"/>
    <x v="51"/>
  </r>
  <r>
    <n v="52008"/>
    <s v="Cetona"/>
    <s v="E - Periferico"/>
    <x v="1"/>
    <n v="53.478200000000001"/>
    <x v="51"/>
  </r>
  <r>
    <n v="52009"/>
    <s v="Chianciano Terme"/>
    <s v="E - Periferico"/>
    <x v="1"/>
    <n v="36.7971"/>
    <x v="51"/>
  </r>
  <r>
    <n v="52010"/>
    <s v="Chiusdino"/>
    <s v="E - Periferico"/>
    <x v="1"/>
    <n v="141.8767"/>
    <x v="51"/>
  </r>
  <r>
    <n v="52011"/>
    <s v="Chiusi"/>
    <s v="D - Intermedio"/>
    <x v="1"/>
    <n v="58.089700000000001"/>
    <x v="51"/>
  </r>
  <r>
    <n v="52012"/>
    <s v="Colle di Val d'Elsa"/>
    <s v="C - Cintura"/>
    <x v="0"/>
    <n v="91.992599999999996"/>
    <x v="51"/>
  </r>
  <r>
    <n v="52013"/>
    <s v="Gaiole in Chianti"/>
    <s v="D - Intermedio"/>
    <x v="1"/>
    <n v="128.93"/>
    <x v="51"/>
  </r>
  <r>
    <n v="52015"/>
    <s v="Montepulciano"/>
    <s v="E - Periferico"/>
    <x v="1"/>
    <n v="165.73079999999999"/>
    <x v="51"/>
  </r>
  <r>
    <n v="52016"/>
    <s v="Monteriggioni"/>
    <s v="C - Cintura"/>
    <x v="0"/>
    <n v="100.03570000000001"/>
    <x v="51"/>
  </r>
  <r>
    <n v="52017"/>
    <s v="Monteroni d'Arbia"/>
    <s v="C - Cintura"/>
    <x v="0"/>
    <n v="105.9217"/>
    <x v="51"/>
  </r>
  <r>
    <n v="52018"/>
    <s v="Monticiano"/>
    <s v="E - Periferico"/>
    <x v="1"/>
    <n v="110.19450000000001"/>
    <x v="51"/>
  </r>
  <r>
    <n v="52019"/>
    <s v="Murlo"/>
    <s v="D - Intermedio"/>
    <x v="1"/>
    <n v="114.5429"/>
    <x v="51"/>
  </r>
  <r>
    <n v="52020"/>
    <s v="Piancastagnaio"/>
    <s v="E - Periferico"/>
    <x v="1"/>
    <n v="69.224100000000007"/>
    <x v="51"/>
  </r>
  <r>
    <n v="52021"/>
    <s v="Pienza"/>
    <s v="E - Periferico"/>
    <x v="1"/>
    <n v="122.78060000000001"/>
    <x v="51"/>
  </r>
  <r>
    <n v="52022"/>
    <s v="Poggibonsi"/>
    <s v="C - Cintura"/>
    <x v="0"/>
    <n v="70.688199999999995"/>
    <x v="51"/>
  </r>
  <r>
    <n v="52023"/>
    <s v="Radda in Chianti"/>
    <s v="D - Intermedio"/>
    <x v="1"/>
    <n v="80.140799999999999"/>
    <x v="51"/>
  </r>
  <r>
    <n v="52024"/>
    <s v="Radicofani"/>
    <s v="E - Periferico"/>
    <x v="1"/>
    <n v="117.67700000000001"/>
    <x v="51"/>
  </r>
  <r>
    <n v="52025"/>
    <s v="Radicondoli"/>
    <s v="E - Periferico"/>
    <x v="1"/>
    <n v="132.5478"/>
    <x v="51"/>
  </r>
  <r>
    <n v="52026"/>
    <s v="Rapolano Terme"/>
    <s v="C - Cintura"/>
    <x v="0"/>
    <n v="82.839200000000005"/>
    <x v="51"/>
  </r>
  <r>
    <n v="52027"/>
    <s v="San Casciano dei Bagni"/>
    <s v="E - Periferico"/>
    <x v="1"/>
    <n v="92.931399999999996"/>
    <x v="51"/>
  </r>
  <r>
    <n v="52028"/>
    <s v="San Gimignano"/>
    <s v="D - Intermedio"/>
    <x v="1"/>
    <n v="138.78440000000001"/>
    <x v="51"/>
  </r>
  <r>
    <n v="52030"/>
    <s v="San Quirico d'Orcia"/>
    <s v="E - Periferico"/>
    <x v="1"/>
    <n v="42.372900000000001"/>
    <x v="51"/>
  </r>
  <r>
    <n v="52031"/>
    <s v="Sarteano"/>
    <s v="D - Intermedio"/>
    <x v="1"/>
    <n v="84.484200000000001"/>
    <x v="51"/>
  </r>
  <r>
    <n v="52032"/>
    <s v="Siena"/>
    <s v="A - Polo"/>
    <x v="0"/>
    <n v="118.81140000000001"/>
    <x v="51"/>
  </r>
  <r>
    <n v="52033"/>
    <s v="Sinalunga"/>
    <s v="D - Intermedio"/>
    <x v="1"/>
    <n v="79.094399999999993"/>
    <x v="51"/>
  </r>
  <r>
    <n v="52034"/>
    <s v="Sovicille"/>
    <s v="C - Cintura"/>
    <x v="0"/>
    <n v="142.47569999999999"/>
    <x v="51"/>
  </r>
  <r>
    <n v="52035"/>
    <s v="Torrita di Siena"/>
    <s v="D - Intermedio"/>
    <x v="1"/>
    <n v="58.2851"/>
    <x v="51"/>
  </r>
  <r>
    <n v="52036"/>
    <s v="Trequanda"/>
    <s v="E - Periferico"/>
    <x v="1"/>
    <n v="64.0745"/>
    <x v="51"/>
  </r>
  <r>
    <n v="52037"/>
    <s v="Montalcino"/>
    <s v="E - Periferico"/>
    <x v="1"/>
    <n v="308.29989999999998"/>
    <x v="51"/>
  </r>
  <r>
    <n v="53001"/>
    <s v="Arcidosso"/>
    <s v="E - Periferico"/>
    <x v="1"/>
    <n v="93.686400000000006"/>
    <x v="52"/>
  </r>
  <r>
    <n v="53002"/>
    <s v="Campagnatico"/>
    <s v="C - Cintura"/>
    <x v="0"/>
    <n v="161.9632"/>
    <x v="52"/>
  </r>
  <r>
    <n v="53003"/>
    <s v="Capalbio"/>
    <s v="E - Periferico"/>
    <x v="1"/>
    <n v="187.5591"/>
    <x v="52"/>
  </r>
  <r>
    <n v="53004"/>
    <s v="Castel del Piano"/>
    <s v="E - Periferico"/>
    <x v="1"/>
    <n v="67.883700000000005"/>
    <x v="52"/>
  </r>
  <r>
    <n v="53005"/>
    <s v="Castell'Azzara"/>
    <s v="E - Periferico"/>
    <x v="1"/>
    <n v="64.364199999999997"/>
    <x v="52"/>
  </r>
  <r>
    <n v="53006"/>
    <s v="Castiglione della Pescaia"/>
    <s v="C - Cintura"/>
    <x v="0"/>
    <n v="208.77010000000001"/>
    <x v="52"/>
  </r>
  <r>
    <n v="53007"/>
    <s v="Cinigiano"/>
    <s v="D - Intermedio"/>
    <x v="1"/>
    <n v="160.7953"/>
    <x v="52"/>
  </r>
  <r>
    <n v="53008"/>
    <s v="Civitella Paganico"/>
    <s v="C - Cintura"/>
    <x v="0"/>
    <n v="194.9949"/>
    <x v="52"/>
  </r>
  <r>
    <n v="53009"/>
    <s v="Follonica"/>
    <s v="D - Intermedio"/>
    <x v="1"/>
    <n v="56.188699999999997"/>
    <x v="52"/>
  </r>
  <r>
    <n v="53010"/>
    <s v="Gavorrano"/>
    <s v="D - Intermedio"/>
    <x v="1"/>
    <n v="165.05770000000001"/>
    <x v="52"/>
  </r>
  <r>
    <n v="53011"/>
    <s v="Grosseto"/>
    <s v="A - Polo"/>
    <x v="0"/>
    <n v="473.02519999999998"/>
    <x v="52"/>
  </r>
  <r>
    <n v="53012"/>
    <s v="Isola del Giglio"/>
    <s v="F - Ultraperiferico"/>
    <x v="1"/>
    <n v="24.212900000000001"/>
    <x v="52"/>
  </r>
  <r>
    <n v="53013"/>
    <s v="Magliano in Toscana"/>
    <s v="D - Intermedio"/>
    <x v="1"/>
    <n v="250.816"/>
    <x v="52"/>
  </r>
  <r>
    <n v="53014"/>
    <s v="Manciano"/>
    <s v="E - Periferico"/>
    <x v="1"/>
    <n v="372.74250000000001"/>
    <x v="52"/>
  </r>
  <r>
    <n v="53015"/>
    <s v="Massa Marittima"/>
    <s v="D - Intermedio"/>
    <x v="1"/>
    <n v="282.91919999999999"/>
    <x v="52"/>
  </r>
  <r>
    <n v="53016"/>
    <s v="Monte Argentario"/>
    <s v="E - Periferico"/>
    <x v="1"/>
    <n v="60.1265"/>
    <x v="52"/>
  </r>
  <r>
    <n v="53017"/>
    <s v="Montieri"/>
    <s v="E - Periferico"/>
    <x v="1"/>
    <n v="108.5304"/>
    <x v="52"/>
  </r>
  <r>
    <n v="53018"/>
    <s v="Orbetello"/>
    <s v="D - Intermedio"/>
    <x v="1"/>
    <n v="226.56880000000001"/>
    <x v="52"/>
  </r>
  <r>
    <n v="53019"/>
    <s v="Pitigliano"/>
    <s v="E - Periferico"/>
    <x v="1"/>
    <n v="102.3198"/>
    <x v="52"/>
  </r>
  <r>
    <n v="53020"/>
    <s v="Roccalbegna"/>
    <s v="E - Periferico"/>
    <x v="1"/>
    <n v="124.4207"/>
    <x v="52"/>
  </r>
  <r>
    <n v="53021"/>
    <s v="Roccastrada"/>
    <s v="D - Intermedio"/>
    <x v="1"/>
    <n v="283.69400000000002"/>
    <x v="52"/>
  </r>
  <r>
    <n v="53022"/>
    <s v="Santa Fiora"/>
    <s v="E - Periferico"/>
    <x v="1"/>
    <n v="63.511699999999998"/>
    <x v="52"/>
  </r>
  <r>
    <n v="53023"/>
    <s v="Scansano"/>
    <s v="D - Intermedio"/>
    <x v="1"/>
    <n v="273.08800000000002"/>
    <x v="52"/>
  </r>
  <r>
    <n v="53024"/>
    <s v="Scarlino"/>
    <s v="D - Intermedio"/>
    <x v="1"/>
    <n v="88.165300000000002"/>
    <x v="52"/>
  </r>
  <r>
    <n v="53025"/>
    <s v="Seggiano"/>
    <s v="E - Periferico"/>
    <x v="1"/>
    <n v="49.310600000000001"/>
    <x v="52"/>
  </r>
  <r>
    <n v="53026"/>
    <s v="Sorano"/>
    <s v="E - Periferico"/>
    <x v="1"/>
    <n v="173.87309999999999"/>
    <x v="52"/>
  </r>
  <r>
    <n v="53027"/>
    <s v="Monterotondo Marittimo"/>
    <s v="E - Periferico"/>
    <x v="1"/>
    <n v="101.9665"/>
    <x v="52"/>
  </r>
  <r>
    <n v="53028"/>
    <s v="Semproniano"/>
    <s v="F - Ultraperiferico"/>
    <x v="1"/>
    <n v="81.721699999999998"/>
    <x v="52"/>
  </r>
  <r>
    <n v="54001"/>
    <s v="Assisi"/>
    <s v="C - Cintura"/>
    <x v="0"/>
    <n v="186.99160000000001"/>
    <x v="53"/>
  </r>
  <r>
    <n v="54002"/>
    <s v="Bastia Umbra"/>
    <s v="C - Cintura"/>
    <x v="0"/>
    <n v="27.641999999999999"/>
    <x v="53"/>
  </r>
  <r>
    <n v="54003"/>
    <s v="Bettona"/>
    <s v="C - Cintura"/>
    <x v="0"/>
    <n v="45.054000000000002"/>
    <x v="53"/>
  </r>
  <r>
    <n v="54004"/>
    <s v="Bevagna"/>
    <s v="C - Cintura"/>
    <x v="0"/>
    <n v="56.335500000000003"/>
    <x v="53"/>
  </r>
  <r>
    <n v="54005"/>
    <s v="Campello sul Clitunno"/>
    <s v="C - Cintura"/>
    <x v="0"/>
    <n v="50.0441"/>
    <x v="53"/>
  </r>
  <r>
    <n v="54006"/>
    <s v="Cannara"/>
    <s v="C - Cintura"/>
    <x v="0"/>
    <n v="33.0017"/>
    <x v="53"/>
  </r>
  <r>
    <n v="54007"/>
    <s v="Cascia"/>
    <s v="E - Periferico"/>
    <x v="1"/>
    <n v="181.3664"/>
    <x v="53"/>
  </r>
  <r>
    <n v="54008"/>
    <s v="Castel Ritaldi"/>
    <s v="C - Cintura"/>
    <x v="0"/>
    <n v="22.816800000000001"/>
    <x v="53"/>
  </r>
  <r>
    <n v="54009"/>
    <s v="Castiglione del Lago"/>
    <s v="D - Intermedio"/>
    <x v="1"/>
    <n v="204.85890000000001"/>
    <x v="53"/>
  </r>
  <r>
    <n v="54010"/>
    <s v="Cerreto di Spoleto"/>
    <s v="D - Intermedio"/>
    <x v="1"/>
    <n v="74.2697"/>
    <x v="53"/>
  </r>
  <r>
    <n v="54011"/>
    <s v="Citerna"/>
    <s v="D - Intermedio"/>
    <x v="1"/>
    <n v="23.611000000000001"/>
    <x v="53"/>
  </r>
  <r>
    <n v="54012"/>
    <s v="Città della Pieve"/>
    <s v="D - Intermedio"/>
    <x v="1"/>
    <n v="110.7264"/>
    <x v="53"/>
  </r>
  <r>
    <n v="54013"/>
    <s v="Città di Castello"/>
    <s v="E - Periferico"/>
    <x v="1"/>
    <n v="386.65929999999997"/>
    <x v="53"/>
  </r>
  <r>
    <n v="54014"/>
    <s v="Collazzone"/>
    <s v="D - Intermedio"/>
    <x v="1"/>
    <n v="56.972200000000001"/>
    <x v="53"/>
  </r>
  <r>
    <n v="54015"/>
    <s v="Corciano"/>
    <s v="C - Cintura"/>
    <x v="0"/>
    <n v="64.789900000000003"/>
    <x v="53"/>
  </r>
  <r>
    <n v="54016"/>
    <s v="Costacciaro"/>
    <s v="E - Periferico"/>
    <x v="1"/>
    <n v="41.206299999999999"/>
    <x v="53"/>
  </r>
  <r>
    <n v="54017"/>
    <s v="Deruta"/>
    <s v="C - Cintura"/>
    <x v="0"/>
    <n v="44.144599999999997"/>
    <x v="53"/>
  </r>
  <r>
    <n v="54018"/>
    <s v="Foligno"/>
    <s v="A - Polo"/>
    <x v="0"/>
    <n v="264.0299"/>
    <x v="53"/>
  </r>
  <r>
    <n v="54019"/>
    <s v="Fossato di Vico"/>
    <s v="D - Intermedio"/>
    <x v="1"/>
    <n v="35.657800000000002"/>
    <x v="53"/>
  </r>
  <r>
    <n v="54020"/>
    <s v="Fratta Todina"/>
    <s v="D - Intermedio"/>
    <x v="1"/>
    <n v="17.364899999999999"/>
    <x v="53"/>
  </r>
  <r>
    <n v="54021"/>
    <s v="Giano dell'Umbria"/>
    <s v="D - Intermedio"/>
    <x v="1"/>
    <n v="43.848999999999997"/>
    <x v="53"/>
  </r>
  <r>
    <n v="54022"/>
    <s v="Gualdo Cattaneo"/>
    <s v="C - Cintura"/>
    <x v="0"/>
    <n v="95.808199999999999"/>
    <x v="53"/>
  </r>
  <r>
    <n v="54023"/>
    <s v="Gualdo Tadino"/>
    <s v="D - Intermedio"/>
    <x v="1"/>
    <n v="123.81270000000001"/>
    <x v="53"/>
  </r>
  <r>
    <n v="54024"/>
    <s v="Gubbio"/>
    <s v="E - Periferico"/>
    <x v="1"/>
    <n v="527.24450000000002"/>
    <x v="53"/>
  </r>
  <r>
    <n v="54025"/>
    <s v="Lisciano Niccone"/>
    <s v="E - Periferico"/>
    <x v="1"/>
    <n v="35.222099999999998"/>
    <x v="53"/>
  </r>
  <r>
    <n v="54026"/>
    <s v="Magione"/>
    <s v="C - Cintura"/>
    <x v="0"/>
    <n v="129.22290000000001"/>
    <x v="53"/>
  </r>
  <r>
    <n v="54027"/>
    <s v="Marsciano"/>
    <s v="D - Intermedio"/>
    <x v="1"/>
    <n v="160.15309999999999"/>
    <x v="53"/>
  </r>
  <r>
    <n v="54028"/>
    <s v="Massa Martana"/>
    <s v="C - Cintura"/>
    <x v="0"/>
    <n v="78.222399999999993"/>
    <x v="53"/>
  </r>
  <r>
    <n v="54029"/>
    <s v="Monte Castello di Vibio"/>
    <s v="D - Intermedio"/>
    <x v="1"/>
    <n v="32.1723"/>
    <x v="53"/>
  </r>
  <r>
    <n v="54030"/>
    <s v="Montefalco"/>
    <s v="C - Cintura"/>
    <x v="0"/>
    <n v="69.503100000000003"/>
    <x v="53"/>
  </r>
  <r>
    <n v="54031"/>
    <s v="Monteleone di Spoleto"/>
    <s v="E - Periferico"/>
    <x v="1"/>
    <n v="62.285899999999998"/>
    <x v="53"/>
  </r>
  <r>
    <n v="54032"/>
    <s v="Monte Santa Maria Tiberina"/>
    <s v="E - Periferico"/>
    <x v="1"/>
    <n v="72.649699999999996"/>
    <x v="53"/>
  </r>
  <r>
    <n v="54033"/>
    <s v="Montone"/>
    <s v="D - Intermedio"/>
    <x v="1"/>
    <n v="51.475000000000001"/>
    <x v="53"/>
  </r>
  <r>
    <n v="54034"/>
    <s v="Nocera Umbra"/>
    <s v="C - Cintura"/>
    <x v="0"/>
    <n v="158.1645"/>
    <x v="53"/>
  </r>
  <r>
    <n v="54035"/>
    <s v="Norcia"/>
    <s v="E - Periferico"/>
    <x v="1"/>
    <n v="276.34410000000003"/>
    <x v="53"/>
  </r>
  <r>
    <n v="54036"/>
    <s v="Paciano"/>
    <s v="E - Periferico"/>
    <x v="1"/>
    <n v="17.0016"/>
    <x v="53"/>
  </r>
  <r>
    <n v="54037"/>
    <s v="Panicale"/>
    <s v="E - Periferico"/>
    <x v="1"/>
    <n v="79.876999999999995"/>
    <x v="53"/>
  </r>
  <r>
    <n v="54038"/>
    <s v="Passignano sul Trasimeno"/>
    <s v="C - Cintura"/>
    <x v="0"/>
    <n v="80.811700000000002"/>
    <x v="53"/>
  </r>
  <r>
    <n v="54039"/>
    <s v="Perugia"/>
    <s v="A - Polo"/>
    <x v="0"/>
    <n v="447.51929999999999"/>
    <x v="53"/>
  </r>
  <r>
    <n v="54040"/>
    <s v="Piegaro"/>
    <s v="D - Intermedio"/>
    <x v="1"/>
    <n v="98.754800000000003"/>
    <x v="53"/>
  </r>
  <r>
    <n v="54041"/>
    <s v="Pietralunga"/>
    <s v="E - Periferico"/>
    <x v="1"/>
    <n v="140.94540000000001"/>
    <x v="53"/>
  </r>
  <r>
    <n v="54042"/>
    <s v="Poggiodomo"/>
    <s v="E - Periferico"/>
    <x v="1"/>
    <n v="40.353000000000002"/>
    <x v="53"/>
  </r>
  <r>
    <n v="54043"/>
    <s v="Preci"/>
    <s v="E - Periferico"/>
    <x v="1"/>
    <n v="80.974299999999999"/>
    <x v="53"/>
  </r>
  <r>
    <n v="54044"/>
    <s v="San Giustino"/>
    <s v="D - Intermedio"/>
    <x v="1"/>
    <n v="80.334000000000003"/>
    <x v="53"/>
  </r>
  <r>
    <n v="54045"/>
    <s v="Sant'Anatolia di Narco"/>
    <s v="C - Cintura"/>
    <x v="0"/>
    <n v="46.2453"/>
    <x v="53"/>
  </r>
  <r>
    <n v="54046"/>
    <s v="Scheggia e Pascelupo"/>
    <s v="E - Periferico"/>
    <x v="1"/>
    <n v="63.788200000000003"/>
    <x v="53"/>
  </r>
  <r>
    <n v="54047"/>
    <s v="Scheggino"/>
    <s v="C - Cintura"/>
    <x v="0"/>
    <n v="36.899799999999999"/>
    <x v="53"/>
  </r>
  <r>
    <n v="54048"/>
    <s v="Sellano"/>
    <s v="D - Intermedio"/>
    <x v="1"/>
    <n v="85.642300000000006"/>
    <x v="53"/>
  </r>
  <r>
    <n v="54049"/>
    <s v="Sigillo"/>
    <s v="D - Intermedio"/>
    <x v="1"/>
    <n v="26.193200000000001"/>
    <x v="53"/>
  </r>
  <r>
    <n v="54050"/>
    <s v="Spello"/>
    <s v="C - Cintura"/>
    <x v="0"/>
    <n v="61.615499999999997"/>
    <x v="53"/>
  </r>
  <r>
    <n v="54051"/>
    <s v="Spoleto"/>
    <s v="A - Polo"/>
    <x v="0"/>
    <n v="346.60910000000001"/>
    <x v="53"/>
  </r>
  <r>
    <n v="54052"/>
    <s v="Todi"/>
    <s v="D - Intermedio"/>
    <x v="1"/>
    <n v="223.39859999999999"/>
    <x v="53"/>
  </r>
  <r>
    <n v="54053"/>
    <s v="Torgiano"/>
    <s v="C - Cintura"/>
    <x v="0"/>
    <n v="38.043199999999999"/>
    <x v="53"/>
  </r>
  <r>
    <n v="54054"/>
    <s v="Trevi"/>
    <s v="C - Cintura"/>
    <x v="0"/>
    <n v="71.151399999999995"/>
    <x v="53"/>
  </r>
  <r>
    <n v="54055"/>
    <s v="Tuoro sul Trasimeno"/>
    <s v="D - Intermedio"/>
    <x v="1"/>
    <n v="55.908799999999999"/>
    <x v="53"/>
  </r>
  <r>
    <n v="54056"/>
    <s v="Umbertide"/>
    <s v="D - Intermedio"/>
    <x v="1"/>
    <n v="200.25370000000001"/>
    <x v="53"/>
  </r>
  <r>
    <n v="54057"/>
    <s v="Valfabbrica"/>
    <s v="C - Cintura"/>
    <x v="0"/>
    <n v="92.808800000000005"/>
    <x v="53"/>
  </r>
  <r>
    <n v="54058"/>
    <s v="Vallo di Nera"/>
    <s v="C - Cintura"/>
    <x v="0"/>
    <n v="36.2029"/>
    <x v="53"/>
  </r>
  <r>
    <n v="54059"/>
    <s v="Valtopina"/>
    <s v="C - Cintura"/>
    <x v="0"/>
    <n v="40.649500000000003"/>
    <x v="53"/>
  </r>
  <r>
    <n v="55001"/>
    <s v="Acquasparta"/>
    <s v="C - Cintura"/>
    <x v="0"/>
    <n v="81.947999999999993"/>
    <x v="54"/>
  </r>
  <r>
    <n v="55002"/>
    <s v="Allerona"/>
    <s v="C - Cintura"/>
    <x v="0"/>
    <n v="82.427499999999995"/>
    <x v="54"/>
  </r>
  <r>
    <n v="55003"/>
    <s v="Alviano"/>
    <s v="D - Intermedio"/>
    <x v="1"/>
    <n v="23.776800000000001"/>
    <x v="54"/>
  </r>
  <r>
    <n v="55004"/>
    <s v="Amelia"/>
    <s v="C - Cintura"/>
    <x v="0"/>
    <n v="132.04750000000001"/>
    <x v="54"/>
  </r>
  <r>
    <n v="55005"/>
    <s v="Arrone"/>
    <s v="C - Cintura"/>
    <x v="0"/>
    <n v="41.071599999999997"/>
    <x v="54"/>
  </r>
  <r>
    <n v="55006"/>
    <s v="Attigliano"/>
    <s v="C - Cintura"/>
    <x v="0"/>
    <n v="10.5817"/>
    <x v="54"/>
  </r>
  <r>
    <n v="55007"/>
    <s v="Baschi"/>
    <s v="C - Cintura"/>
    <x v="0"/>
    <n v="68.099599999999995"/>
    <x v="54"/>
  </r>
  <r>
    <n v="55008"/>
    <s v="Calvi dell'Umbria"/>
    <s v="E - Periferico"/>
    <x v="1"/>
    <n v="45.708500000000001"/>
    <x v="54"/>
  </r>
  <r>
    <n v="55009"/>
    <s v="Castel Giorgio"/>
    <s v="C - Cintura"/>
    <x v="0"/>
    <n v="42.563000000000002"/>
    <x v="54"/>
  </r>
  <r>
    <n v="55010"/>
    <s v="Castel Viscardo"/>
    <s v="C - Cintura"/>
    <x v="0"/>
    <n v="26.6036"/>
    <x v="54"/>
  </r>
  <r>
    <n v="55011"/>
    <s v="Fabro"/>
    <s v="C - Cintura"/>
    <x v="0"/>
    <n v="34.548900000000003"/>
    <x v="54"/>
  </r>
  <r>
    <n v="55012"/>
    <s v="Ferentillo"/>
    <s v="C - Cintura"/>
    <x v="0"/>
    <n v="69.762799999999999"/>
    <x v="54"/>
  </r>
  <r>
    <n v="55013"/>
    <s v="Ficulle"/>
    <s v="D - Intermedio"/>
    <x v="1"/>
    <n v="64.508799999999994"/>
    <x v="54"/>
  </r>
  <r>
    <n v="55014"/>
    <s v="Giove"/>
    <s v="D - Intermedio"/>
    <x v="1"/>
    <n v="15.2583"/>
    <x v="54"/>
  </r>
  <r>
    <n v="55015"/>
    <s v="Guardea"/>
    <s v="D - Intermedio"/>
    <x v="1"/>
    <n v="39.29"/>
    <x v="54"/>
  </r>
  <r>
    <n v="55016"/>
    <s v="Lugnano in Teverina"/>
    <s v="D - Intermedio"/>
    <x v="1"/>
    <n v="30.195900000000002"/>
    <x v="54"/>
  </r>
  <r>
    <n v="55017"/>
    <s v="Montecastrilli"/>
    <s v="C - Cintura"/>
    <x v="0"/>
    <n v="62.440800000000003"/>
    <x v="54"/>
  </r>
  <r>
    <n v="55018"/>
    <s v="Montecchio"/>
    <s v="D - Intermedio"/>
    <x v="1"/>
    <n v="49.199399999999997"/>
    <x v="54"/>
  </r>
  <r>
    <n v="55019"/>
    <s v="Montefranco"/>
    <s v="C - Cintura"/>
    <x v="0"/>
    <n v="9.9407999999999994"/>
    <x v="54"/>
  </r>
  <r>
    <n v="55020"/>
    <s v="Montegabbione"/>
    <s v="D - Intermedio"/>
    <x v="1"/>
    <n v="51.881999999999998"/>
    <x v="54"/>
  </r>
  <r>
    <n v="55021"/>
    <s v="Monteleone d'Orvieto"/>
    <s v="D - Intermedio"/>
    <x v="1"/>
    <n v="23.913900000000002"/>
    <x v="54"/>
  </r>
  <r>
    <n v="55022"/>
    <s v="Narni"/>
    <s v="C - Cintura"/>
    <x v="0"/>
    <n v="197.61680000000001"/>
    <x v="54"/>
  </r>
  <r>
    <n v="55023"/>
    <s v="Orvieto"/>
    <s v="A - Polo"/>
    <x v="0"/>
    <n v="280.4273"/>
    <x v="54"/>
  </r>
  <r>
    <n v="55024"/>
    <s v="Otricoli"/>
    <s v="D - Intermedio"/>
    <x v="1"/>
    <n v="27.614000000000001"/>
    <x v="54"/>
  </r>
  <r>
    <n v="55025"/>
    <s v="Parrano"/>
    <s v="D - Intermedio"/>
    <x v="1"/>
    <n v="40.194699999999997"/>
    <x v="54"/>
  </r>
  <r>
    <n v="55026"/>
    <s v="Penna in Teverina"/>
    <s v="D - Intermedio"/>
    <x v="1"/>
    <n v="10.085900000000001"/>
    <x v="54"/>
  </r>
  <r>
    <n v="55027"/>
    <s v="Polino"/>
    <s v="D - Intermedio"/>
    <x v="1"/>
    <n v="19.729900000000001"/>
    <x v="54"/>
  </r>
  <r>
    <n v="55028"/>
    <s v="Porano"/>
    <s v="C - Cintura"/>
    <x v="0"/>
    <n v="13.838100000000001"/>
    <x v="54"/>
  </r>
  <r>
    <n v="55029"/>
    <s v="San Gemini"/>
    <s v="C - Cintura"/>
    <x v="0"/>
    <n v="27.321899999999999"/>
    <x v="54"/>
  </r>
  <r>
    <n v="55030"/>
    <s v="San Venanzo"/>
    <s v="D - Intermedio"/>
    <x v="1"/>
    <n v="169.7825"/>
    <x v="54"/>
  </r>
  <r>
    <n v="55031"/>
    <s v="Stroncone"/>
    <s v="C - Cintura"/>
    <x v="0"/>
    <n v="70.883300000000006"/>
    <x v="54"/>
  </r>
  <r>
    <n v="55032"/>
    <s v="Terni"/>
    <s v="A - Polo"/>
    <x v="0"/>
    <n v="213.35830000000001"/>
    <x v="54"/>
  </r>
  <r>
    <n v="55033"/>
    <s v="Avigliano Umbro"/>
    <s v="D - Intermedio"/>
    <x v="1"/>
    <n v="51.692599999999999"/>
    <x v="54"/>
  </r>
  <r>
    <n v="56001"/>
    <s v="Acquapendente"/>
    <s v="D - Intermedio"/>
    <x v="1"/>
    <n v="131.71100000000001"/>
    <x v="55"/>
  </r>
  <r>
    <n v="56002"/>
    <s v="Arlena di Castro"/>
    <s v="D - Intermedio"/>
    <x v="1"/>
    <n v="21.840399999999999"/>
    <x v="55"/>
  </r>
  <r>
    <n v="56003"/>
    <s v="Bagnoregio"/>
    <s v="C - Cintura"/>
    <x v="0"/>
    <n v="72.664000000000001"/>
    <x v="55"/>
  </r>
  <r>
    <n v="56004"/>
    <s v="Barbarano Romano"/>
    <s v="D - Intermedio"/>
    <x v="1"/>
    <n v="37.726399999999998"/>
    <x v="55"/>
  </r>
  <r>
    <n v="56005"/>
    <s v="Bassano Romano"/>
    <s v="D - Intermedio"/>
    <x v="1"/>
    <n v="37.485900000000001"/>
    <x v="55"/>
  </r>
  <r>
    <n v="56006"/>
    <s v="Bassano in Teverina"/>
    <s v="C - Cintura"/>
    <x v="0"/>
    <n v="12.3758"/>
    <x v="55"/>
  </r>
  <r>
    <n v="56007"/>
    <s v="Blera"/>
    <s v="C - Cintura"/>
    <x v="0"/>
    <n v="92.653899999999993"/>
    <x v="55"/>
  </r>
  <r>
    <n v="56008"/>
    <s v="Bolsena"/>
    <s v="C - Cintura"/>
    <x v="0"/>
    <n v="63.234099999999998"/>
    <x v="55"/>
  </r>
  <r>
    <n v="56009"/>
    <s v="Bomarzo"/>
    <s v="C - Cintura"/>
    <x v="0"/>
    <n v="39.485700000000001"/>
    <x v="55"/>
  </r>
  <r>
    <n v="56010"/>
    <s v="Calcata"/>
    <s v="E - Periferico"/>
    <x v="1"/>
    <n v="7.7447999999999997"/>
    <x v="55"/>
  </r>
  <r>
    <n v="56011"/>
    <s v="Canepina"/>
    <s v="C - Cintura"/>
    <x v="0"/>
    <n v="21.101299999999998"/>
    <x v="55"/>
  </r>
  <r>
    <n v="56012"/>
    <s v="Canino"/>
    <s v="E - Periferico"/>
    <x v="1"/>
    <n v="124.0432"/>
    <x v="55"/>
  </r>
  <r>
    <n v="56013"/>
    <s v="Capodimonte"/>
    <s v="C - Cintura"/>
    <x v="0"/>
    <n v="61.2697"/>
    <x v="55"/>
  </r>
  <r>
    <n v="56014"/>
    <s v="Capranica"/>
    <s v="D - Intermedio"/>
    <x v="1"/>
    <n v="40.994599999999998"/>
    <x v="55"/>
  </r>
  <r>
    <n v="56015"/>
    <s v="Caprarola"/>
    <s v="C - Cintura"/>
    <x v="0"/>
    <n v="57.7712"/>
    <x v="55"/>
  </r>
  <r>
    <n v="56016"/>
    <s v="Carbognano"/>
    <s v="C - Cintura"/>
    <x v="0"/>
    <n v="17.505700000000001"/>
    <x v="55"/>
  </r>
  <r>
    <n v="56017"/>
    <s v="Castel Sant'Elia"/>
    <s v="E - Periferico"/>
    <x v="1"/>
    <n v="24.534800000000001"/>
    <x v="55"/>
  </r>
  <r>
    <n v="56018"/>
    <s v="Castiglione in Teverina"/>
    <s v="C - Cintura"/>
    <x v="0"/>
    <n v="20.153199999999998"/>
    <x v="55"/>
  </r>
  <r>
    <n v="56019"/>
    <s v="Celleno"/>
    <s v="C - Cintura"/>
    <x v="0"/>
    <n v="24.479600000000001"/>
    <x v="55"/>
  </r>
  <r>
    <n v="56020"/>
    <s v="Cellere"/>
    <s v="E - Periferico"/>
    <x v="1"/>
    <n v="37.074800000000003"/>
    <x v="55"/>
  </r>
  <r>
    <n v="56021"/>
    <s v="Civita Castellana"/>
    <s v="E - Periferico"/>
    <x v="1"/>
    <n v="83.714200000000005"/>
    <x v="55"/>
  </r>
  <r>
    <n v="56022"/>
    <s v="Civitella d'Agliano"/>
    <s v="D - Intermedio"/>
    <x v="1"/>
    <n v="32.998899999999999"/>
    <x v="55"/>
  </r>
  <r>
    <n v="56023"/>
    <s v="Corchiano"/>
    <s v="D - Intermedio"/>
    <x v="1"/>
    <n v="33.688800000000001"/>
    <x v="55"/>
  </r>
  <r>
    <n v="56024"/>
    <s v="Fabrica di Roma"/>
    <s v="D - Intermedio"/>
    <x v="1"/>
    <n v="34.864600000000003"/>
    <x v="55"/>
  </r>
  <r>
    <n v="56025"/>
    <s v="Faleria"/>
    <s v="E - Periferico"/>
    <x v="1"/>
    <n v="25.506699999999999"/>
    <x v="55"/>
  </r>
  <r>
    <n v="56026"/>
    <s v="Farnese"/>
    <s v="E - Periferico"/>
    <x v="1"/>
    <n v="53.188800000000001"/>
    <x v="55"/>
  </r>
  <r>
    <n v="56027"/>
    <s v="Gallese"/>
    <s v="D - Intermedio"/>
    <x v="1"/>
    <n v="36.774000000000001"/>
    <x v="55"/>
  </r>
  <r>
    <n v="56028"/>
    <s v="Gradoli"/>
    <s v="D - Intermedio"/>
    <x v="1"/>
    <n v="43.763500000000001"/>
    <x v="55"/>
  </r>
  <r>
    <n v="56029"/>
    <s v="Graffignano"/>
    <s v="D - Intermedio"/>
    <x v="1"/>
    <n v="29.016400000000001"/>
    <x v="55"/>
  </r>
  <r>
    <n v="56030"/>
    <s v="Grotte di Castro"/>
    <s v="D - Intermedio"/>
    <x v="1"/>
    <n v="33.342799999999997"/>
    <x v="55"/>
  </r>
  <r>
    <n v="56031"/>
    <s v="Ischia di Castro"/>
    <s v="D - Intermedio"/>
    <x v="1"/>
    <n v="104.54810000000001"/>
    <x v="55"/>
  </r>
  <r>
    <n v="56032"/>
    <s v="Latera"/>
    <s v="E - Periferico"/>
    <x v="1"/>
    <n v="22.569199999999999"/>
    <x v="55"/>
  </r>
  <r>
    <n v="56033"/>
    <s v="Lubriano"/>
    <s v="C - Cintura"/>
    <x v="0"/>
    <n v="16.488099999999999"/>
    <x v="55"/>
  </r>
  <r>
    <n v="56034"/>
    <s v="Marta"/>
    <s v="C - Cintura"/>
    <x v="0"/>
    <n v="33.594700000000003"/>
    <x v="55"/>
  </r>
  <r>
    <n v="56035"/>
    <s v="Montalto di Castro"/>
    <s v="D - Intermedio"/>
    <x v="1"/>
    <n v="190.34139999999999"/>
    <x v="55"/>
  </r>
  <r>
    <n v="56036"/>
    <s v="Montefiascone"/>
    <s v="C - Cintura"/>
    <x v="0"/>
    <n v="105.1337"/>
    <x v="55"/>
  </r>
  <r>
    <n v="56037"/>
    <s v="Monte Romano"/>
    <s v="C - Cintura"/>
    <x v="0"/>
    <n v="86.380099999999999"/>
    <x v="55"/>
  </r>
  <r>
    <n v="56038"/>
    <s v="Monterosi"/>
    <s v="D - Intermedio"/>
    <x v="1"/>
    <n v="10.795500000000001"/>
    <x v="55"/>
  </r>
  <r>
    <n v="56039"/>
    <s v="Nepi"/>
    <s v="D - Intermedio"/>
    <x v="1"/>
    <n v="83.376900000000006"/>
    <x v="55"/>
  </r>
  <r>
    <n v="56040"/>
    <s v="Onano"/>
    <s v="D - Intermedio"/>
    <x v="1"/>
    <n v="24.244"/>
    <x v="55"/>
  </r>
  <r>
    <n v="56041"/>
    <s v="Oriolo Romano"/>
    <s v="E - Periferico"/>
    <x v="1"/>
    <n v="18.878399999999999"/>
    <x v="55"/>
  </r>
  <r>
    <n v="56042"/>
    <s v="Orte"/>
    <s v="C - Cintura"/>
    <x v="0"/>
    <n v="69.501099999999994"/>
    <x v="55"/>
  </r>
  <r>
    <n v="56043"/>
    <s v="Piansano"/>
    <s v="D - Intermedio"/>
    <x v="1"/>
    <n v="26.864100000000001"/>
    <x v="55"/>
  </r>
  <r>
    <n v="56044"/>
    <s v="Proceno"/>
    <s v="D - Intermedio"/>
    <x v="1"/>
    <n v="42.440800000000003"/>
    <x v="55"/>
  </r>
  <r>
    <n v="56045"/>
    <s v="Ronciglione"/>
    <s v="C - Cintura"/>
    <x v="0"/>
    <n v="52.718400000000003"/>
    <x v="55"/>
  </r>
  <r>
    <n v="56046"/>
    <s v="Villa San Giovanni in Tuscia"/>
    <s v="C - Cintura"/>
    <x v="0"/>
    <n v="5.4165999999999999"/>
    <x v="55"/>
  </r>
  <r>
    <n v="56047"/>
    <s v="San Lorenzo Nuovo"/>
    <s v="C - Cintura"/>
    <x v="0"/>
    <n v="27.022500000000001"/>
    <x v="55"/>
  </r>
  <r>
    <n v="56048"/>
    <s v="Soriano nel Cimino"/>
    <s v="C - Cintura"/>
    <x v="0"/>
    <n v="77.999899999999997"/>
    <x v="55"/>
  </r>
  <r>
    <n v="56049"/>
    <s v="Sutri"/>
    <s v="D - Intermedio"/>
    <x v="1"/>
    <n v="60.874099999999999"/>
    <x v="55"/>
  </r>
  <r>
    <n v="56050"/>
    <s v="Tarquinia"/>
    <s v="C - Cintura"/>
    <x v="0"/>
    <n v="278.26510000000002"/>
    <x v="55"/>
  </r>
  <r>
    <n v="56051"/>
    <s v="Tessennano"/>
    <s v="D - Intermedio"/>
    <x v="1"/>
    <n v="15.1074"/>
    <x v="55"/>
  </r>
  <r>
    <n v="56052"/>
    <s v="Tuscania"/>
    <s v="C - Cintura"/>
    <x v="0"/>
    <n v="209.4102"/>
    <x v="55"/>
  </r>
  <r>
    <n v="56053"/>
    <s v="Valentano"/>
    <s v="D - Intermedio"/>
    <x v="1"/>
    <n v="43.099800000000002"/>
    <x v="55"/>
  </r>
  <r>
    <n v="56054"/>
    <s v="Vallerano"/>
    <s v="C - Cintura"/>
    <x v="0"/>
    <n v="15.536799999999999"/>
    <x v="55"/>
  </r>
  <r>
    <n v="56055"/>
    <s v="Vasanello"/>
    <s v="D - Intermedio"/>
    <x v="1"/>
    <n v="29.015799999999999"/>
    <x v="55"/>
  </r>
  <r>
    <n v="56056"/>
    <s v="Vejano"/>
    <s v="D - Intermedio"/>
    <x v="1"/>
    <n v="45.185899999999997"/>
    <x v="55"/>
  </r>
  <r>
    <n v="56057"/>
    <s v="Vetralla"/>
    <s v="C - Cintura"/>
    <x v="0"/>
    <n v="113.205"/>
    <x v="55"/>
  </r>
  <r>
    <n v="56058"/>
    <s v="Vignanello"/>
    <s v="C - Cintura"/>
    <x v="0"/>
    <n v="20.4513"/>
    <x v="55"/>
  </r>
  <r>
    <n v="56059"/>
    <s v="Viterbo"/>
    <s v="A - Polo"/>
    <x v="0"/>
    <n v="404.22710000000001"/>
    <x v="55"/>
  </r>
  <r>
    <n v="56060"/>
    <s v="Vitorchiano"/>
    <s v="C - Cintura"/>
    <x v="0"/>
    <n v="30.8551"/>
    <x v="55"/>
  </r>
  <r>
    <n v="57001"/>
    <s v="Accumoli"/>
    <s v="E - Periferico"/>
    <x v="1"/>
    <n v="87.315700000000007"/>
    <x v="56"/>
  </r>
  <r>
    <n v="57002"/>
    <s v="Amatrice"/>
    <s v="E - Periferico"/>
    <x v="1"/>
    <n v="174.3766"/>
    <x v="56"/>
  </r>
  <r>
    <n v="57003"/>
    <s v="Antrodoco"/>
    <s v="C - Cintura"/>
    <x v="0"/>
    <n v="63.631999999999998"/>
    <x v="56"/>
  </r>
  <r>
    <n v="57004"/>
    <s v="Ascrea"/>
    <s v="E - Periferico"/>
    <x v="1"/>
    <n v="13.739699999999999"/>
    <x v="56"/>
  </r>
  <r>
    <n v="57005"/>
    <s v="Belmonte in Sabina"/>
    <s v="C - Cintura"/>
    <x v="0"/>
    <n v="23.814399999999999"/>
    <x v="56"/>
  </r>
  <r>
    <n v="57006"/>
    <s v="Borbona"/>
    <s v="D - Intermedio"/>
    <x v="1"/>
    <n v="48.160400000000003"/>
    <x v="56"/>
  </r>
  <r>
    <n v="57007"/>
    <s v="Borgorose"/>
    <s v="C - Cintura"/>
    <x v="0"/>
    <n v="145.9487"/>
    <x v="56"/>
  </r>
  <r>
    <n v="57008"/>
    <s v="Borgo Velino"/>
    <s v="C - Cintura"/>
    <x v="0"/>
    <n v="18.543299999999999"/>
    <x v="56"/>
  </r>
  <r>
    <n v="57009"/>
    <s v="Cantalice"/>
    <s v="C - Cintura"/>
    <x v="0"/>
    <n v="37.587299999999999"/>
    <x v="56"/>
  </r>
  <r>
    <n v="57010"/>
    <s v="Cantalupo in Sabina"/>
    <s v="E - Periferico"/>
    <x v="1"/>
    <n v="10.4495"/>
    <x v="56"/>
  </r>
  <r>
    <n v="57011"/>
    <s v="Casaprota"/>
    <s v="C - Cintura"/>
    <x v="0"/>
    <n v="14.811500000000001"/>
    <x v="56"/>
  </r>
  <r>
    <n v="57012"/>
    <s v="Casperia"/>
    <s v="E - Periferico"/>
    <x v="1"/>
    <n v="25.0548"/>
    <x v="56"/>
  </r>
  <r>
    <n v="57013"/>
    <s v="Castel di Tora"/>
    <s v="D - Intermedio"/>
    <x v="1"/>
    <n v="15.018700000000001"/>
    <x v="56"/>
  </r>
  <r>
    <n v="57014"/>
    <s v="Castelnuovo di Farfa"/>
    <s v="D - Intermedio"/>
    <x v="1"/>
    <n v="8.9306000000000001"/>
    <x v="56"/>
  </r>
  <r>
    <n v="57015"/>
    <s v="Castel Sant'Angelo"/>
    <s v="C - Cintura"/>
    <x v="0"/>
    <n v="31.4602"/>
    <x v="56"/>
  </r>
  <r>
    <n v="57016"/>
    <s v="Cittaducale"/>
    <s v="C - Cintura"/>
    <x v="0"/>
    <n v="71.353899999999996"/>
    <x v="56"/>
  </r>
  <r>
    <n v="57017"/>
    <s v="Cittareale"/>
    <s v="E - Periferico"/>
    <x v="1"/>
    <n v="59.232199999999999"/>
    <x v="56"/>
  </r>
  <r>
    <n v="57018"/>
    <s v="Collalto Sabino"/>
    <s v="E - Periferico"/>
    <x v="1"/>
    <n v="22.382000000000001"/>
    <x v="56"/>
  </r>
  <r>
    <n v="57019"/>
    <s v="Colle di Tora"/>
    <s v="D - Intermedio"/>
    <x v="1"/>
    <n v="14.776899999999999"/>
    <x v="56"/>
  </r>
  <r>
    <n v="57020"/>
    <s v="Collegiove"/>
    <s v="E - Periferico"/>
    <x v="1"/>
    <n v="9.9550999999999998"/>
    <x v="56"/>
  </r>
  <r>
    <n v="57021"/>
    <s v="Collevecchio"/>
    <s v="E - Periferico"/>
    <x v="1"/>
    <n v="26.823599999999999"/>
    <x v="56"/>
  </r>
  <r>
    <n v="57022"/>
    <s v="Colli sul Velino"/>
    <s v="C - Cintura"/>
    <x v="0"/>
    <n v="12.3847"/>
    <x v="56"/>
  </r>
  <r>
    <n v="57023"/>
    <s v="Concerviano"/>
    <s v="C - Cintura"/>
    <x v="0"/>
    <n v="21.5428"/>
    <x v="56"/>
  </r>
  <r>
    <n v="57024"/>
    <s v="Configni"/>
    <s v="C - Cintura"/>
    <x v="0"/>
    <n v="23.014800000000001"/>
    <x v="56"/>
  </r>
  <r>
    <n v="57025"/>
    <s v="Contigliano"/>
    <s v="C - Cintura"/>
    <x v="0"/>
    <n v="53.633800000000001"/>
    <x v="56"/>
  </r>
  <r>
    <n v="57026"/>
    <s v="Cottanello"/>
    <s v="D - Intermedio"/>
    <x v="1"/>
    <n v="37.159399999999998"/>
    <x v="56"/>
  </r>
  <r>
    <n v="57027"/>
    <s v="Fara in Sabina"/>
    <s v="D - Intermedio"/>
    <x v="1"/>
    <n v="54.963000000000001"/>
    <x v="56"/>
  </r>
  <r>
    <n v="57028"/>
    <s v="Fiamignano"/>
    <s v="D - Intermedio"/>
    <x v="1"/>
    <n v="100.25530000000001"/>
    <x v="56"/>
  </r>
  <r>
    <n v="57029"/>
    <s v="Forano"/>
    <s v="D - Intermedio"/>
    <x v="1"/>
    <n v="17.764900000000001"/>
    <x v="56"/>
  </r>
  <r>
    <n v="57030"/>
    <s v="Frasso Sabino"/>
    <s v="C - Cintura"/>
    <x v="0"/>
    <n v="4.2793000000000001"/>
    <x v="56"/>
  </r>
  <r>
    <n v="57031"/>
    <s v="Greccio"/>
    <s v="C - Cintura"/>
    <x v="0"/>
    <n v="18.001999999999999"/>
    <x v="56"/>
  </r>
  <r>
    <n v="57032"/>
    <s v="Labro"/>
    <s v="C - Cintura"/>
    <x v="0"/>
    <n v="11.7233"/>
    <x v="56"/>
  </r>
  <r>
    <n v="57033"/>
    <s v="Leonessa"/>
    <s v="E - Periferico"/>
    <x v="1"/>
    <n v="204.27279999999999"/>
    <x v="56"/>
  </r>
  <r>
    <n v="57034"/>
    <s v="Longone Sabino"/>
    <s v="D - Intermedio"/>
    <x v="1"/>
    <n v="33.8504"/>
    <x v="56"/>
  </r>
  <r>
    <n v="57035"/>
    <s v="Magliano Sabina"/>
    <s v="D - Intermedio"/>
    <x v="1"/>
    <n v="43.277500000000003"/>
    <x v="56"/>
  </r>
  <r>
    <n v="57036"/>
    <s v="Marcetelli"/>
    <s v="E - Periferico"/>
    <x v="1"/>
    <n v="11.054"/>
    <x v="56"/>
  </r>
  <r>
    <n v="57037"/>
    <s v="Micigliano"/>
    <s v="D - Intermedio"/>
    <x v="1"/>
    <n v="36.858800000000002"/>
    <x v="56"/>
  </r>
  <r>
    <n v="57038"/>
    <s v="Mompeo"/>
    <s v="D - Intermedio"/>
    <x v="1"/>
    <n v="10.7857"/>
    <x v="56"/>
  </r>
  <r>
    <n v="57039"/>
    <s v="Montasola"/>
    <s v="D - Intermedio"/>
    <x v="1"/>
    <n v="12.7927"/>
    <x v="56"/>
  </r>
  <r>
    <n v="57040"/>
    <s v="Montebuono"/>
    <s v="E - Periferico"/>
    <x v="1"/>
    <n v="20.293299999999999"/>
    <x v="56"/>
  </r>
  <r>
    <n v="57041"/>
    <s v="Monteleone Sabino"/>
    <s v="C - Cintura"/>
    <x v="0"/>
    <n v="19.771000000000001"/>
    <x v="56"/>
  </r>
  <r>
    <n v="57042"/>
    <s v="Montenero Sabino"/>
    <s v="C - Cintura"/>
    <x v="0"/>
    <n v="22.6447"/>
    <x v="56"/>
  </r>
  <r>
    <n v="57043"/>
    <s v="Monte San Giovanni in Sabina"/>
    <s v="C - Cintura"/>
    <x v="0"/>
    <n v="30.7804"/>
    <x v="56"/>
  </r>
  <r>
    <n v="57044"/>
    <s v="Montopoli di Sabina"/>
    <s v="E - Periferico"/>
    <x v="1"/>
    <n v="37.613199999999999"/>
    <x v="56"/>
  </r>
  <r>
    <n v="57045"/>
    <s v="Morro Reatino"/>
    <s v="C - Cintura"/>
    <x v="0"/>
    <n v="15.8645"/>
    <x v="56"/>
  </r>
  <r>
    <n v="57046"/>
    <s v="Nespolo"/>
    <s v="E - Periferico"/>
    <x v="1"/>
    <n v="9.0055999999999994"/>
    <x v="56"/>
  </r>
  <r>
    <n v="57047"/>
    <s v="Orvinio"/>
    <s v="E - Periferico"/>
    <x v="1"/>
    <n v="24.347100000000001"/>
    <x v="56"/>
  </r>
  <r>
    <n v="57048"/>
    <s v="Paganico Sabino"/>
    <s v="E - Periferico"/>
    <x v="1"/>
    <n v="9.5252999999999997"/>
    <x v="56"/>
  </r>
  <r>
    <n v="57049"/>
    <s v="Pescorocchiano"/>
    <s v="D - Intermedio"/>
    <x v="1"/>
    <n v="94.705799999999996"/>
    <x v="56"/>
  </r>
  <r>
    <n v="57050"/>
    <s v="Petrella Salto"/>
    <s v="C - Cintura"/>
    <x v="0"/>
    <n v="102.40770000000001"/>
    <x v="56"/>
  </r>
  <r>
    <n v="57051"/>
    <s v="Poggio Bustone"/>
    <s v="C - Cintura"/>
    <x v="0"/>
    <n v="22.5793"/>
    <x v="56"/>
  </r>
  <r>
    <n v="57052"/>
    <s v="Poggio Catino"/>
    <s v="D - Intermedio"/>
    <x v="1"/>
    <n v="15.101100000000001"/>
    <x v="56"/>
  </r>
  <r>
    <n v="57053"/>
    <s v="Poggio Mirteto"/>
    <s v="E - Periferico"/>
    <x v="1"/>
    <n v="26.306100000000001"/>
    <x v="56"/>
  </r>
  <r>
    <n v="57054"/>
    <s v="Poggio Moiano"/>
    <s v="D - Intermedio"/>
    <x v="1"/>
    <n v="27.016500000000001"/>
    <x v="56"/>
  </r>
  <r>
    <n v="57055"/>
    <s v="Poggio Nativo"/>
    <s v="D - Intermedio"/>
    <x v="1"/>
    <n v="16.3642"/>
    <x v="56"/>
  </r>
  <r>
    <n v="57056"/>
    <s v="Poggio San Lorenzo"/>
    <s v="C - Cintura"/>
    <x v="0"/>
    <n v="8.7784999999999993"/>
    <x v="56"/>
  </r>
  <r>
    <n v="57057"/>
    <s v="Posta"/>
    <s v="D - Intermedio"/>
    <x v="1"/>
    <n v="66.167900000000003"/>
    <x v="56"/>
  </r>
  <r>
    <n v="57058"/>
    <s v="Pozzaglia Sabina"/>
    <s v="E - Periferico"/>
    <x v="1"/>
    <n v="25.0731"/>
    <x v="56"/>
  </r>
  <r>
    <n v="57059"/>
    <s v="Rieti"/>
    <s v="A - Polo"/>
    <x v="0"/>
    <n v="205.80160000000001"/>
    <x v="56"/>
  </r>
  <r>
    <n v="57060"/>
    <s v="Rivodutri"/>
    <s v="C - Cintura"/>
    <x v="0"/>
    <n v="26.814800000000002"/>
    <x v="56"/>
  </r>
  <r>
    <n v="57061"/>
    <s v="Roccantica"/>
    <s v="E - Periferico"/>
    <x v="1"/>
    <n v="16.552199999999999"/>
    <x v="56"/>
  </r>
  <r>
    <n v="57062"/>
    <s v="Rocca Sinibalda"/>
    <s v="C - Cintura"/>
    <x v="0"/>
    <n v="49.721299999999999"/>
    <x v="56"/>
  </r>
  <r>
    <n v="57063"/>
    <s v="Salisano"/>
    <s v="E - Periferico"/>
    <x v="1"/>
    <n v="17.7455"/>
    <x v="56"/>
  </r>
  <r>
    <n v="57064"/>
    <s v="Scandriglia"/>
    <s v="D - Intermedio"/>
    <x v="1"/>
    <n v="63.290900000000001"/>
    <x v="56"/>
  </r>
  <r>
    <n v="57065"/>
    <s v="Selci"/>
    <s v="E - Periferico"/>
    <x v="1"/>
    <n v="7.9185999999999996"/>
    <x v="56"/>
  </r>
  <r>
    <n v="57066"/>
    <s v="Stimigliano"/>
    <s v="D - Intermedio"/>
    <x v="1"/>
    <n v="11.945399999999999"/>
    <x v="56"/>
  </r>
  <r>
    <n v="57067"/>
    <s v="Tarano"/>
    <s v="E - Periferico"/>
    <x v="1"/>
    <n v="19.569500000000001"/>
    <x v="56"/>
  </r>
  <r>
    <n v="57068"/>
    <s v="Toffia"/>
    <s v="D - Intermedio"/>
    <x v="1"/>
    <n v="11.073499999999999"/>
    <x v="56"/>
  </r>
  <r>
    <n v="57069"/>
    <s v="Torricella in Sabina"/>
    <s v="C - Cintura"/>
    <x v="0"/>
    <n v="25.565100000000001"/>
    <x v="56"/>
  </r>
  <r>
    <n v="57070"/>
    <s v="Torri in Sabina"/>
    <s v="D - Intermedio"/>
    <x v="1"/>
    <n v="26.218599999999999"/>
    <x v="56"/>
  </r>
  <r>
    <n v="57071"/>
    <s v="Turania"/>
    <s v="D - Intermedio"/>
    <x v="1"/>
    <n v="8.5581999999999994"/>
    <x v="56"/>
  </r>
  <r>
    <n v="57072"/>
    <s v="Vacone"/>
    <s v="D - Intermedio"/>
    <x v="1"/>
    <n v="9.0421999999999993"/>
    <x v="56"/>
  </r>
  <r>
    <n v="57073"/>
    <s v="Varco Sabino"/>
    <s v="D - Intermedio"/>
    <x v="1"/>
    <n v="24.874500000000001"/>
    <x v="56"/>
  </r>
  <r>
    <n v="58001"/>
    <s v="Affile"/>
    <s v="E - Periferico"/>
    <x v="1"/>
    <n v="15.0876"/>
    <x v="57"/>
  </r>
  <r>
    <n v="58002"/>
    <s v="Agosta"/>
    <s v="D - Intermedio"/>
    <x v="1"/>
    <n v="9.67"/>
    <x v="57"/>
  </r>
  <r>
    <n v="58003"/>
    <s v="Albano Laziale"/>
    <s v="C - Cintura"/>
    <x v="0"/>
    <n v="23.669"/>
    <x v="57"/>
  </r>
  <r>
    <n v="58004"/>
    <s v="Allumiere"/>
    <s v="C - Cintura"/>
    <x v="0"/>
    <n v="92.162700000000001"/>
    <x v="57"/>
  </r>
  <r>
    <n v="58005"/>
    <s v="Anguillara Sabazia"/>
    <s v="D - Intermedio"/>
    <x v="1"/>
    <n v="75.841999999999999"/>
    <x v="57"/>
  </r>
  <r>
    <n v="58006"/>
    <s v="Anticoli Corrado"/>
    <s v="D - Intermedio"/>
    <x v="1"/>
    <n v="16.215399999999999"/>
    <x v="57"/>
  </r>
  <r>
    <n v="58007"/>
    <s v="Anzio"/>
    <s v="A - Polo"/>
    <x v="0"/>
    <n v="43.701500000000003"/>
    <x v="57"/>
  </r>
  <r>
    <n v="58008"/>
    <s v="Arcinazzo Romano"/>
    <s v="E - Periferico"/>
    <x v="1"/>
    <n v="28.540600000000001"/>
    <x v="57"/>
  </r>
  <r>
    <n v="58009"/>
    <s v="Ariccia"/>
    <s v="C - Cintura"/>
    <x v="0"/>
    <n v="18.933800000000002"/>
    <x v="57"/>
  </r>
  <r>
    <n v="58010"/>
    <s v="Arsoli"/>
    <s v="D - Intermedio"/>
    <x v="1"/>
    <n v="12.0212"/>
    <x v="57"/>
  </r>
  <r>
    <n v="58011"/>
    <s v="Artena"/>
    <s v="C - Cintura"/>
    <x v="0"/>
    <n v="54.594200000000001"/>
    <x v="57"/>
  </r>
  <r>
    <n v="58012"/>
    <s v="Bellegra"/>
    <s v="E - Periferico"/>
    <x v="1"/>
    <n v="18.135899999999999"/>
    <x v="57"/>
  </r>
  <r>
    <n v="58013"/>
    <s v="Bracciano"/>
    <s v="E - Periferico"/>
    <x v="1"/>
    <n v="142.7295"/>
    <x v="57"/>
  </r>
  <r>
    <n v="58014"/>
    <s v="Camerata Nuova"/>
    <s v="D - Intermedio"/>
    <x v="1"/>
    <n v="40.718000000000004"/>
    <x v="57"/>
  </r>
  <r>
    <n v="58015"/>
    <s v="Campagnano di Roma"/>
    <s v="D - Intermedio"/>
    <x v="1"/>
    <n v="46.051900000000003"/>
    <x v="57"/>
  </r>
  <r>
    <n v="58016"/>
    <s v="Canale Monterano"/>
    <s v="E - Periferico"/>
    <x v="1"/>
    <n v="37.371099999999998"/>
    <x v="57"/>
  </r>
  <r>
    <n v="58017"/>
    <s v="Canterano"/>
    <s v="D - Intermedio"/>
    <x v="1"/>
    <n v="7.5137"/>
    <x v="57"/>
  </r>
  <r>
    <n v="58018"/>
    <s v="Capena"/>
    <s v="C - Cintura"/>
    <x v="0"/>
    <n v="29.388500000000001"/>
    <x v="57"/>
  </r>
  <r>
    <n v="58019"/>
    <s v="Capranica Prenestina"/>
    <s v="D - Intermedio"/>
    <x v="1"/>
    <n v="20.359500000000001"/>
    <x v="57"/>
  </r>
  <r>
    <n v="58020"/>
    <s v="Carpineto Romano"/>
    <s v="E - Periferico"/>
    <x v="1"/>
    <n v="86.164000000000001"/>
    <x v="57"/>
  </r>
  <r>
    <n v="58021"/>
    <s v="Casape"/>
    <s v="C - Cintura"/>
    <x v="0"/>
    <n v="5.6702000000000004"/>
    <x v="57"/>
  </r>
  <r>
    <n v="58022"/>
    <s v="Castel Gandolfo"/>
    <s v="C - Cintura"/>
    <x v="0"/>
    <n v="13.6556"/>
    <x v="57"/>
  </r>
  <r>
    <n v="58023"/>
    <s v="Castel Madama"/>
    <s v="C - Cintura"/>
    <x v="0"/>
    <n v="29.409800000000001"/>
    <x v="57"/>
  </r>
  <r>
    <n v="58024"/>
    <s v="Castelnuovo di Porto"/>
    <s v="D - Intermedio"/>
    <x v="1"/>
    <n v="30.7043"/>
    <x v="57"/>
  </r>
  <r>
    <n v="58025"/>
    <s v="Castel San Pietro Romano"/>
    <s v="D - Intermedio"/>
    <x v="1"/>
    <n v="14.7963"/>
    <x v="57"/>
  </r>
  <r>
    <n v="58026"/>
    <s v="Cave"/>
    <s v="D - Intermedio"/>
    <x v="1"/>
    <n v="18.0794"/>
    <x v="57"/>
  </r>
  <r>
    <n v="58027"/>
    <s v="Cerreto Laziale"/>
    <s v="C - Cintura"/>
    <x v="0"/>
    <n v="12.2181"/>
    <x v="57"/>
  </r>
  <r>
    <n v="58028"/>
    <s v="Cervara di Roma"/>
    <s v="E - Periferico"/>
    <x v="1"/>
    <n v="31.693300000000001"/>
    <x v="57"/>
  </r>
  <r>
    <n v="58029"/>
    <s v="Cerveteri"/>
    <s v="D - Intermedio"/>
    <x v="1"/>
    <n v="135.00149999999999"/>
    <x v="57"/>
  </r>
  <r>
    <n v="58030"/>
    <s v="Ciciliano"/>
    <s v="C - Cintura"/>
    <x v="0"/>
    <n v="18.915600000000001"/>
    <x v="57"/>
  </r>
  <r>
    <n v="58031"/>
    <s v="Cineto Romano"/>
    <s v="C - Cintura"/>
    <x v="0"/>
    <n v="10.663600000000001"/>
    <x v="57"/>
  </r>
  <r>
    <n v="58032"/>
    <s v="Civitavecchia"/>
    <s v="A - Polo"/>
    <x v="0"/>
    <n v="73.9054"/>
    <x v="57"/>
  </r>
  <r>
    <n v="58033"/>
    <s v="Civitella San Paolo"/>
    <s v="D - Intermedio"/>
    <x v="1"/>
    <n v="20.340299999999999"/>
    <x v="57"/>
  </r>
  <r>
    <n v="58034"/>
    <s v="Colleferro"/>
    <s v="D - Intermedio"/>
    <x v="1"/>
    <n v="27.121099999999998"/>
    <x v="57"/>
  </r>
  <r>
    <n v="58035"/>
    <s v="Colonna"/>
    <s v="C - Cintura"/>
    <x v="0"/>
    <n v="3.5121000000000002"/>
    <x v="57"/>
  </r>
  <r>
    <n v="58036"/>
    <s v="Fiano Romano"/>
    <s v="D - Intermedio"/>
    <x v="1"/>
    <n v="41.322000000000003"/>
    <x v="57"/>
  </r>
  <r>
    <n v="58037"/>
    <s v="Filacciano"/>
    <s v="D - Intermedio"/>
    <x v="1"/>
    <n v="5.8526999999999996"/>
    <x v="57"/>
  </r>
  <r>
    <n v="58038"/>
    <s v="Formello"/>
    <s v="C - Cintura"/>
    <x v="0"/>
    <n v="31.493099999999998"/>
    <x v="57"/>
  </r>
  <r>
    <n v="58039"/>
    <s v="Frascati"/>
    <s v="C - Cintura"/>
    <x v="0"/>
    <n v="23.1297"/>
    <x v="57"/>
  </r>
  <r>
    <n v="58040"/>
    <s v="Gallicano nel Lazio"/>
    <s v="D - Intermedio"/>
    <x v="1"/>
    <n v="25.680900000000001"/>
    <x v="57"/>
  </r>
  <r>
    <n v="58041"/>
    <s v="Gavignano"/>
    <s v="D - Intermedio"/>
    <x v="1"/>
    <n v="15.2973"/>
    <x v="57"/>
  </r>
  <r>
    <n v="58042"/>
    <s v="Genazzano"/>
    <s v="D - Intermedio"/>
    <x v="1"/>
    <n v="31.360499999999998"/>
    <x v="57"/>
  </r>
  <r>
    <n v="58043"/>
    <s v="Genzano di Roma"/>
    <s v="C - Cintura"/>
    <x v="0"/>
    <n v="17.100999999999999"/>
    <x v="57"/>
  </r>
  <r>
    <n v="58044"/>
    <s v="Gerano"/>
    <s v="D - Intermedio"/>
    <x v="1"/>
    <n v="10.2036"/>
    <x v="57"/>
  </r>
  <r>
    <n v="58045"/>
    <s v="Gorga"/>
    <s v="E - Periferico"/>
    <x v="1"/>
    <n v="26.3874"/>
    <x v="57"/>
  </r>
  <r>
    <n v="58046"/>
    <s v="Grottaferrata"/>
    <s v="C - Cintura"/>
    <x v="0"/>
    <n v="18.088200000000001"/>
    <x v="57"/>
  </r>
  <r>
    <n v="58047"/>
    <s v="Guidonia Montecelio"/>
    <s v="C - Cintura"/>
    <x v="0"/>
    <n v="80.308899999999994"/>
    <x v="57"/>
  </r>
  <r>
    <n v="58048"/>
    <s v="Jenne"/>
    <s v="E - Periferico"/>
    <x v="1"/>
    <n v="31.552800000000001"/>
    <x v="57"/>
  </r>
  <r>
    <n v="58049"/>
    <s v="Labico"/>
    <s v="D - Intermedio"/>
    <x v="1"/>
    <n v="11.9415"/>
    <x v="57"/>
  </r>
  <r>
    <n v="58050"/>
    <s v="Lanuvio"/>
    <s v="C - Cintura"/>
    <x v="0"/>
    <n v="44.320700000000002"/>
    <x v="57"/>
  </r>
  <r>
    <n v="58051"/>
    <s v="Licenza"/>
    <s v="C - Cintura"/>
    <x v="0"/>
    <n v="18.061699999999998"/>
    <x v="57"/>
  </r>
  <r>
    <n v="58052"/>
    <s v="Magliano Romano"/>
    <s v="D - Intermedio"/>
    <x v="1"/>
    <n v="20.560500000000001"/>
    <x v="57"/>
  </r>
  <r>
    <n v="58053"/>
    <s v="Mandela"/>
    <s v="C - Cintura"/>
    <x v="0"/>
    <n v="13.847200000000001"/>
    <x v="57"/>
  </r>
  <r>
    <n v="58054"/>
    <s v="Manziana"/>
    <s v="E - Periferico"/>
    <x v="1"/>
    <n v="23.994399999999999"/>
    <x v="57"/>
  </r>
  <r>
    <n v="58055"/>
    <s v="Marano Equo"/>
    <s v="D - Intermedio"/>
    <x v="1"/>
    <n v="7.6664000000000003"/>
    <x v="57"/>
  </r>
  <r>
    <n v="58056"/>
    <s v="Marcellina"/>
    <s v="C - Cintura"/>
    <x v="0"/>
    <n v="15.436"/>
    <x v="57"/>
  </r>
  <r>
    <n v="58057"/>
    <s v="Marino"/>
    <s v="C - Cintura"/>
    <x v="0"/>
    <n v="24.536300000000001"/>
    <x v="57"/>
  </r>
  <r>
    <n v="58058"/>
    <s v="Mazzano Romano"/>
    <s v="D - Intermedio"/>
    <x v="1"/>
    <n v="29.058800000000002"/>
    <x v="57"/>
  </r>
  <r>
    <n v="58059"/>
    <s v="Mentana"/>
    <s v="C - Cintura"/>
    <x v="0"/>
    <n v="24.669699999999999"/>
    <x v="57"/>
  </r>
  <r>
    <n v="58060"/>
    <s v="Monte Compatri"/>
    <s v="C - Cintura"/>
    <x v="0"/>
    <n v="24.28"/>
    <x v="57"/>
  </r>
  <r>
    <n v="58061"/>
    <s v="Monteflavio"/>
    <s v="E - Periferico"/>
    <x v="1"/>
    <n v="16.679300000000001"/>
    <x v="57"/>
  </r>
  <r>
    <n v="58062"/>
    <s v="Montelanico"/>
    <s v="D - Intermedio"/>
    <x v="1"/>
    <n v="35.464100000000002"/>
    <x v="57"/>
  </r>
  <r>
    <n v="58063"/>
    <s v="Montelibretti"/>
    <s v="D - Intermedio"/>
    <x v="1"/>
    <n v="45.614400000000003"/>
    <x v="57"/>
  </r>
  <r>
    <n v="58064"/>
    <s v="Monte Porzio Catone"/>
    <s v="C - Cintura"/>
    <x v="0"/>
    <n v="9.2919999999999998"/>
    <x v="57"/>
  </r>
  <r>
    <n v="58065"/>
    <s v="Monterotondo"/>
    <s v="D - Intermedio"/>
    <x v="1"/>
    <n v="41.003599999999999"/>
    <x v="57"/>
  </r>
  <r>
    <n v="58066"/>
    <s v="Montorio Romano"/>
    <s v="D - Intermedio"/>
    <x v="1"/>
    <n v="23.608499999999999"/>
    <x v="57"/>
  </r>
  <r>
    <n v="58067"/>
    <s v="Moricone"/>
    <s v="D - Intermedio"/>
    <x v="1"/>
    <n v="19.500900000000001"/>
    <x v="57"/>
  </r>
  <r>
    <n v="58068"/>
    <s v="Morlupo"/>
    <s v="D - Intermedio"/>
    <x v="1"/>
    <n v="23.753799999999998"/>
    <x v="57"/>
  </r>
  <r>
    <n v="58069"/>
    <s v="Nazzano"/>
    <s v="D - Intermedio"/>
    <x v="1"/>
    <n v="12.400700000000001"/>
    <x v="57"/>
  </r>
  <r>
    <n v="58070"/>
    <s v="Nemi"/>
    <s v="C - Cintura"/>
    <x v="0"/>
    <n v="7.2268999999999997"/>
    <x v="57"/>
  </r>
  <r>
    <n v="58071"/>
    <s v="Nerola"/>
    <s v="D - Intermedio"/>
    <x v="1"/>
    <n v="17.141100000000002"/>
    <x v="57"/>
  </r>
  <r>
    <n v="58072"/>
    <s v="Nettuno"/>
    <s v="C - Cintura"/>
    <x v="0"/>
    <n v="71.229200000000006"/>
    <x v="57"/>
  </r>
  <r>
    <n v="58073"/>
    <s v="Olevano Romano"/>
    <s v="E - Periferico"/>
    <x v="1"/>
    <n v="26.023499999999999"/>
    <x v="57"/>
  </r>
  <r>
    <n v="58074"/>
    <s v="Palestrina"/>
    <s v="D - Intermedio"/>
    <x v="1"/>
    <n v="46.552199999999999"/>
    <x v="57"/>
  </r>
  <r>
    <n v="58075"/>
    <s v="Palombara Sabina"/>
    <s v="D - Intermedio"/>
    <x v="1"/>
    <n v="76.127799999999993"/>
    <x v="57"/>
  </r>
  <r>
    <n v="58076"/>
    <s v="Percile"/>
    <s v="D - Intermedio"/>
    <x v="1"/>
    <n v="17.518000000000001"/>
    <x v="57"/>
  </r>
  <r>
    <n v="58077"/>
    <s v="Pisoniano"/>
    <s v="D - Intermedio"/>
    <x v="1"/>
    <n v="12.675700000000001"/>
    <x v="57"/>
  </r>
  <r>
    <n v="58078"/>
    <s v="Poli"/>
    <s v="D - Intermedio"/>
    <x v="1"/>
    <n v="22.433299999999999"/>
    <x v="57"/>
  </r>
  <r>
    <n v="58079"/>
    <s v="Pomezia"/>
    <s v="C - Cintura"/>
    <x v="0"/>
    <n v="86.4482"/>
    <x v="57"/>
  </r>
  <r>
    <n v="58080"/>
    <s v="Ponzano Romano"/>
    <s v="D - Intermedio"/>
    <x v="1"/>
    <n v="19.170100000000001"/>
    <x v="57"/>
  </r>
  <r>
    <n v="58081"/>
    <s v="Riano"/>
    <s v="C - Cintura"/>
    <x v="0"/>
    <n v="24.9084"/>
    <x v="57"/>
  </r>
  <r>
    <n v="58082"/>
    <s v="Rignano Flaminio"/>
    <s v="D - Intermedio"/>
    <x v="1"/>
    <n v="39.535400000000003"/>
    <x v="57"/>
  </r>
  <r>
    <n v="58083"/>
    <s v="Riofreddo"/>
    <s v="D - Intermedio"/>
    <x v="1"/>
    <n v="12.3635"/>
    <x v="57"/>
  </r>
  <r>
    <n v="58084"/>
    <s v="Rocca Canterano"/>
    <s v="D - Intermedio"/>
    <x v="1"/>
    <n v="15.7469"/>
    <x v="57"/>
  </r>
  <r>
    <n v="58085"/>
    <s v="Rocca di Cave"/>
    <s v="E - Periferico"/>
    <x v="1"/>
    <n v="11.455299999999999"/>
    <x v="57"/>
  </r>
  <r>
    <n v="58086"/>
    <s v="Rocca di Papa"/>
    <s v="C - Cintura"/>
    <x v="0"/>
    <n v="39.8367"/>
    <x v="57"/>
  </r>
  <r>
    <n v="58087"/>
    <s v="Roccagiovine"/>
    <s v="C - Cintura"/>
    <x v="0"/>
    <n v="8.3792000000000009"/>
    <x v="57"/>
  </r>
  <r>
    <n v="58088"/>
    <s v="Rocca Priora"/>
    <s v="C - Cintura"/>
    <x v="0"/>
    <n v="29.004200000000001"/>
    <x v="57"/>
  </r>
  <r>
    <n v="58089"/>
    <s v="Rocca Santo Stefano"/>
    <s v="D - Intermedio"/>
    <x v="1"/>
    <n v="9.9623000000000008"/>
    <x v="57"/>
  </r>
  <r>
    <n v="58090"/>
    <s v="Roiate"/>
    <s v="E - Periferico"/>
    <x v="1"/>
    <n v="10.386200000000001"/>
    <x v="57"/>
  </r>
  <r>
    <n v="58091"/>
    <s v="Roma"/>
    <s v="A - Polo"/>
    <x v="0"/>
    <n v="1286.7304999999999"/>
    <x v="57"/>
  </r>
  <r>
    <n v="58092"/>
    <s v="Roviano"/>
    <s v="D - Intermedio"/>
    <x v="1"/>
    <n v="8.4632000000000005"/>
    <x v="57"/>
  </r>
  <r>
    <n v="58093"/>
    <s v="Sacrofano"/>
    <s v="C - Cintura"/>
    <x v="0"/>
    <n v="28.611499999999999"/>
    <x v="57"/>
  </r>
  <r>
    <n v="58094"/>
    <s v="Sambuci"/>
    <s v="C - Cintura"/>
    <x v="0"/>
    <n v="8.7311999999999994"/>
    <x v="57"/>
  </r>
  <r>
    <n v="58095"/>
    <s v="San Gregorio da Sassola"/>
    <s v="C - Cintura"/>
    <x v="0"/>
    <n v="35.0351"/>
    <x v="57"/>
  </r>
  <r>
    <n v="58096"/>
    <s v="San Polo dei Cavalieri"/>
    <s v="C - Cintura"/>
    <x v="0"/>
    <n v="42.037300000000002"/>
    <x v="57"/>
  </r>
  <r>
    <n v="58097"/>
    <s v="Santa Marinella"/>
    <s v="C - Cintura"/>
    <x v="0"/>
    <n v="48.596200000000003"/>
    <x v="57"/>
  </r>
  <r>
    <n v="58098"/>
    <s v="Sant'Angelo Romano"/>
    <s v="D - Intermedio"/>
    <x v="1"/>
    <n v="20.655899999999999"/>
    <x v="57"/>
  </r>
  <r>
    <n v="58099"/>
    <s v="Sant'Oreste"/>
    <s v="E - Periferico"/>
    <x v="1"/>
    <n v="43.139699999999998"/>
    <x v="57"/>
  </r>
  <r>
    <n v="58100"/>
    <s v="San Vito Romano"/>
    <s v="D - Intermedio"/>
    <x v="1"/>
    <n v="12.429600000000001"/>
    <x v="57"/>
  </r>
  <r>
    <n v="58101"/>
    <s v="Saracinesco"/>
    <s v="D - Intermedio"/>
    <x v="1"/>
    <n v="10.857100000000001"/>
    <x v="57"/>
  </r>
  <r>
    <n v="58102"/>
    <s v="Segni"/>
    <s v="D - Intermedio"/>
    <x v="1"/>
    <n v="60.445700000000002"/>
    <x v="57"/>
  </r>
  <r>
    <n v="58103"/>
    <s v="Subiaco"/>
    <s v="E - Periferico"/>
    <x v="1"/>
    <n v="62.980699999999999"/>
    <x v="57"/>
  </r>
  <r>
    <n v="58104"/>
    <s v="Tivoli"/>
    <s v="A - Polo"/>
    <x v="0"/>
    <n v="68.4465"/>
    <x v="57"/>
  </r>
  <r>
    <n v="58105"/>
    <s v="Tolfa"/>
    <s v="C - Cintura"/>
    <x v="0"/>
    <n v="167.8904"/>
    <x v="57"/>
  </r>
  <r>
    <n v="58106"/>
    <s v="Torrita Tiberina"/>
    <s v="D - Intermedio"/>
    <x v="1"/>
    <n v="10.7904"/>
    <x v="57"/>
  </r>
  <r>
    <n v="58107"/>
    <s v="Trevignano Romano"/>
    <s v="D - Intermedio"/>
    <x v="1"/>
    <n v="38.892299999999999"/>
    <x v="57"/>
  </r>
  <r>
    <n v="58108"/>
    <s v="Vallepietra"/>
    <s v="F - Ultraperiferico"/>
    <x v="1"/>
    <n v="53.006599999999999"/>
    <x v="57"/>
  </r>
  <r>
    <n v="58109"/>
    <s v="Vallinfreda"/>
    <s v="E - Periferico"/>
    <x v="1"/>
    <n v="16.754899999999999"/>
    <x v="57"/>
  </r>
  <r>
    <n v="58110"/>
    <s v="Valmontone"/>
    <s v="C - Cintura"/>
    <x v="0"/>
    <n v="41.206899999999997"/>
    <x v="57"/>
  </r>
  <r>
    <n v="58111"/>
    <s v="Velletri"/>
    <s v="A - Polo"/>
    <x v="0"/>
    <n v="118.8642"/>
    <x v="57"/>
  </r>
  <r>
    <n v="58112"/>
    <s v="Vicovaro"/>
    <s v="C - Cintura"/>
    <x v="0"/>
    <n v="35.396099999999997"/>
    <x v="57"/>
  </r>
  <r>
    <n v="58113"/>
    <s v="Vivaro Romano"/>
    <s v="D - Intermedio"/>
    <x v="1"/>
    <n v="12.621499999999999"/>
    <x v="57"/>
  </r>
  <r>
    <n v="58114"/>
    <s v="Zagarolo"/>
    <s v="C - Cintura"/>
    <x v="0"/>
    <n v="27.546700000000001"/>
    <x v="57"/>
  </r>
  <r>
    <n v="58115"/>
    <s v="Lariano"/>
    <s v="C - Cintura"/>
    <x v="0"/>
    <n v="22.563700000000001"/>
    <x v="57"/>
  </r>
  <r>
    <n v="58116"/>
    <s v="Ladispoli"/>
    <s v="D - Intermedio"/>
    <x v="1"/>
    <n v="25.933199999999999"/>
    <x v="57"/>
  </r>
  <r>
    <n v="58117"/>
    <s v="Ardea"/>
    <s v="D - Intermedio"/>
    <x v="1"/>
    <n v="72.948999999999998"/>
    <x v="57"/>
  </r>
  <r>
    <n v="58118"/>
    <s v="Ciampino"/>
    <s v="C - Cintura"/>
    <x v="0"/>
    <n v="13.741"/>
    <x v="57"/>
  </r>
  <r>
    <n v="58119"/>
    <s v="San Cesareo"/>
    <s v="C - Cintura"/>
    <x v="0"/>
    <n v="23.565899999999999"/>
    <x v="57"/>
  </r>
  <r>
    <n v="58120"/>
    <s v="Fiumicino"/>
    <s v="C - Cintura"/>
    <x v="0"/>
    <n v="214.6224"/>
    <x v="57"/>
  </r>
  <r>
    <n v="58122"/>
    <s v="Fonte Nuova"/>
    <s v="C - Cintura"/>
    <x v="0"/>
    <n v="20.114999999999998"/>
    <x v="57"/>
  </r>
  <r>
    <n v="59001"/>
    <s v="Aprilia"/>
    <s v="C - Cintura"/>
    <x v="0"/>
    <n v="177.0615"/>
    <x v="58"/>
  </r>
  <r>
    <n v="59002"/>
    <s v="Bassiano"/>
    <s v="D - Intermedio"/>
    <x v="1"/>
    <n v="32.374699999999997"/>
    <x v="58"/>
  </r>
  <r>
    <n v="59003"/>
    <s v="Campodimele"/>
    <s v="D - Intermedio"/>
    <x v="1"/>
    <n v="38.743000000000002"/>
    <x v="58"/>
  </r>
  <r>
    <n v="59004"/>
    <s v="Castelforte"/>
    <s v="D - Intermedio"/>
    <x v="1"/>
    <n v="29.773599999999998"/>
    <x v="58"/>
  </r>
  <r>
    <n v="59005"/>
    <s v="Cisterna di Latina"/>
    <s v="C - Cintura"/>
    <x v="0"/>
    <n v="143.6866"/>
    <x v="58"/>
  </r>
  <r>
    <n v="59006"/>
    <s v="Cori"/>
    <s v="C - Cintura"/>
    <x v="0"/>
    <n v="85.5154"/>
    <x v="58"/>
  </r>
  <r>
    <n v="59007"/>
    <s v="Fondi"/>
    <s v="C - Cintura"/>
    <x v="0"/>
    <n v="145.14879999999999"/>
    <x v="58"/>
  </r>
  <r>
    <n v="59008"/>
    <s v="Formia"/>
    <s v="A - Polo"/>
    <x v="0"/>
    <n v="73.961100000000002"/>
    <x v="58"/>
  </r>
  <r>
    <n v="59009"/>
    <s v="Gaeta"/>
    <s v="C - Cintura"/>
    <x v="0"/>
    <n v="28.532699999999998"/>
    <x v="58"/>
  </r>
  <r>
    <n v="59010"/>
    <s v="Itri"/>
    <s v="C - Cintura"/>
    <x v="0"/>
    <n v="100.86239999999999"/>
    <x v="58"/>
  </r>
  <r>
    <n v="59011"/>
    <s v="Latina"/>
    <s v="A - Polo"/>
    <x v="0"/>
    <n v="278.24209999999999"/>
    <x v="58"/>
  </r>
  <r>
    <n v="59012"/>
    <s v="Lenola"/>
    <s v="E - Periferico"/>
    <x v="1"/>
    <n v="44.953800000000001"/>
    <x v="58"/>
  </r>
  <r>
    <n v="59013"/>
    <s v="Maenza"/>
    <s v="D - Intermedio"/>
    <x v="1"/>
    <n v="41.767800000000001"/>
    <x v="58"/>
  </r>
  <r>
    <n v="59014"/>
    <s v="Minturno"/>
    <s v="C - Cintura"/>
    <x v="0"/>
    <n v="42.2727"/>
    <x v="58"/>
  </r>
  <r>
    <n v="59015"/>
    <s v="Monte San Biagio"/>
    <s v="D - Intermedio"/>
    <x v="1"/>
    <n v="65.307299999999998"/>
    <x v="58"/>
  </r>
  <r>
    <n v="59016"/>
    <s v="Norma"/>
    <s v="D - Intermedio"/>
    <x v="1"/>
    <n v="30.778099999999998"/>
    <x v="58"/>
  </r>
  <r>
    <n v="59017"/>
    <s v="Pontinia"/>
    <s v="C - Cintura"/>
    <x v="0"/>
    <n v="112.27200000000001"/>
    <x v="58"/>
  </r>
  <r>
    <n v="59018"/>
    <s v="Ponza"/>
    <s v="F - Ultraperiferico"/>
    <x v="1"/>
    <n v="9.8043999999999993"/>
    <x v="58"/>
  </r>
  <r>
    <n v="59019"/>
    <s v="Priverno"/>
    <s v="D - Intermedio"/>
    <x v="1"/>
    <n v="56.619900000000001"/>
    <x v="58"/>
  </r>
  <r>
    <n v="59020"/>
    <s v="Prossedi"/>
    <s v="C - Cintura"/>
    <x v="0"/>
    <n v="35.484099999999998"/>
    <x v="58"/>
  </r>
  <r>
    <n v="59021"/>
    <s v="Roccagorga"/>
    <s v="D - Intermedio"/>
    <x v="1"/>
    <n v="24.759599999999999"/>
    <x v="58"/>
  </r>
  <r>
    <n v="59022"/>
    <s v="Rocca Massima"/>
    <s v="D - Intermedio"/>
    <x v="1"/>
    <n v="18.050799999999999"/>
    <x v="58"/>
  </r>
  <r>
    <n v="59023"/>
    <s v="Roccasecca dei Volsci"/>
    <s v="D - Intermedio"/>
    <x v="1"/>
    <n v="23.418900000000001"/>
    <x v="58"/>
  </r>
  <r>
    <n v="59024"/>
    <s v="Sabaudia"/>
    <s v="D - Intermedio"/>
    <x v="1"/>
    <n v="145.655"/>
    <x v="58"/>
  </r>
  <r>
    <n v="59025"/>
    <s v="San Felice Circeo"/>
    <s v="D - Intermedio"/>
    <x v="1"/>
    <n v="32.950800000000001"/>
    <x v="58"/>
  </r>
  <r>
    <n v="59026"/>
    <s v="Santi Cosma e Damiano"/>
    <s v="D - Intermedio"/>
    <x v="1"/>
    <n v="32.087000000000003"/>
    <x v="58"/>
  </r>
  <r>
    <n v="59027"/>
    <s v="Sermoneta"/>
    <s v="D - Intermedio"/>
    <x v="1"/>
    <n v="45.261699999999998"/>
    <x v="58"/>
  </r>
  <r>
    <n v="59028"/>
    <s v="Sezze"/>
    <s v="D - Intermedio"/>
    <x v="1"/>
    <n v="100.318"/>
    <x v="58"/>
  </r>
  <r>
    <n v="59029"/>
    <s v="Sonnino"/>
    <s v="E - Periferico"/>
    <x v="1"/>
    <n v="64.578100000000006"/>
    <x v="58"/>
  </r>
  <r>
    <n v="59030"/>
    <s v="Sperlonga"/>
    <s v="C - Cintura"/>
    <x v="0"/>
    <n v="18.5276"/>
    <x v="58"/>
  </r>
  <r>
    <n v="59031"/>
    <s v="Spigno Saturnia"/>
    <s v="C - Cintura"/>
    <x v="0"/>
    <n v="38.934100000000001"/>
    <x v="58"/>
  </r>
  <r>
    <n v="59032"/>
    <s v="Terracina"/>
    <s v="E - Periferico"/>
    <x v="1"/>
    <n v="136.10839999999999"/>
    <x v="58"/>
  </r>
  <r>
    <n v="59033"/>
    <s v="Ventotene"/>
    <s v="F - Ultraperiferico"/>
    <x v="1"/>
    <n v="2.2090000000000001"/>
    <x v="58"/>
  </r>
  <r>
    <n v="60001"/>
    <s v="Acquafondata"/>
    <s v="D - Intermedio"/>
    <x v="1"/>
    <n v="25.863800000000001"/>
    <x v="59"/>
  </r>
  <r>
    <n v="60002"/>
    <s v="Acuto"/>
    <s v="D - Intermedio"/>
    <x v="1"/>
    <n v="13.4923"/>
    <x v="59"/>
  </r>
  <r>
    <n v="60003"/>
    <s v="Alatri"/>
    <s v="C - Cintura"/>
    <x v="0"/>
    <n v="96.217299999999994"/>
    <x v="59"/>
  </r>
  <r>
    <n v="60004"/>
    <s v="Alvito"/>
    <s v="C - Cintura"/>
    <x v="0"/>
    <n v="52.230899999999998"/>
    <x v="59"/>
  </r>
  <r>
    <n v="60005"/>
    <s v="Amaseno"/>
    <s v="D - Intermedio"/>
    <x v="1"/>
    <n v="77.982299999999995"/>
    <x v="59"/>
  </r>
  <r>
    <n v="60006"/>
    <s v="Anagni"/>
    <s v="D - Intermedio"/>
    <x v="1"/>
    <n v="113.1039"/>
    <x v="59"/>
  </r>
  <r>
    <n v="60007"/>
    <s v="Aquino"/>
    <s v="C - Cintura"/>
    <x v="0"/>
    <n v="19.310500000000001"/>
    <x v="59"/>
  </r>
  <r>
    <n v="60008"/>
    <s v="Arce"/>
    <s v="D - Intermedio"/>
    <x v="1"/>
    <n v="38.865600000000001"/>
    <x v="59"/>
  </r>
  <r>
    <n v="60009"/>
    <s v="Arnara"/>
    <s v="C - Cintura"/>
    <x v="0"/>
    <n v="12.174099999999999"/>
    <x v="59"/>
  </r>
  <r>
    <n v="60010"/>
    <s v="Arpino"/>
    <s v="D - Intermedio"/>
    <x v="1"/>
    <n v="55.928600000000003"/>
    <x v="59"/>
  </r>
  <r>
    <n v="60011"/>
    <s v="Atina"/>
    <s v="C - Cintura"/>
    <x v="0"/>
    <n v="30.028500000000001"/>
    <x v="59"/>
  </r>
  <r>
    <n v="60012"/>
    <s v="Ausonia"/>
    <s v="C - Cintura"/>
    <x v="0"/>
    <n v="19.7912"/>
    <x v="59"/>
  </r>
  <r>
    <n v="60013"/>
    <s v="Belmonte Castello"/>
    <s v="C - Cintura"/>
    <x v="0"/>
    <n v="13.968500000000001"/>
    <x v="59"/>
  </r>
  <r>
    <n v="60014"/>
    <s v="Boville Ernica"/>
    <s v="C - Cintura"/>
    <x v="0"/>
    <n v="28.593"/>
    <x v="59"/>
  </r>
  <r>
    <n v="60015"/>
    <s v="Broccostella"/>
    <s v="D - Intermedio"/>
    <x v="1"/>
    <n v="11.678599999999999"/>
    <x v="59"/>
  </r>
  <r>
    <n v="60016"/>
    <s v="Campoli Appennino"/>
    <s v="D - Intermedio"/>
    <x v="1"/>
    <n v="32.353099999999998"/>
    <x v="59"/>
  </r>
  <r>
    <n v="60017"/>
    <s v="Casalattico"/>
    <s v="C - Cintura"/>
    <x v="0"/>
    <n v="28.423500000000001"/>
    <x v="59"/>
  </r>
  <r>
    <n v="60018"/>
    <s v="Casalvieri"/>
    <s v="C - Cintura"/>
    <x v="0"/>
    <n v="27.460699999999999"/>
    <x v="59"/>
  </r>
  <r>
    <n v="60019"/>
    <s v="Cassino"/>
    <s v="A - Polo"/>
    <x v="0"/>
    <n v="83.369900000000001"/>
    <x v="59"/>
  </r>
  <r>
    <n v="60020"/>
    <s v="Castelliri"/>
    <s v="C - Cintura"/>
    <x v="0"/>
    <n v="15.4206"/>
    <x v="59"/>
  </r>
  <r>
    <n v="60021"/>
    <s v="Castelnuovo Parano"/>
    <s v="C - Cintura"/>
    <x v="0"/>
    <n v="9.9528999999999996"/>
    <x v="59"/>
  </r>
  <r>
    <n v="60022"/>
    <s v="Castrocielo"/>
    <s v="C - Cintura"/>
    <x v="0"/>
    <n v="27.7498"/>
    <x v="59"/>
  </r>
  <r>
    <n v="60023"/>
    <s v="Castro dei Volsci"/>
    <s v="D - Intermedio"/>
    <x v="1"/>
    <n v="58.286499999999997"/>
    <x v="59"/>
  </r>
  <r>
    <n v="60024"/>
    <s v="Ceccano"/>
    <s v="C - Cintura"/>
    <x v="0"/>
    <n v="61.5884"/>
    <x v="59"/>
  </r>
  <r>
    <n v="60025"/>
    <s v="Ceprano"/>
    <s v="C - Cintura"/>
    <x v="0"/>
    <n v="38.593699999999998"/>
    <x v="59"/>
  </r>
  <r>
    <n v="60026"/>
    <s v="Cervaro"/>
    <s v="C - Cintura"/>
    <x v="0"/>
    <n v="39.166600000000003"/>
    <x v="59"/>
  </r>
  <r>
    <n v="60027"/>
    <s v="Colfelice"/>
    <s v="D - Intermedio"/>
    <x v="1"/>
    <n v="14.741400000000001"/>
    <x v="59"/>
  </r>
  <r>
    <n v="60028"/>
    <s v="Collepardo"/>
    <s v="D - Intermedio"/>
    <x v="1"/>
    <n v="24.918700000000001"/>
    <x v="59"/>
  </r>
  <r>
    <n v="60029"/>
    <s v="Colle San Magno"/>
    <s v="D - Intermedio"/>
    <x v="1"/>
    <n v="45.450099999999999"/>
    <x v="59"/>
  </r>
  <r>
    <n v="60030"/>
    <s v="Coreno Ausonio"/>
    <s v="D - Intermedio"/>
    <x v="1"/>
    <n v="26.222899999999999"/>
    <x v="59"/>
  </r>
  <r>
    <n v="60031"/>
    <s v="Esperia"/>
    <s v="C - Cintura"/>
    <x v="0"/>
    <n v="107.6759"/>
    <x v="59"/>
  </r>
  <r>
    <n v="60032"/>
    <s v="Falvaterra"/>
    <s v="D - Intermedio"/>
    <x v="1"/>
    <n v="13.1654"/>
    <x v="59"/>
  </r>
  <r>
    <n v="60033"/>
    <s v="Ferentino"/>
    <s v="C - Cintura"/>
    <x v="0"/>
    <n v="81.3857"/>
    <x v="59"/>
  </r>
  <r>
    <n v="60034"/>
    <s v="Filettino"/>
    <s v="E - Periferico"/>
    <x v="1"/>
    <n v="78.741900000000001"/>
    <x v="59"/>
  </r>
  <r>
    <n v="60035"/>
    <s v="Fiuggi"/>
    <s v="E - Periferico"/>
    <x v="1"/>
    <n v="32.727899999999998"/>
    <x v="59"/>
  </r>
  <r>
    <n v="60036"/>
    <s v="Fontana Liri"/>
    <s v="D - Intermedio"/>
    <x v="1"/>
    <n v="16.3428"/>
    <x v="59"/>
  </r>
  <r>
    <n v="60037"/>
    <s v="Fontechiari"/>
    <s v="D - Intermedio"/>
    <x v="1"/>
    <n v="16.266500000000001"/>
    <x v="59"/>
  </r>
  <r>
    <n v="60038"/>
    <s v="Frosinone"/>
    <s v="A - Polo"/>
    <x v="0"/>
    <n v="46.244599999999998"/>
    <x v="59"/>
  </r>
  <r>
    <n v="60039"/>
    <s v="Fumone"/>
    <s v="D - Intermedio"/>
    <x v="1"/>
    <n v="14.914"/>
    <x v="59"/>
  </r>
  <r>
    <n v="60040"/>
    <s v="Gallinaro"/>
    <s v="C - Cintura"/>
    <x v="0"/>
    <n v="17.721299999999999"/>
    <x v="59"/>
  </r>
  <r>
    <n v="60041"/>
    <s v="Giuliano di Roma"/>
    <s v="C - Cintura"/>
    <x v="0"/>
    <n v="33.372799999999998"/>
    <x v="59"/>
  </r>
  <r>
    <n v="60042"/>
    <s v="Guarcino"/>
    <s v="D - Intermedio"/>
    <x v="1"/>
    <n v="40.229100000000003"/>
    <x v="59"/>
  </r>
  <r>
    <n v="60043"/>
    <s v="Isola del Liri"/>
    <s v="C - Cintura"/>
    <x v="0"/>
    <n v="16.2607"/>
    <x v="59"/>
  </r>
  <r>
    <n v="60044"/>
    <s v="Monte San Giovanni Campano"/>
    <s v="C - Cintura"/>
    <x v="0"/>
    <n v="48.731299999999997"/>
    <x v="59"/>
  </r>
  <r>
    <n v="60045"/>
    <s v="Morolo"/>
    <s v="C - Cintura"/>
    <x v="0"/>
    <n v="26.8415"/>
    <x v="59"/>
  </r>
  <r>
    <n v="60046"/>
    <s v="Paliano"/>
    <s v="D - Intermedio"/>
    <x v="1"/>
    <n v="71.715500000000006"/>
    <x v="59"/>
  </r>
  <r>
    <n v="60047"/>
    <s v="Pastena"/>
    <s v="D - Intermedio"/>
    <x v="1"/>
    <n v="42.392600000000002"/>
    <x v="59"/>
  </r>
  <r>
    <n v="60048"/>
    <s v="Patrica"/>
    <s v="D - Intermedio"/>
    <x v="1"/>
    <n v="27.35"/>
    <x v="59"/>
  </r>
  <r>
    <n v="60049"/>
    <s v="Pescosolido"/>
    <s v="D - Intermedio"/>
    <x v="1"/>
    <n v="44.967100000000002"/>
    <x v="59"/>
  </r>
  <r>
    <n v="60050"/>
    <s v="Picinisco"/>
    <s v="D - Intermedio"/>
    <x v="1"/>
    <n v="62.210900000000002"/>
    <x v="59"/>
  </r>
  <r>
    <n v="60051"/>
    <s v="Pico"/>
    <s v="D - Intermedio"/>
    <x v="1"/>
    <n v="33.0456"/>
    <x v="59"/>
  </r>
  <r>
    <n v="60052"/>
    <s v="Piedimonte San Germano"/>
    <s v="C - Cintura"/>
    <x v="0"/>
    <n v="16.763100000000001"/>
    <x v="59"/>
  </r>
  <r>
    <n v="60053"/>
    <s v="Piglio"/>
    <s v="D - Intermedio"/>
    <x v="1"/>
    <n v="35.244199999999999"/>
    <x v="59"/>
  </r>
  <r>
    <n v="60054"/>
    <s v="Pignataro Interamna"/>
    <s v="C - Cintura"/>
    <x v="0"/>
    <n v="24.334399999999999"/>
    <x v="59"/>
  </r>
  <r>
    <n v="60055"/>
    <s v="Pofi"/>
    <s v="C - Cintura"/>
    <x v="0"/>
    <n v="30.4893"/>
    <x v="59"/>
  </r>
  <r>
    <n v="60056"/>
    <s v="Pontecorvo"/>
    <s v="C - Cintura"/>
    <x v="0"/>
    <n v="89.162800000000004"/>
    <x v="59"/>
  </r>
  <r>
    <n v="60057"/>
    <s v="Posta Fibreno"/>
    <s v="D - Intermedio"/>
    <x v="1"/>
    <n v="9.5062999999999995"/>
    <x v="59"/>
  </r>
  <r>
    <n v="60058"/>
    <s v="Ripi"/>
    <s v="C - Cintura"/>
    <x v="0"/>
    <n v="31.544799999999999"/>
    <x v="59"/>
  </r>
  <r>
    <n v="60059"/>
    <s v="Rocca d'Arce"/>
    <s v="D - Intermedio"/>
    <x v="1"/>
    <n v="11.337300000000001"/>
    <x v="59"/>
  </r>
  <r>
    <n v="60060"/>
    <s v="Roccasecca"/>
    <s v="C - Cintura"/>
    <x v="0"/>
    <n v="43.649500000000003"/>
    <x v="59"/>
  </r>
  <r>
    <n v="60061"/>
    <s v="San Biagio Saracinisco"/>
    <s v="D - Intermedio"/>
    <x v="1"/>
    <n v="31.138000000000002"/>
    <x v="59"/>
  </r>
  <r>
    <n v="60062"/>
    <s v="San Donato Val di Comino"/>
    <s v="D - Intermedio"/>
    <x v="1"/>
    <n v="37.502600000000001"/>
    <x v="59"/>
  </r>
  <r>
    <n v="60063"/>
    <s v="San Giorgio a Liri"/>
    <s v="C - Cintura"/>
    <x v="0"/>
    <n v="15.480399999999999"/>
    <x v="59"/>
  </r>
  <r>
    <n v="60064"/>
    <s v="San Giovanni Incarico"/>
    <s v="D - Intermedio"/>
    <x v="1"/>
    <n v="24.170999999999999"/>
    <x v="59"/>
  </r>
  <r>
    <n v="60065"/>
    <s v="Sant'Ambrogio sul Garigliano"/>
    <s v="C - Cintura"/>
    <x v="0"/>
    <n v="9.3622999999999994"/>
    <x v="59"/>
  </r>
  <r>
    <n v="60066"/>
    <s v="Sant'Andrea del Garigliano"/>
    <s v="C - Cintura"/>
    <x v="0"/>
    <n v="17.825399999999998"/>
    <x v="59"/>
  </r>
  <r>
    <n v="60067"/>
    <s v="Sant'Apollinare"/>
    <s v="C - Cintura"/>
    <x v="0"/>
    <n v="17.681999999999999"/>
    <x v="59"/>
  </r>
  <r>
    <n v="60068"/>
    <s v="Sant'Elia Fiumerapido"/>
    <s v="C - Cintura"/>
    <x v="0"/>
    <n v="41.340899999999998"/>
    <x v="59"/>
  </r>
  <r>
    <n v="60069"/>
    <s v="Santopadre"/>
    <s v="D - Intermedio"/>
    <x v="1"/>
    <n v="21.559699999999999"/>
    <x v="59"/>
  </r>
  <r>
    <n v="60070"/>
    <s v="San Vittore del Lazio"/>
    <s v="C - Cintura"/>
    <x v="0"/>
    <n v="27.937000000000001"/>
    <x v="59"/>
  </r>
  <r>
    <n v="60071"/>
    <s v="Serrone"/>
    <s v="E - Periferico"/>
    <x v="1"/>
    <n v="15.761200000000001"/>
    <x v="59"/>
  </r>
  <r>
    <n v="60072"/>
    <s v="Settefrati"/>
    <s v="D - Intermedio"/>
    <x v="1"/>
    <n v="50.660499999999999"/>
    <x v="59"/>
  </r>
  <r>
    <n v="60073"/>
    <s v="Sgurgola"/>
    <s v="D - Intermedio"/>
    <x v="1"/>
    <n v="18.891300000000001"/>
    <x v="59"/>
  </r>
  <r>
    <n v="60074"/>
    <s v="Sora"/>
    <s v="D - Intermedio"/>
    <x v="1"/>
    <n v="72.084100000000007"/>
    <x v="59"/>
  </r>
  <r>
    <n v="60075"/>
    <s v="Strangolagalli"/>
    <s v="C - Cintura"/>
    <x v="0"/>
    <n v="10.4247"/>
    <x v="59"/>
  </r>
  <r>
    <n v="60076"/>
    <s v="Supino"/>
    <s v="C - Cintura"/>
    <x v="0"/>
    <n v="35.751100000000001"/>
    <x v="59"/>
  </r>
  <r>
    <n v="60077"/>
    <s v="Terelle"/>
    <s v="D - Intermedio"/>
    <x v="1"/>
    <n v="31.4696"/>
    <x v="59"/>
  </r>
  <r>
    <n v="60078"/>
    <s v="Torre Cajetani"/>
    <s v="D - Intermedio"/>
    <x v="1"/>
    <n v="11.9671"/>
    <x v="59"/>
  </r>
  <r>
    <n v="60079"/>
    <s v="Torrice"/>
    <s v="C - Cintura"/>
    <x v="0"/>
    <n v="18.275500000000001"/>
    <x v="59"/>
  </r>
  <r>
    <n v="60080"/>
    <s v="Trevi nel Lazio"/>
    <s v="E - Periferico"/>
    <x v="1"/>
    <n v="53.414900000000003"/>
    <x v="59"/>
  </r>
  <r>
    <n v="60081"/>
    <s v="Trivigliano"/>
    <s v="D - Intermedio"/>
    <x v="1"/>
    <n v="12.7315"/>
    <x v="59"/>
  </r>
  <r>
    <n v="60082"/>
    <s v="Vallecorsa"/>
    <s v="D - Intermedio"/>
    <x v="1"/>
    <n v="39.423900000000003"/>
    <x v="59"/>
  </r>
  <r>
    <n v="60083"/>
    <s v="Vallemaio"/>
    <s v="C - Cintura"/>
    <x v="0"/>
    <n v="18.282499999999999"/>
    <x v="59"/>
  </r>
  <r>
    <n v="60084"/>
    <s v="Vallerotonda"/>
    <s v="C - Cintura"/>
    <x v="0"/>
    <n v="59.378799999999998"/>
    <x v="59"/>
  </r>
  <r>
    <n v="60085"/>
    <s v="Veroli"/>
    <s v="C - Cintura"/>
    <x v="0"/>
    <n v="119.28019999999999"/>
    <x v="59"/>
  </r>
  <r>
    <n v="60086"/>
    <s v="Vicalvi"/>
    <s v="C - Cintura"/>
    <x v="0"/>
    <n v="8.2296999999999993"/>
    <x v="59"/>
  </r>
  <r>
    <n v="60087"/>
    <s v="Vico nel Lazio"/>
    <s v="D - Intermedio"/>
    <x v="1"/>
    <n v="45.726999999999997"/>
    <x v="59"/>
  </r>
  <r>
    <n v="60088"/>
    <s v="Villa Latina"/>
    <s v="C - Cintura"/>
    <x v="0"/>
    <n v="16.772400000000001"/>
    <x v="59"/>
  </r>
  <r>
    <n v="60089"/>
    <s v="Villa Santa Lucia"/>
    <s v="C - Cintura"/>
    <x v="0"/>
    <n v="17.956199999999999"/>
    <x v="59"/>
  </r>
  <r>
    <n v="60090"/>
    <s v="Villa Santo Stefano"/>
    <s v="D - Intermedio"/>
    <x v="1"/>
    <n v="19.765799999999999"/>
    <x v="59"/>
  </r>
  <r>
    <n v="60091"/>
    <s v="Viticuso"/>
    <s v="D - Intermedio"/>
    <x v="1"/>
    <n v="20.911999999999999"/>
    <x v="59"/>
  </r>
  <r>
    <n v="61001"/>
    <s v="Ailano"/>
    <s v="E - Periferico"/>
    <x v="1"/>
    <n v="15.8042"/>
    <x v="60"/>
  </r>
  <r>
    <n v="61002"/>
    <s v="Alife"/>
    <s v="E - Periferico"/>
    <x v="1"/>
    <n v="64.471100000000007"/>
    <x v="60"/>
  </r>
  <r>
    <n v="61003"/>
    <s v="Alvignano"/>
    <s v="D - Intermedio"/>
    <x v="1"/>
    <n v="38.031199999999998"/>
    <x v="60"/>
  </r>
  <r>
    <n v="61004"/>
    <s v="Arienzo"/>
    <s v="D - Intermedio"/>
    <x v="1"/>
    <n v="14.184200000000001"/>
    <x v="60"/>
  </r>
  <r>
    <n v="61005"/>
    <s v="Aversa"/>
    <s v="A - Polo"/>
    <x v="0"/>
    <n v="9.1743000000000006"/>
    <x v="60"/>
  </r>
  <r>
    <n v="61006"/>
    <s v="Baia e Latina"/>
    <s v="D - Intermedio"/>
    <x v="1"/>
    <n v="24.038599999999999"/>
    <x v="60"/>
  </r>
  <r>
    <n v="61007"/>
    <s v="Bellona"/>
    <s v="C - Cintura"/>
    <x v="0"/>
    <n v="11.632999999999999"/>
    <x v="60"/>
  </r>
  <r>
    <n v="61008"/>
    <s v="Caianello"/>
    <s v="D - Intermedio"/>
    <x v="1"/>
    <n v="15.379099999999999"/>
    <x v="60"/>
  </r>
  <r>
    <n v="61009"/>
    <s v="Caiazzo"/>
    <s v="C - Cintura"/>
    <x v="0"/>
    <n v="37.6389"/>
    <x v="60"/>
  </r>
  <r>
    <n v="61010"/>
    <s v="Calvi Risorta"/>
    <s v="D - Intermedio"/>
    <x v="1"/>
    <n v="15.7233"/>
    <x v="60"/>
  </r>
  <r>
    <n v="61011"/>
    <s v="Camigliano"/>
    <s v="D - Intermedio"/>
    <x v="1"/>
    <n v="6.0248999999999997"/>
    <x v="60"/>
  </r>
  <r>
    <n v="61012"/>
    <s v="Cancello ed Arnone"/>
    <s v="D - Intermedio"/>
    <x v="1"/>
    <n v="48.921700000000001"/>
    <x v="60"/>
  </r>
  <r>
    <n v="61013"/>
    <s v="Capodrise"/>
    <s v="C - Cintura"/>
    <x v="0"/>
    <n v="3.8315000000000001"/>
    <x v="60"/>
  </r>
  <r>
    <n v="61014"/>
    <s v="Capriati a Volturno"/>
    <s v="E - Periferico"/>
    <x v="1"/>
    <n v="18.674900000000001"/>
    <x v="60"/>
  </r>
  <r>
    <n v="61015"/>
    <s v="Capua"/>
    <s v="C - Cintura"/>
    <x v="0"/>
    <n v="47.671300000000002"/>
    <x v="60"/>
  </r>
  <r>
    <n v="61016"/>
    <s v="Carinaro"/>
    <s v="C - Cintura"/>
    <x v="0"/>
    <n v="6.2878999999999996"/>
    <x v="60"/>
  </r>
  <r>
    <n v="61017"/>
    <s v="Carinola"/>
    <s v="D - Intermedio"/>
    <x v="1"/>
    <n v="59.8384"/>
    <x v="60"/>
  </r>
  <r>
    <n v="61018"/>
    <s v="Casagiove"/>
    <s v="C - Cintura"/>
    <x v="0"/>
    <n v="6.4291999999999998"/>
    <x v="60"/>
  </r>
  <r>
    <n v="61019"/>
    <s v="Casal di Principe"/>
    <s v="C - Cintura"/>
    <x v="0"/>
    <n v="23.1554"/>
    <x v="60"/>
  </r>
  <r>
    <n v="61020"/>
    <s v="Casaluce"/>
    <s v="C - Cintura"/>
    <x v="0"/>
    <n v="10.1304"/>
    <x v="60"/>
  </r>
  <r>
    <n v="61021"/>
    <s v="Casapulla"/>
    <s v="C - Cintura"/>
    <x v="0"/>
    <n v="2.7648000000000001"/>
    <x v="60"/>
  </r>
  <r>
    <n v="61022"/>
    <s v="Caserta"/>
    <s v="A - Polo"/>
    <x v="0"/>
    <n v="53.271700000000003"/>
    <x v="60"/>
  </r>
  <r>
    <n v="61023"/>
    <s v="Castel Campagnano"/>
    <s v="D - Intermedio"/>
    <x v="1"/>
    <n v="17.3597"/>
    <x v="60"/>
  </r>
  <r>
    <n v="61024"/>
    <s v="Castel di Sasso"/>
    <s v="D - Intermedio"/>
    <x v="1"/>
    <n v="20.586500000000001"/>
    <x v="60"/>
  </r>
  <r>
    <n v="61025"/>
    <s v="Castello del Matese"/>
    <s v="E - Periferico"/>
    <x v="1"/>
    <n v="21.933399999999999"/>
    <x v="60"/>
  </r>
  <r>
    <n v="61026"/>
    <s v="Castel Morrone"/>
    <s v="C - Cintura"/>
    <x v="0"/>
    <n v="25.6645"/>
    <x v="60"/>
  </r>
  <r>
    <n v="61027"/>
    <s v="Castel Volturno"/>
    <s v="C - Cintura"/>
    <x v="0"/>
    <n v="75.050299999999993"/>
    <x v="60"/>
  </r>
  <r>
    <n v="61028"/>
    <s v="Cervino"/>
    <s v="C - Cintura"/>
    <x v="0"/>
    <n v="8.5553000000000008"/>
    <x v="60"/>
  </r>
  <r>
    <n v="61029"/>
    <s v="Cesa"/>
    <s v="C - Cintura"/>
    <x v="0"/>
    <n v="2.5600999999999998"/>
    <x v="60"/>
  </r>
  <r>
    <n v="61030"/>
    <s v="Ciorlano"/>
    <s v="E - Periferico"/>
    <x v="1"/>
    <n v="28.512899999999998"/>
    <x v="60"/>
  </r>
  <r>
    <n v="61031"/>
    <s v="Conca della Campania"/>
    <s v="D - Intermedio"/>
    <x v="1"/>
    <n v="26.5471"/>
    <x v="60"/>
  </r>
  <r>
    <n v="61032"/>
    <s v="Curti"/>
    <s v="C - Cintura"/>
    <x v="0"/>
    <n v="1.7425999999999999"/>
    <x v="60"/>
  </r>
  <r>
    <n v="61033"/>
    <s v="Dragoni"/>
    <s v="E - Periferico"/>
    <x v="1"/>
    <n v="25.932300000000001"/>
    <x v="60"/>
  </r>
  <r>
    <n v="61034"/>
    <s v="Fontegreca"/>
    <s v="E - Periferico"/>
    <x v="1"/>
    <n v="9.6659000000000006"/>
    <x v="60"/>
  </r>
  <r>
    <n v="61035"/>
    <s v="Formicola"/>
    <s v="D - Intermedio"/>
    <x v="1"/>
    <n v="15.897"/>
    <x v="60"/>
  </r>
  <r>
    <n v="61036"/>
    <s v="Francolise"/>
    <s v="D - Intermedio"/>
    <x v="1"/>
    <n v="40.369799999999998"/>
    <x v="60"/>
  </r>
  <r>
    <n v="61037"/>
    <s v="Frignano"/>
    <s v="C - Cintura"/>
    <x v="0"/>
    <n v="9.8290000000000006"/>
    <x v="60"/>
  </r>
  <r>
    <n v="61038"/>
    <s v="Gallo Matese"/>
    <s v="E - Periferico"/>
    <x v="1"/>
    <n v="31.054500000000001"/>
    <x v="60"/>
  </r>
  <r>
    <n v="61039"/>
    <s v="Galluccio"/>
    <s v="D - Intermedio"/>
    <x v="1"/>
    <n v="31.473600000000001"/>
    <x v="60"/>
  </r>
  <r>
    <n v="61040"/>
    <s v="Giano Vetusto"/>
    <s v="E - Periferico"/>
    <x v="1"/>
    <n v="11.214"/>
    <x v="60"/>
  </r>
  <r>
    <n v="61041"/>
    <s v="Gioia Sannitica"/>
    <s v="E - Periferico"/>
    <x v="1"/>
    <n v="54.289200000000001"/>
    <x v="60"/>
  </r>
  <r>
    <n v="61042"/>
    <s v="Grazzanise"/>
    <s v="D - Intermedio"/>
    <x v="1"/>
    <n v="46.810200000000002"/>
    <x v="60"/>
  </r>
  <r>
    <n v="61043"/>
    <s v="Gricignano di Aversa"/>
    <s v="C - Cintura"/>
    <x v="0"/>
    <n v="9.8681999999999999"/>
    <x v="60"/>
  </r>
  <r>
    <n v="61044"/>
    <s v="Letino"/>
    <s v="E - Periferico"/>
    <x v="1"/>
    <n v="31.794699999999999"/>
    <x v="60"/>
  </r>
  <r>
    <n v="61045"/>
    <s v="Liberi"/>
    <s v="D - Intermedio"/>
    <x v="1"/>
    <n v="17.727399999999999"/>
    <x v="60"/>
  </r>
  <r>
    <n v="61046"/>
    <s v="Lusciano"/>
    <s v="C - Cintura"/>
    <x v="0"/>
    <n v="4.6753999999999998"/>
    <x v="60"/>
  </r>
  <r>
    <n v="61047"/>
    <s v="Macerata Campania"/>
    <s v="C - Cintura"/>
    <x v="0"/>
    <n v="7.8479000000000001"/>
    <x v="60"/>
  </r>
  <r>
    <n v="61048"/>
    <s v="Maddaloni"/>
    <s v="C - Cintura"/>
    <x v="0"/>
    <n v="37.188400000000001"/>
    <x v="60"/>
  </r>
  <r>
    <n v="61049"/>
    <s v="Marcianise"/>
    <s v="C - Cintura"/>
    <x v="0"/>
    <n v="29.673400000000001"/>
    <x v="60"/>
  </r>
  <r>
    <n v="61050"/>
    <s v="Marzano Appio"/>
    <s v="D - Intermedio"/>
    <x v="1"/>
    <n v="28.379899999999999"/>
    <x v="60"/>
  </r>
  <r>
    <n v="61051"/>
    <s v="Mignano Monte Lungo"/>
    <s v="C - Cintura"/>
    <x v="0"/>
    <n v="52.772100000000002"/>
    <x v="60"/>
  </r>
  <r>
    <n v="61052"/>
    <s v="Mondragone"/>
    <s v="D - Intermedio"/>
    <x v="1"/>
    <n v="54.982399999999998"/>
    <x v="60"/>
  </r>
  <r>
    <n v="61053"/>
    <s v="Orta di Atella"/>
    <s v="C - Cintura"/>
    <x v="0"/>
    <n v="10.608499999999999"/>
    <x v="60"/>
  </r>
  <r>
    <n v="61054"/>
    <s v="Parete"/>
    <s v="C - Cintura"/>
    <x v="0"/>
    <n v="5.4465000000000003"/>
    <x v="60"/>
  </r>
  <r>
    <n v="61055"/>
    <s v="Pastorano"/>
    <s v="D - Intermedio"/>
    <x v="1"/>
    <n v="13.3728"/>
    <x v="60"/>
  </r>
  <r>
    <n v="61056"/>
    <s v="Piana di Monte Verna"/>
    <s v="C - Cintura"/>
    <x v="0"/>
    <n v="23.087499999999999"/>
    <x v="60"/>
  </r>
  <r>
    <n v="61057"/>
    <s v="Piedimonte Matese"/>
    <s v="E - Periferico"/>
    <x v="1"/>
    <n v="41.658999999999999"/>
    <x v="60"/>
  </r>
  <r>
    <n v="61058"/>
    <s v="Pietramelara"/>
    <s v="D - Intermedio"/>
    <x v="1"/>
    <n v="24.3184"/>
    <x v="60"/>
  </r>
  <r>
    <n v="61059"/>
    <s v="Pietravairano"/>
    <s v="D - Intermedio"/>
    <x v="1"/>
    <n v="33.700499999999998"/>
    <x v="60"/>
  </r>
  <r>
    <n v="61060"/>
    <s v="Pignataro Maggiore"/>
    <s v="C - Cintura"/>
    <x v="0"/>
    <n v="32.682400000000001"/>
    <x v="60"/>
  </r>
  <r>
    <n v="61061"/>
    <s v="Pontelatone"/>
    <s v="C - Cintura"/>
    <x v="0"/>
    <n v="31.904800000000002"/>
    <x v="60"/>
  </r>
  <r>
    <n v="61062"/>
    <s v="Portico di Caserta"/>
    <s v="C - Cintura"/>
    <x v="0"/>
    <n v="1.9036999999999999"/>
    <x v="60"/>
  </r>
  <r>
    <n v="61063"/>
    <s v="Prata Sannita"/>
    <s v="E - Periferico"/>
    <x v="1"/>
    <n v="20.804500000000001"/>
    <x v="60"/>
  </r>
  <r>
    <n v="61064"/>
    <s v="Pratella"/>
    <s v="E - Periferico"/>
    <x v="1"/>
    <n v="33.533200000000001"/>
    <x v="60"/>
  </r>
  <r>
    <n v="61065"/>
    <s v="Presenzano"/>
    <s v="D - Intermedio"/>
    <x v="1"/>
    <n v="31.937899999999999"/>
    <x v="60"/>
  </r>
  <r>
    <n v="61066"/>
    <s v="Raviscanina"/>
    <s v="E - Periferico"/>
    <x v="1"/>
    <n v="24.7959"/>
    <x v="60"/>
  </r>
  <r>
    <n v="61067"/>
    <s v="Recale"/>
    <s v="C - Cintura"/>
    <x v="0"/>
    <n v="3.1768000000000001"/>
    <x v="60"/>
  </r>
  <r>
    <n v="61068"/>
    <s v="Riardo"/>
    <s v="D - Intermedio"/>
    <x v="1"/>
    <n v="16.280999999999999"/>
    <x v="60"/>
  </r>
  <r>
    <n v="61069"/>
    <s v="Rocca d'Evandro"/>
    <s v="C - Cintura"/>
    <x v="0"/>
    <n v="49.871000000000002"/>
    <x v="60"/>
  </r>
  <r>
    <n v="61070"/>
    <s v="Roccamonfina"/>
    <s v="E - Periferico"/>
    <x v="1"/>
    <n v="30.890999999999998"/>
    <x v="60"/>
  </r>
  <r>
    <n v="61071"/>
    <s v="Roccaromana"/>
    <s v="E - Periferico"/>
    <x v="1"/>
    <n v="27.6998"/>
    <x v="60"/>
  </r>
  <r>
    <n v="61072"/>
    <s v="Rocchetta e Croce"/>
    <s v="E - Periferico"/>
    <x v="1"/>
    <n v="12.9308"/>
    <x v="60"/>
  </r>
  <r>
    <n v="61073"/>
    <s v="Ruviano"/>
    <s v="D - Intermedio"/>
    <x v="1"/>
    <n v="24.1281"/>
    <x v="60"/>
  </r>
  <r>
    <n v="61074"/>
    <s v="San Cipriano d'Aversa"/>
    <s v="C - Cintura"/>
    <x v="0"/>
    <n v="6.0585000000000004"/>
    <x v="60"/>
  </r>
  <r>
    <n v="61075"/>
    <s v="San Felice a Cancello"/>
    <s v="D - Intermedio"/>
    <x v="1"/>
    <n v="27.2315"/>
    <x v="60"/>
  </r>
  <r>
    <n v="61076"/>
    <s v="San Gregorio Matese"/>
    <s v="E - Periferico"/>
    <x v="1"/>
    <n v="55.725000000000001"/>
    <x v="60"/>
  </r>
  <r>
    <n v="61077"/>
    <s v="San Marcellino"/>
    <s v="C - Cintura"/>
    <x v="0"/>
    <n v="4.8224"/>
    <x v="60"/>
  </r>
  <r>
    <n v="61078"/>
    <s v="San Nicola la Strada"/>
    <s v="C - Cintura"/>
    <x v="0"/>
    <n v="5.0124000000000004"/>
    <x v="60"/>
  </r>
  <r>
    <n v="61079"/>
    <s v="San Pietro Infine"/>
    <s v="C - Cintura"/>
    <x v="0"/>
    <n v="13.8368"/>
    <x v="60"/>
  </r>
  <r>
    <n v="61080"/>
    <s v="San Potito Sannitico"/>
    <s v="E - Periferico"/>
    <x v="1"/>
    <n v="23.023599999999998"/>
    <x v="60"/>
  </r>
  <r>
    <n v="61081"/>
    <s v="San Prisco"/>
    <s v="C - Cintura"/>
    <x v="0"/>
    <n v="8.0282999999999998"/>
    <x v="60"/>
  </r>
  <r>
    <n v="61082"/>
    <s v="Santa Maria a Vico"/>
    <s v="C - Cintura"/>
    <x v="0"/>
    <n v="10.258800000000001"/>
    <x v="60"/>
  </r>
  <r>
    <n v="61083"/>
    <s v="Santa Maria Capua Vetere"/>
    <s v="C - Cintura"/>
    <x v="0"/>
    <n v="15.795400000000001"/>
    <x v="60"/>
  </r>
  <r>
    <n v="61084"/>
    <s v="Santa Maria la Fossa"/>
    <s v="D - Intermedio"/>
    <x v="1"/>
    <n v="30.258500000000002"/>
    <x v="60"/>
  </r>
  <r>
    <n v="61085"/>
    <s v="San Tammaro"/>
    <s v="C - Cintura"/>
    <x v="0"/>
    <n v="37.082000000000001"/>
    <x v="60"/>
  </r>
  <r>
    <n v="61086"/>
    <s v="Sant'Angelo d'Alife"/>
    <s v="E - Periferico"/>
    <x v="1"/>
    <n v="33.573300000000003"/>
    <x v="60"/>
  </r>
  <r>
    <n v="61087"/>
    <s v="Sant'Arpino"/>
    <s v="C - Cintura"/>
    <x v="0"/>
    <n v="3.0979999999999999"/>
    <x v="60"/>
  </r>
  <r>
    <n v="61088"/>
    <s v="Sessa Aurunca"/>
    <s v="D - Intermedio"/>
    <x v="1"/>
    <n v="161.89869999999999"/>
    <x v="60"/>
  </r>
  <r>
    <n v="61089"/>
    <s v="Sparanise"/>
    <s v="D - Intermedio"/>
    <x v="1"/>
    <n v="19.285399999999999"/>
    <x v="60"/>
  </r>
  <r>
    <n v="61090"/>
    <s v="Succivo"/>
    <s v="C - Cintura"/>
    <x v="0"/>
    <n v="7.4366000000000003"/>
    <x v="60"/>
  </r>
  <r>
    <n v="61091"/>
    <s v="Teano"/>
    <s v="D - Intermedio"/>
    <x v="1"/>
    <n v="89.895099999999999"/>
    <x v="60"/>
  </r>
  <r>
    <n v="61092"/>
    <s v="Teverola"/>
    <s v="C - Cintura"/>
    <x v="0"/>
    <n v="6.3228"/>
    <x v="60"/>
  </r>
  <r>
    <n v="61093"/>
    <s v="Tora e Piccilli"/>
    <s v="D - Intermedio"/>
    <x v="1"/>
    <n v="12.793200000000001"/>
    <x v="60"/>
  </r>
  <r>
    <n v="61094"/>
    <s v="Trentola Ducenta"/>
    <s v="C - Cintura"/>
    <x v="0"/>
    <n v="6.5087999999999999"/>
    <x v="60"/>
  </r>
  <r>
    <n v="61095"/>
    <s v="Vairano Patenora"/>
    <s v="D - Intermedio"/>
    <x v="1"/>
    <n v="43.5441"/>
    <x v="60"/>
  </r>
  <r>
    <n v="61096"/>
    <s v="Valle Agricola"/>
    <s v="E - Periferico"/>
    <x v="1"/>
    <n v="24.712499999999999"/>
    <x v="60"/>
  </r>
  <r>
    <n v="61097"/>
    <s v="Valle di Maddaloni"/>
    <s v="C - Cintura"/>
    <x v="0"/>
    <n v="10.922800000000001"/>
    <x v="60"/>
  </r>
  <r>
    <n v="61098"/>
    <s v="Villa di Briano"/>
    <s v="C - Cintura"/>
    <x v="0"/>
    <n v="8.3758999999999997"/>
    <x v="60"/>
  </r>
  <r>
    <n v="61099"/>
    <s v="Villa Literno"/>
    <s v="B - Polo intercomunale"/>
    <x v="0"/>
    <n v="62.292000000000002"/>
    <x v="60"/>
  </r>
  <r>
    <n v="61100"/>
    <s v="Vitulazio"/>
    <s v="D - Intermedio"/>
    <x v="1"/>
    <n v="23.520900000000001"/>
    <x v="60"/>
  </r>
  <r>
    <n v="61101"/>
    <s v="Falciano del Massico"/>
    <s v="D - Intermedio"/>
    <x v="1"/>
    <n v="46.846699999999998"/>
    <x v="60"/>
  </r>
  <r>
    <n v="61102"/>
    <s v="Cellole"/>
    <s v="D - Intermedio"/>
    <x v="1"/>
    <n v="36.691099999999999"/>
    <x v="60"/>
  </r>
  <r>
    <n v="61103"/>
    <s v="Casapesenna"/>
    <s v="C - Cintura"/>
    <x v="0"/>
    <n v="3.0720999999999998"/>
    <x v="60"/>
  </r>
  <r>
    <n v="61104"/>
    <s v="San Marco Evangelista"/>
    <s v="C - Cintura"/>
    <x v="0"/>
    <n v="5.468"/>
    <x v="60"/>
  </r>
  <r>
    <n v="62001"/>
    <s v="Airola"/>
    <s v="D - Intermedio"/>
    <x v="1"/>
    <n v="14.5837"/>
    <x v="61"/>
  </r>
  <r>
    <n v="62002"/>
    <s v="Amorosi"/>
    <s v="D - Intermedio"/>
    <x v="1"/>
    <n v="11.473100000000001"/>
    <x v="61"/>
  </r>
  <r>
    <n v="62003"/>
    <s v="Apice"/>
    <s v="C - Cintura"/>
    <x v="0"/>
    <n v="48.691600000000001"/>
    <x v="61"/>
  </r>
  <r>
    <n v="62004"/>
    <s v="Apollosa"/>
    <s v="C - Cintura"/>
    <x v="0"/>
    <n v="21.2075"/>
    <x v="61"/>
  </r>
  <r>
    <n v="62005"/>
    <s v="Arpaia"/>
    <s v="D - Intermedio"/>
    <x v="1"/>
    <n v="4.8228999999999997"/>
    <x v="61"/>
  </r>
  <r>
    <n v="62006"/>
    <s v="Arpaise"/>
    <s v="C - Cintura"/>
    <x v="0"/>
    <n v="6.7159000000000004"/>
    <x v="61"/>
  </r>
  <r>
    <n v="62007"/>
    <s v="Baselice"/>
    <s v="E - Periferico"/>
    <x v="1"/>
    <n v="47.944000000000003"/>
    <x v="61"/>
  </r>
  <r>
    <n v="62008"/>
    <s v="Benevento"/>
    <s v="A - Polo"/>
    <x v="0"/>
    <n v="130.76159999999999"/>
    <x v="61"/>
  </r>
  <r>
    <n v="62009"/>
    <s v="Bonea"/>
    <s v="D - Intermedio"/>
    <x v="1"/>
    <n v="11.584899999999999"/>
    <x v="61"/>
  </r>
  <r>
    <n v="62010"/>
    <s v="Bucciano"/>
    <s v="D - Intermedio"/>
    <x v="1"/>
    <n v="8.3008000000000006"/>
    <x v="61"/>
  </r>
  <r>
    <n v="62011"/>
    <s v="Buonalbergo"/>
    <s v="D - Intermedio"/>
    <x v="1"/>
    <n v="25.4483"/>
    <x v="61"/>
  </r>
  <r>
    <n v="62012"/>
    <s v="Calvi"/>
    <s v="C - Cintura"/>
    <x v="0"/>
    <n v="22.423300000000001"/>
    <x v="61"/>
  </r>
  <r>
    <n v="62013"/>
    <s v="Campolattaro"/>
    <s v="C - Cintura"/>
    <x v="0"/>
    <n v="17.620699999999999"/>
    <x v="61"/>
  </r>
  <r>
    <n v="62014"/>
    <s v="Campoli del Monte Taburno"/>
    <s v="C - Cintura"/>
    <x v="0"/>
    <n v="9.6049000000000007"/>
    <x v="61"/>
  </r>
  <r>
    <n v="62015"/>
    <s v="Casalduni"/>
    <s v="C - Cintura"/>
    <x v="0"/>
    <n v="23.3721"/>
    <x v="61"/>
  </r>
  <r>
    <n v="62016"/>
    <s v="Castelfranco in Miscano"/>
    <s v="E - Periferico"/>
    <x v="1"/>
    <n v="43.484400000000001"/>
    <x v="61"/>
  </r>
  <r>
    <n v="62017"/>
    <s v="Castelpagano"/>
    <s v="E - Periferico"/>
    <x v="1"/>
    <n v="38.213900000000002"/>
    <x v="61"/>
  </r>
  <r>
    <n v="62018"/>
    <s v="Castelpoto"/>
    <s v="C - Cintura"/>
    <x v="0"/>
    <n v="11.6967"/>
    <x v="61"/>
  </r>
  <r>
    <n v="62019"/>
    <s v="Castelvenere"/>
    <s v="D - Intermedio"/>
    <x v="1"/>
    <n v="15.515499999999999"/>
    <x v="61"/>
  </r>
  <r>
    <n v="62020"/>
    <s v="Castelvetere in Val Fortore"/>
    <s v="E - Periferico"/>
    <x v="1"/>
    <n v="34.476799999999997"/>
    <x v="61"/>
  </r>
  <r>
    <n v="62021"/>
    <s v="Cautano"/>
    <s v="C - Cintura"/>
    <x v="0"/>
    <n v="19.347100000000001"/>
    <x v="61"/>
  </r>
  <r>
    <n v="62022"/>
    <s v="Ceppaloni"/>
    <s v="C - Cintura"/>
    <x v="0"/>
    <n v="23.748899999999999"/>
    <x v="61"/>
  </r>
  <r>
    <n v="62023"/>
    <s v="Cerreto Sannita"/>
    <s v="D - Intermedio"/>
    <x v="1"/>
    <n v="33.03"/>
    <x v="61"/>
  </r>
  <r>
    <n v="62024"/>
    <s v="Circello"/>
    <s v="D - Intermedio"/>
    <x v="1"/>
    <n v="45.919499999999999"/>
    <x v="61"/>
  </r>
  <r>
    <n v="62025"/>
    <s v="Colle Sannita"/>
    <s v="D - Intermedio"/>
    <x v="1"/>
    <n v="37.471699999999998"/>
    <x v="61"/>
  </r>
  <r>
    <n v="62026"/>
    <s v="Cusano Mutri"/>
    <s v="E - Periferico"/>
    <x v="1"/>
    <n v="59.0747"/>
    <x v="61"/>
  </r>
  <r>
    <n v="62027"/>
    <s v="Dugenta"/>
    <s v="C - Cintura"/>
    <x v="0"/>
    <n v="14.9681"/>
    <x v="61"/>
  </r>
  <r>
    <n v="62028"/>
    <s v="Durazzano"/>
    <s v="D - Intermedio"/>
    <x v="1"/>
    <n v="13.2797"/>
    <x v="61"/>
  </r>
  <r>
    <n v="62029"/>
    <s v="Faicchio"/>
    <s v="D - Intermedio"/>
    <x v="1"/>
    <n v="44.308300000000003"/>
    <x v="61"/>
  </r>
  <r>
    <n v="62030"/>
    <s v="Foglianise"/>
    <s v="C - Cintura"/>
    <x v="0"/>
    <n v="11.978899999999999"/>
    <x v="61"/>
  </r>
  <r>
    <n v="62031"/>
    <s v="Foiano di Val Fortore"/>
    <s v="E - Periferico"/>
    <x v="1"/>
    <n v="40.8703"/>
    <x v="61"/>
  </r>
  <r>
    <n v="62032"/>
    <s v="Forchia"/>
    <s v="D - Intermedio"/>
    <x v="1"/>
    <n v="5.9189999999999996"/>
    <x v="61"/>
  </r>
  <r>
    <n v="62033"/>
    <s v="Fragneto l'Abate"/>
    <s v="C - Cintura"/>
    <x v="0"/>
    <n v="20.877500000000001"/>
    <x v="61"/>
  </r>
  <r>
    <n v="62034"/>
    <s v="Fragneto Monforte"/>
    <s v="C - Cintura"/>
    <x v="0"/>
    <n v="24.537199999999999"/>
    <x v="61"/>
  </r>
  <r>
    <n v="62035"/>
    <s v="Frasso Telesino"/>
    <s v="D - Intermedio"/>
    <x v="1"/>
    <n v="22.052299999999999"/>
    <x v="61"/>
  </r>
  <r>
    <n v="62036"/>
    <s v="Ginestra degli Schiavoni"/>
    <s v="E - Periferico"/>
    <x v="1"/>
    <n v="15.0427"/>
    <x v="61"/>
  </r>
  <r>
    <n v="62037"/>
    <s v="Guardia Sanframondi"/>
    <s v="D - Intermedio"/>
    <x v="1"/>
    <n v="21.449400000000001"/>
    <x v="61"/>
  </r>
  <r>
    <n v="62038"/>
    <s v="Limatola"/>
    <s v="C - Cintura"/>
    <x v="0"/>
    <n v="18.7319"/>
    <x v="61"/>
  </r>
  <r>
    <n v="62039"/>
    <s v="Melizzano"/>
    <s v="D - Intermedio"/>
    <x v="1"/>
    <n v="17.547999999999998"/>
    <x v="61"/>
  </r>
  <r>
    <n v="62040"/>
    <s v="Moiano"/>
    <s v="D - Intermedio"/>
    <x v="1"/>
    <n v="19.6555"/>
    <x v="61"/>
  </r>
  <r>
    <n v="62041"/>
    <s v="Molinara"/>
    <s v="D - Intermedio"/>
    <x v="1"/>
    <n v="24.6357"/>
    <x v="61"/>
  </r>
  <r>
    <n v="62042"/>
    <s v="Montefalcone di Val Fortore"/>
    <s v="E - Periferico"/>
    <x v="1"/>
    <n v="41.9863"/>
    <x v="61"/>
  </r>
  <r>
    <n v="62043"/>
    <s v="Montesarchio"/>
    <s v="D - Intermedio"/>
    <x v="1"/>
    <n v="25.8063"/>
    <x v="61"/>
  </r>
  <r>
    <n v="62044"/>
    <s v="Morcone"/>
    <s v="D - Intermedio"/>
    <x v="1"/>
    <n v="100.7574"/>
    <x v="61"/>
  </r>
  <r>
    <n v="62045"/>
    <s v="Paduli"/>
    <s v="C - Cintura"/>
    <x v="0"/>
    <n v="44.504100000000001"/>
    <x v="61"/>
  </r>
  <r>
    <n v="62046"/>
    <s v="Pago Veiano"/>
    <s v="C - Cintura"/>
    <x v="0"/>
    <n v="23.9331"/>
    <x v="61"/>
  </r>
  <r>
    <n v="62047"/>
    <s v="Pannarano"/>
    <s v="D - Intermedio"/>
    <x v="1"/>
    <n v="12.0618"/>
    <x v="61"/>
  </r>
  <r>
    <n v="62048"/>
    <s v="Paolisi"/>
    <s v="D - Intermedio"/>
    <x v="1"/>
    <n v="5.8783000000000003"/>
    <x v="61"/>
  </r>
  <r>
    <n v="62049"/>
    <s v="Paupisi"/>
    <s v="C - Cintura"/>
    <x v="0"/>
    <n v="6.9432"/>
    <x v="61"/>
  </r>
  <r>
    <n v="62050"/>
    <s v="Pesco Sannita"/>
    <s v="C - Cintura"/>
    <x v="0"/>
    <n v="24.0017"/>
    <x v="61"/>
  </r>
  <r>
    <n v="62051"/>
    <s v="Pietraroja"/>
    <s v="E - Periferico"/>
    <x v="1"/>
    <n v="35.779600000000002"/>
    <x v="61"/>
  </r>
  <r>
    <n v="62052"/>
    <s v="Pietrelcina"/>
    <s v="C - Cintura"/>
    <x v="0"/>
    <n v="28.912500000000001"/>
    <x v="61"/>
  </r>
  <r>
    <n v="62053"/>
    <s v="Ponte"/>
    <s v="C - Cintura"/>
    <x v="0"/>
    <n v="17.1069"/>
    <x v="61"/>
  </r>
  <r>
    <n v="62054"/>
    <s v="Pontelandolfo"/>
    <s v="C - Cintura"/>
    <x v="0"/>
    <n v="28.8232"/>
    <x v="61"/>
  </r>
  <r>
    <n v="62055"/>
    <s v="Puglianello"/>
    <s v="D - Intermedio"/>
    <x v="1"/>
    <n v="8.6591000000000005"/>
    <x v="61"/>
  </r>
  <r>
    <n v="62056"/>
    <s v="Reino"/>
    <s v="C - Cintura"/>
    <x v="0"/>
    <n v="23.2516"/>
    <x v="61"/>
  </r>
  <r>
    <n v="62057"/>
    <s v="San Bartolomeo in Galdo"/>
    <s v="E - Periferico"/>
    <x v="1"/>
    <n v="82.534599999999998"/>
    <x v="61"/>
  </r>
  <r>
    <n v="62058"/>
    <s v="San Giorgio del Sannio"/>
    <s v="C - Cintura"/>
    <x v="0"/>
    <n v="22.477599999999999"/>
    <x v="61"/>
  </r>
  <r>
    <n v="62059"/>
    <s v="San Giorgio La Molara"/>
    <s v="D - Intermedio"/>
    <x v="1"/>
    <n v="65.433800000000005"/>
    <x v="61"/>
  </r>
  <r>
    <n v="62060"/>
    <s v="San Leucio del Sannio"/>
    <s v="C - Cintura"/>
    <x v="0"/>
    <n v="10.164300000000001"/>
    <x v="61"/>
  </r>
  <r>
    <n v="62061"/>
    <s v="San Lorenzello"/>
    <s v="D - Intermedio"/>
    <x v="1"/>
    <n v="13.463100000000001"/>
    <x v="61"/>
  </r>
  <r>
    <n v="62062"/>
    <s v="San Lorenzo Maggiore"/>
    <s v="C - Cintura"/>
    <x v="0"/>
    <n v="16.014099999999999"/>
    <x v="61"/>
  </r>
  <r>
    <n v="62063"/>
    <s v="San Lupo"/>
    <s v="D - Intermedio"/>
    <x v="1"/>
    <n v="15.2941"/>
    <x v="61"/>
  </r>
  <r>
    <n v="62064"/>
    <s v="San Marco dei Cavoti"/>
    <s v="C - Cintura"/>
    <x v="0"/>
    <n v="48.509900000000002"/>
    <x v="61"/>
  </r>
  <r>
    <n v="62065"/>
    <s v="San Martino Sannita"/>
    <s v="C - Cintura"/>
    <x v="0"/>
    <n v="6.3643999999999998"/>
    <x v="61"/>
  </r>
  <r>
    <n v="62066"/>
    <s v="San Nazzaro"/>
    <s v="C - Cintura"/>
    <x v="0"/>
    <n v="1.8104"/>
    <x v="61"/>
  </r>
  <r>
    <n v="62067"/>
    <s v="San Nicola Manfredi"/>
    <s v="C - Cintura"/>
    <x v="0"/>
    <n v="19.4009"/>
    <x v="61"/>
  </r>
  <r>
    <n v="62068"/>
    <s v="San Salvatore Telesino"/>
    <s v="D - Intermedio"/>
    <x v="1"/>
    <n v="18.4056"/>
    <x v="61"/>
  </r>
  <r>
    <n v="62069"/>
    <s v="Santa Croce del Sannio"/>
    <s v="D - Intermedio"/>
    <x v="1"/>
    <n v="16.601299999999998"/>
    <x v="61"/>
  </r>
  <r>
    <n v="62070"/>
    <s v="Sant'Agata de' Goti"/>
    <s v="D - Intermedio"/>
    <x v="1"/>
    <n v="63.778199999999998"/>
    <x v="61"/>
  </r>
  <r>
    <n v="62071"/>
    <s v="Sant'Angelo a Cupolo"/>
    <s v="C - Cintura"/>
    <x v="0"/>
    <n v="10.6191"/>
    <x v="61"/>
  </r>
  <r>
    <n v="62072"/>
    <s v="Sassinoro"/>
    <s v="C - Cintura"/>
    <x v="0"/>
    <n v="13.412100000000001"/>
    <x v="61"/>
  </r>
  <r>
    <n v="62073"/>
    <s v="Solopaca"/>
    <s v="C - Cintura"/>
    <x v="0"/>
    <n v="31.006900000000002"/>
    <x v="61"/>
  </r>
  <r>
    <n v="62074"/>
    <s v="Telese Terme"/>
    <s v="D - Intermedio"/>
    <x v="1"/>
    <n v="10.1029"/>
    <x v="61"/>
  </r>
  <r>
    <n v="62075"/>
    <s v="Tocco Caudio"/>
    <s v="D - Intermedio"/>
    <x v="1"/>
    <n v="27.605399999999999"/>
    <x v="61"/>
  </r>
  <r>
    <n v="62076"/>
    <s v="Torrecuso"/>
    <s v="C - Cintura"/>
    <x v="0"/>
    <n v="30.084299999999999"/>
    <x v="61"/>
  </r>
  <r>
    <n v="62077"/>
    <s v="Vitulano"/>
    <s v="C - Cintura"/>
    <x v="0"/>
    <n v="36.573999999999998"/>
    <x v="61"/>
  </r>
  <r>
    <n v="62078"/>
    <s v="Sant'Arcangelo Trimonte"/>
    <s v="C - Cintura"/>
    <x v="0"/>
    <n v="10.063800000000001"/>
    <x v="61"/>
  </r>
  <r>
    <n v="63001"/>
    <s v="Acerra"/>
    <s v="C - Cintura"/>
    <x v="0"/>
    <n v="54.687600000000003"/>
    <x v="62"/>
  </r>
  <r>
    <n v="63002"/>
    <s v="Afragola"/>
    <s v="C - Cintura"/>
    <x v="0"/>
    <n v="17.829499999999999"/>
    <x v="62"/>
  </r>
  <r>
    <n v="63003"/>
    <s v="Agerola"/>
    <s v="D - Intermedio"/>
    <x v="1"/>
    <n v="20.382200000000001"/>
    <x v="62"/>
  </r>
  <r>
    <n v="63004"/>
    <s v="Anacapri"/>
    <s v="E - Periferico"/>
    <x v="1"/>
    <n v="6.6744000000000003"/>
    <x v="62"/>
  </r>
  <r>
    <n v="63005"/>
    <s v="Arzano"/>
    <s v="C - Cintura"/>
    <x v="0"/>
    <n v="5.1032999999999999"/>
    <x v="62"/>
  </r>
  <r>
    <n v="63006"/>
    <s v="Bacoli"/>
    <s v="C - Cintura"/>
    <x v="0"/>
    <n v="13.573600000000001"/>
    <x v="62"/>
  </r>
  <r>
    <n v="63007"/>
    <s v="Barano d'Ischia"/>
    <s v="E - Periferico"/>
    <x v="1"/>
    <n v="10.5649"/>
    <x v="62"/>
  </r>
  <r>
    <n v="63008"/>
    <s v="Boscoreale"/>
    <s v="C - Cintura"/>
    <x v="0"/>
    <n v="11.291499999999999"/>
    <x v="62"/>
  </r>
  <r>
    <n v="63009"/>
    <s v="Boscotrecase"/>
    <s v="B - Polo intercomunale"/>
    <x v="0"/>
    <n v="7.5327999999999999"/>
    <x v="62"/>
  </r>
  <r>
    <n v="63010"/>
    <s v="Brusciano"/>
    <s v="C - Cintura"/>
    <x v="0"/>
    <n v="5.7991999999999999"/>
    <x v="62"/>
  </r>
  <r>
    <n v="63011"/>
    <s v="Caivano"/>
    <s v="C - Cintura"/>
    <x v="0"/>
    <n v="27.692399999999999"/>
    <x v="62"/>
  </r>
  <r>
    <n v="63012"/>
    <s v="Calvizzano"/>
    <s v="C - Cintura"/>
    <x v="0"/>
    <n v="4.1763000000000003"/>
    <x v="62"/>
  </r>
  <r>
    <n v="63013"/>
    <s v="Camposano"/>
    <s v="C - Cintura"/>
    <x v="0"/>
    <n v="3.3786999999999998"/>
    <x v="62"/>
  </r>
  <r>
    <n v="63014"/>
    <s v="Capri"/>
    <s v="E - Periferico"/>
    <x v="1"/>
    <n v="4.1848000000000001"/>
    <x v="62"/>
  </r>
  <r>
    <n v="63015"/>
    <s v="Carbonara di Nola"/>
    <s v="C - Cintura"/>
    <x v="0"/>
    <n v="3.9647000000000001"/>
    <x v="62"/>
  </r>
  <r>
    <n v="63016"/>
    <s v="Cardito"/>
    <s v="C - Cintura"/>
    <x v="0"/>
    <n v="3.3227000000000002"/>
    <x v="62"/>
  </r>
  <r>
    <n v="63017"/>
    <s v="Casalnuovo di Napoli"/>
    <s v="C - Cintura"/>
    <x v="0"/>
    <n v="7.6817000000000002"/>
    <x v="62"/>
  </r>
  <r>
    <n v="63018"/>
    <s v="Casamarciano"/>
    <s v="C - Cintura"/>
    <x v="0"/>
    <n v="6.7876000000000003"/>
    <x v="62"/>
  </r>
  <r>
    <n v="63019"/>
    <s v="Casamicciola Terme"/>
    <s v="E - Periferico"/>
    <x v="1"/>
    <n v="5.9774000000000003"/>
    <x v="62"/>
  </r>
  <r>
    <n v="63020"/>
    <s v="Casandrino"/>
    <s v="C - Cintura"/>
    <x v="0"/>
    <n v="3.3557999999999999"/>
    <x v="62"/>
  </r>
  <r>
    <n v="63021"/>
    <s v="Casavatore"/>
    <s v="C - Cintura"/>
    <x v="0"/>
    <n v="1.5422"/>
    <x v="62"/>
  </r>
  <r>
    <n v="63022"/>
    <s v="Casola di Napoli"/>
    <s v="C - Cintura"/>
    <x v="0"/>
    <n v="2.6318999999999999"/>
    <x v="62"/>
  </r>
  <r>
    <n v="63023"/>
    <s v="Casoria"/>
    <s v="C - Cintura"/>
    <x v="0"/>
    <n v="12.057399999999999"/>
    <x v="62"/>
  </r>
  <r>
    <n v="63024"/>
    <s v="Castellammare di Stabia"/>
    <s v="A - Polo"/>
    <x v="0"/>
    <n v="17.5441"/>
    <x v="62"/>
  </r>
  <r>
    <n v="63025"/>
    <s v="Castello di Cisterna"/>
    <s v="C - Cintura"/>
    <x v="0"/>
    <n v="4.0585000000000004"/>
    <x v="62"/>
  </r>
  <r>
    <n v="63026"/>
    <s v="Cercola"/>
    <s v="C - Cintura"/>
    <x v="0"/>
    <n v="4.3122999999999996"/>
    <x v="62"/>
  </r>
  <r>
    <n v="63027"/>
    <s v="Cicciano"/>
    <s v="C - Cintura"/>
    <x v="0"/>
    <n v="7.8506999999999998"/>
    <x v="62"/>
  </r>
  <r>
    <n v="63028"/>
    <s v="Cimitile"/>
    <s v="C - Cintura"/>
    <x v="0"/>
    <n v="2.8418000000000001"/>
    <x v="62"/>
  </r>
  <r>
    <n v="63029"/>
    <s v="Comiziano"/>
    <s v="C - Cintura"/>
    <x v="0"/>
    <n v="2.4020999999999999"/>
    <x v="62"/>
  </r>
  <r>
    <n v="63030"/>
    <s v="Crispano"/>
    <s v="C - Cintura"/>
    <x v="0"/>
    <n v="1.9649000000000001"/>
    <x v="62"/>
  </r>
  <r>
    <n v="63031"/>
    <s v="Forio"/>
    <s v="E - Periferico"/>
    <x v="1"/>
    <n v="12.9238"/>
    <x v="62"/>
  </r>
  <r>
    <n v="63032"/>
    <s v="Frattamaggiore"/>
    <s v="C - Cintura"/>
    <x v="0"/>
    <n v="5.3421000000000003"/>
    <x v="62"/>
  </r>
  <r>
    <n v="63033"/>
    <s v="Frattaminore"/>
    <s v="C - Cintura"/>
    <x v="0"/>
    <n v="2.1495000000000002"/>
    <x v="62"/>
  </r>
  <r>
    <n v="63034"/>
    <s v="Giugliano in Campania"/>
    <s v="B - Polo intercomunale"/>
    <x v="0"/>
    <n v="94.113900000000001"/>
    <x v="62"/>
  </r>
  <r>
    <n v="63035"/>
    <s v="Gragnano"/>
    <s v="C - Cintura"/>
    <x v="0"/>
    <n v="14.637499999999999"/>
    <x v="62"/>
  </r>
  <r>
    <n v="63036"/>
    <s v="Grumo Nevano"/>
    <s v="C - Cintura"/>
    <x v="0"/>
    <n v="2.8540000000000001"/>
    <x v="62"/>
  </r>
  <r>
    <n v="63037"/>
    <s v="Ischia"/>
    <s v="E - Periferico"/>
    <x v="1"/>
    <n v="8.7316000000000003"/>
    <x v="62"/>
  </r>
  <r>
    <n v="63038"/>
    <s v="Lacco Ameno"/>
    <s v="E - Periferico"/>
    <x v="1"/>
    <n v="1.8956999999999999"/>
    <x v="62"/>
  </r>
  <r>
    <n v="63039"/>
    <s v="Lettere"/>
    <s v="C - Cintura"/>
    <x v="0"/>
    <n v="11.619199999999999"/>
    <x v="62"/>
  </r>
  <r>
    <n v="63040"/>
    <s v="Liveri"/>
    <s v="C - Cintura"/>
    <x v="0"/>
    <n v="2.8691"/>
    <x v="62"/>
  </r>
  <r>
    <n v="63041"/>
    <s v="Marano di Napoli"/>
    <s v="C - Cintura"/>
    <x v="0"/>
    <n v="14.602399999999999"/>
    <x v="62"/>
  </r>
  <r>
    <n v="63042"/>
    <s v="Mariglianella"/>
    <s v="C - Cintura"/>
    <x v="0"/>
    <n v="3.2016"/>
    <x v="62"/>
  </r>
  <r>
    <n v="63043"/>
    <s v="Marigliano"/>
    <s v="C - Cintura"/>
    <x v="0"/>
    <n v="22.583300000000001"/>
    <x v="62"/>
  </r>
  <r>
    <n v="63044"/>
    <s v="Massa Lubrense"/>
    <s v="E - Periferico"/>
    <x v="1"/>
    <n v="20.1067"/>
    <x v="62"/>
  </r>
  <r>
    <n v="63045"/>
    <s v="Melito di Napoli"/>
    <s v="C - Cintura"/>
    <x v="0"/>
    <n v="3.5718999999999999"/>
    <x v="62"/>
  </r>
  <r>
    <n v="63046"/>
    <s v="Meta"/>
    <s v="C - Cintura"/>
    <x v="0"/>
    <n v="2.5827"/>
    <x v="62"/>
  </r>
  <r>
    <n v="63047"/>
    <s v="Monte di Procida"/>
    <s v="C - Cintura"/>
    <x v="0"/>
    <n v="3.6698"/>
    <x v="62"/>
  </r>
  <r>
    <n v="63048"/>
    <s v="Mugnano di Napoli"/>
    <s v="C - Cintura"/>
    <x v="0"/>
    <n v="5.2259000000000002"/>
    <x v="62"/>
  </r>
  <r>
    <n v="63049"/>
    <s v="Napoli"/>
    <s v="A - Polo"/>
    <x v="0"/>
    <n v="116.7187"/>
    <x v="62"/>
  </r>
  <r>
    <n v="63050"/>
    <s v="Nola"/>
    <s v="A - Polo"/>
    <x v="0"/>
    <n v="38.640999999999998"/>
    <x v="62"/>
  </r>
  <r>
    <n v="63051"/>
    <s v="Ottaviano"/>
    <s v="C - Cintura"/>
    <x v="0"/>
    <n v="19.584099999999999"/>
    <x v="62"/>
  </r>
  <r>
    <n v="63052"/>
    <s v="Palma Campania"/>
    <s v="C - Cintura"/>
    <x v="0"/>
    <n v="20.419699999999999"/>
    <x v="62"/>
  </r>
  <r>
    <n v="63053"/>
    <s v="Piano di Sorrento"/>
    <s v="C - Cintura"/>
    <x v="0"/>
    <n v="7.2484000000000002"/>
    <x v="62"/>
  </r>
  <r>
    <n v="63054"/>
    <s v="Pimonte"/>
    <s v="C - Cintura"/>
    <x v="0"/>
    <n v="12.2204"/>
    <x v="62"/>
  </r>
  <r>
    <n v="63055"/>
    <s v="Poggiomarino"/>
    <s v="C - Cintura"/>
    <x v="0"/>
    <n v="13.425000000000001"/>
    <x v="62"/>
  </r>
  <r>
    <n v="63056"/>
    <s v="Pollena Trocchia"/>
    <s v="C - Cintura"/>
    <x v="0"/>
    <n v="8.0503"/>
    <x v="62"/>
  </r>
  <r>
    <n v="63057"/>
    <s v="Pomigliano d'Arco"/>
    <s v="C - Cintura"/>
    <x v="0"/>
    <n v="11.7607"/>
    <x v="62"/>
  </r>
  <r>
    <n v="63058"/>
    <s v="Pompei"/>
    <s v="C - Cintura"/>
    <x v="0"/>
    <n v="12.4068"/>
    <x v="62"/>
  </r>
  <r>
    <n v="63059"/>
    <s v="Portici"/>
    <s v="C - Cintura"/>
    <x v="0"/>
    <n v="4.5556000000000001"/>
    <x v="62"/>
  </r>
  <r>
    <n v="63060"/>
    <s v="Pozzuoli"/>
    <s v="A - Polo"/>
    <x v="0"/>
    <n v="43.900399999999998"/>
    <x v="62"/>
  </r>
  <r>
    <n v="63061"/>
    <s v="Procida"/>
    <s v="E - Periferico"/>
    <x v="1"/>
    <n v="3.3795999999999999"/>
    <x v="62"/>
  </r>
  <r>
    <n v="63062"/>
    <s v="Qualiano"/>
    <s v="C - Cintura"/>
    <x v="0"/>
    <n v="7.5039999999999996"/>
    <x v="62"/>
  </r>
  <r>
    <n v="63063"/>
    <s v="Quarto"/>
    <s v="C - Cintura"/>
    <x v="0"/>
    <n v="14.772600000000001"/>
    <x v="62"/>
  </r>
  <r>
    <n v="63064"/>
    <s v="Ercolano"/>
    <s v="C - Cintura"/>
    <x v="0"/>
    <n v="19.248100000000001"/>
    <x v="62"/>
  </r>
  <r>
    <n v="63065"/>
    <s v="Roccarainola"/>
    <s v="C - Cintura"/>
    <x v="0"/>
    <n v="27.9467"/>
    <x v="62"/>
  </r>
  <r>
    <n v="63066"/>
    <s v="San Gennaro Vesuviano"/>
    <s v="C - Cintura"/>
    <x v="0"/>
    <n v="6.9667000000000003"/>
    <x v="62"/>
  </r>
  <r>
    <n v="63067"/>
    <s v="San Giorgio a Cremano"/>
    <s v="C - Cintura"/>
    <x v="0"/>
    <n v="4.7096999999999998"/>
    <x v="62"/>
  </r>
  <r>
    <n v="63068"/>
    <s v="San Giuseppe Vesuviano"/>
    <s v="C - Cintura"/>
    <x v="0"/>
    <n v="14.474299999999999"/>
    <x v="62"/>
  </r>
  <r>
    <n v="63069"/>
    <s v="San Paolo Bel Sito"/>
    <s v="C - Cintura"/>
    <x v="0"/>
    <n v="2.3039999999999998"/>
    <x v="62"/>
  </r>
  <r>
    <n v="63070"/>
    <s v="San Sebastiano al Vesuvio"/>
    <s v="C - Cintura"/>
    <x v="0"/>
    <n v="2.9077000000000002"/>
    <x v="62"/>
  </r>
  <r>
    <n v="63071"/>
    <s v="Sant'Agnello"/>
    <s v="C - Cintura"/>
    <x v="0"/>
    <n v="4.3314000000000004"/>
    <x v="62"/>
  </r>
  <r>
    <n v="63072"/>
    <s v="Sant'Anastasia"/>
    <s v="C - Cintura"/>
    <x v="0"/>
    <n v="18.417899999999999"/>
    <x v="62"/>
  </r>
  <r>
    <n v="63073"/>
    <s v="Sant'Antimo"/>
    <s v="C - Cintura"/>
    <x v="0"/>
    <n v="5.9027000000000003"/>
    <x v="62"/>
  </r>
  <r>
    <n v="63074"/>
    <s v="Sant'Antonio Abate"/>
    <s v="C - Cintura"/>
    <x v="0"/>
    <n v="8.0343999999999998"/>
    <x v="62"/>
  </r>
  <r>
    <n v="63075"/>
    <s v="San Vitaliano"/>
    <s v="C - Cintura"/>
    <x v="0"/>
    <n v="5.0053000000000001"/>
    <x v="62"/>
  </r>
  <r>
    <n v="63076"/>
    <s v="Saviano"/>
    <s v="C - Cintura"/>
    <x v="0"/>
    <n v="14.0463"/>
    <x v="62"/>
  </r>
  <r>
    <n v="63077"/>
    <s v="Scisciano"/>
    <s v="C - Cintura"/>
    <x v="0"/>
    <n v="5.3803999999999998"/>
    <x v="62"/>
  </r>
  <r>
    <n v="63078"/>
    <s v="Serrara Fontana"/>
    <s v="E - Periferico"/>
    <x v="1"/>
    <n v="6.1984000000000004"/>
    <x v="62"/>
  </r>
  <r>
    <n v="63079"/>
    <s v="Somma Vesuviana"/>
    <s v="C - Cintura"/>
    <x v="0"/>
    <n v="31.379300000000001"/>
    <x v="62"/>
  </r>
  <r>
    <n v="63080"/>
    <s v="Sorrento"/>
    <s v="D - Intermedio"/>
    <x v="1"/>
    <n v="9.8388000000000009"/>
    <x v="62"/>
  </r>
  <r>
    <n v="63081"/>
    <s v="Striano"/>
    <s v="C - Cintura"/>
    <x v="0"/>
    <n v="7.4396000000000004"/>
    <x v="62"/>
  </r>
  <r>
    <n v="63082"/>
    <s v="Terzigno"/>
    <s v="C - Cintura"/>
    <x v="0"/>
    <n v="23.714400000000001"/>
    <x v="62"/>
  </r>
  <r>
    <n v="63083"/>
    <s v="Torre Annunziata"/>
    <s v="B - Polo intercomunale"/>
    <x v="0"/>
    <n v="7.0586000000000002"/>
    <x v="62"/>
  </r>
  <r>
    <n v="63084"/>
    <s v="Torre del Greco"/>
    <s v="C - Cintura"/>
    <x v="0"/>
    <n v="30.7956"/>
    <x v="62"/>
  </r>
  <r>
    <n v="63085"/>
    <s v="Tufino"/>
    <s v="C - Cintura"/>
    <x v="0"/>
    <n v="5.5755999999999997"/>
    <x v="62"/>
  </r>
  <r>
    <n v="63086"/>
    <s v="Vico Equense"/>
    <s v="C - Cintura"/>
    <x v="0"/>
    <n v="28.764199999999999"/>
    <x v="62"/>
  </r>
  <r>
    <n v="63087"/>
    <s v="Villaricca"/>
    <s v="C - Cintura"/>
    <x v="0"/>
    <n v="7.0541999999999998"/>
    <x v="62"/>
  </r>
  <r>
    <n v="63088"/>
    <s v="Visciano"/>
    <s v="C - Cintura"/>
    <x v="0"/>
    <n v="11.2262"/>
    <x v="62"/>
  </r>
  <r>
    <n v="63089"/>
    <s v="Volla"/>
    <s v="C - Cintura"/>
    <x v="0"/>
    <n v="6.2295999999999996"/>
    <x v="62"/>
  </r>
  <r>
    <n v="63090"/>
    <s v="Santa Maria la Carità"/>
    <s v="C - Cintura"/>
    <x v="0"/>
    <n v="4.2484000000000002"/>
    <x v="62"/>
  </r>
  <r>
    <n v="63091"/>
    <s v="Trecase"/>
    <s v="C - Cintura"/>
    <x v="0"/>
    <n v="6.2606999999999999"/>
    <x v="62"/>
  </r>
  <r>
    <n v="63092"/>
    <s v="Massa di Somma"/>
    <s v="C - Cintura"/>
    <x v="0"/>
    <n v="2.8302999999999998"/>
    <x v="62"/>
  </r>
  <r>
    <n v="64001"/>
    <s v="Aiello del Sabato"/>
    <s v="C - Cintura"/>
    <x v="0"/>
    <n v="10.7768"/>
    <x v="63"/>
  </r>
  <r>
    <n v="64002"/>
    <s v="Altavilla Irpina"/>
    <s v="C - Cintura"/>
    <x v="0"/>
    <n v="14.260199999999999"/>
    <x v="63"/>
  </r>
  <r>
    <n v="64003"/>
    <s v="Andretta"/>
    <s v="E - Periferico"/>
    <x v="1"/>
    <n v="43.794800000000002"/>
    <x v="63"/>
  </r>
  <r>
    <n v="64004"/>
    <s v="Aquilonia"/>
    <s v="E - Periferico"/>
    <x v="1"/>
    <n v="56.151699999999998"/>
    <x v="63"/>
  </r>
  <r>
    <n v="64005"/>
    <s v="Ariano Irpino"/>
    <s v="E - Periferico"/>
    <x v="1"/>
    <n v="186.72030000000001"/>
    <x v="63"/>
  </r>
  <r>
    <n v="64006"/>
    <s v="Atripalda"/>
    <s v="C - Cintura"/>
    <x v="0"/>
    <n v="8.9062000000000001"/>
    <x v="63"/>
  </r>
  <r>
    <n v="64007"/>
    <s v="Avella"/>
    <s v="C - Cintura"/>
    <x v="0"/>
    <n v="28.915400000000002"/>
    <x v="63"/>
  </r>
  <r>
    <n v="64008"/>
    <s v="Avellino"/>
    <s v="A - Polo"/>
    <x v="0"/>
    <n v="31.0335"/>
    <x v="63"/>
  </r>
  <r>
    <n v="64009"/>
    <s v="Bagnoli Irpino"/>
    <s v="D - Intermedio"/>
    <x v="1"/>
    <n v="69.083799999999997"/>
    <x v="63"/>
  </r>
  <r>
    <n v="64010"/>
    <s v="Baiano"/>
    <s v="C - Cintura"/>
    <x v="0"/>
    <n v="12.1845"/>
    <x v="63"/>
  </r>
  <r>
    <n v="64011"/>
    <s v="Bisaccia"/>
    <s v="E - Periferico"/>
    <x v="1"/>
    <n v="102.3019"/>
    <x v="63"/>
  </r>
  <r>
    <n v="64012"/>
    <s v="Bonito"/>
    <s v="D - Intermedio"/>
    <x v="1"/>
    <n v="18.773199999999999"/>
    <x v="63"/>
  </r>
  <r>
    <n v="64013"/>
    <s v="Cairano"/>
    <s v="E - Periferico"/>
    <x v="1"/>
    <n v="13.7911"/>
    <x v="63"/>
  </r>
  <r>
    <n v="64014"/>
    <s v="Calabritto"/>
    <s v="D - Intermedio"/>
    <x v="1"/>
    <n v="56.225200000000001"/>
    <x v="63"/>
  </r>
  <r>
    <n v="64015"/>
    <s v="Calitri"/>
    <s v="E - Periferico"/>
    <x v="1"/>
    <n v="100.79640000000001"/>
    <x v="63"/>
  </r>
  <r>
    <n v="64016"/>
    <s v="Candida"/>
    <s v="C - Cintura"/>
    <x v="0"/>
    <n v="5.2065999999999999"/>
    <x v="63"/>
  </r>
  <r>
    <n v="64017"/>
    <s v="Caposele"/>
    <s v="D - Intermedio"/>
    <x v="1"/>
    <n v="41.260599999999997"/>
    <x v="63"/>
  </r>
  <r>
    <n v="64018"/>
    <s v="Capriglia Irpina"/>
    <s v="C - Cintura"/>
    <x v="0"/>
    <n v="8.2966999999999995"/>
    <x v="63"/>
  </r>
  <r>
    <n v="64019"/>
    <s v="Carife"/>
    <s v="D - Intermedio"/>
    <x v="1"/>
    <n v="16.390499999999999"/>
    <x v="63"/>
  </r>
  <r>
    <n v="64020"/>
    <s v="Casalbore"/>
    <s v="D - Intermedio"/>
    <x v="1"/>
    <n v="28.206800000000001"/>
    <x v="63"/>
  </r>
  <r>
    <n v="64021"/>
    <s v="Cassano Irpino"/>
    <s v="D - Intermedio"/>
    <x v="1"/>
    <n v="13.2499"/>
    <x v="63"/>
  </r>
  <r>
    <n v="64022"/>
    <s v="Castel Baronia"/>
    <s v="D - Intermedio"/>
    <x v="1"/>
    <n v="15.2743"/>
    <x v="63"/>
  </r>
  <r>
    <n v="64023"/>
    <s v="Castelfranci"/>
    <s v="D - Intermedio"/>
    <x v="1"/>
    <n v="11.570399999999999"/>
    <x v="63"/>
  </r>
  <r>
    <n v="64024"/>
    <s v="Castelvetere sul Calore"/>
    <s v="C - Cintura"/>
    <x v="0"/>
    <n v="17.226900000000001"/>
    <x v="63"/>
  </r>
  <r>
    <n v="64025"/>
    <s v="Cervinara"/>
    <s v="D - Intermedio"/>
    <x v="1"/>
    <n v="29.512899999999998"/>
    <x v="63"/>
  </r>
  <r>
    <n v="64026"/>
    <s v="Cesinali"/>
    <s v="C - Cintura"/>
    <x v="0"/>
    <n v="3.6776"/>
    <x v="63"/>
  </r>
  <r>
    <n v="64027"/>
    <s v="Chianche"/>
    <s v="C - Cintura"/>
    <x v="0"/>
    <n v="6.5983999999999998"/>
    <x v="63"/>
  </r>
  <r>
    <n v="64028"/>
    <s v="Chiusano di San Domenico"/>
    <s v="C - Cintura"/>
    <x v="0"/>
    <n v="24.466999999999999"/>
    <x v="63"/>
  </r>
  <r>
    <n v="64029"/>
    <s v="Contrada"/>
    <s v="C - Cintura"/>
    <x v="0"/>
    <n v="10.097200000000001"/>
    <x v="63"/>
  </r>
  <r>
    <n v="64030"/>
    <s v="Conza della Campania"/>
    <s v="E - Periferico"/>
    <x v="1"/>
    <n v="51.496499999999997"/>
    <x v="63"/>
  </r>
  <r>
    <n v="64031"/>
    <s v="Domicella"/>
    <s v="C - Cintura"/>
    <x v="0"/>
    <n v="6.3959000000000001"/>
    <x v="63"/>
  </r>
  <r>
    <n v="64032"/>
    <s v="Flumeri"/>
    <s v="D - Intermedio"/>
    <x v="1"/>
    <n v="34.786900000000003"/>
    <x v="63"/>
  </r>
  <r>
    <n v="64033"/>
    <s v="Fontanarosa"/>
    <s v="D - Intermedio"/>
    <x v="1"/>
    <n v="16.3887"/>
    <x v="63"/>
  </r>
  <r>
    <n v="64034"/>
    <s v="Forino"/>
    <s v="C - Cintura"/>
    <x v="0"/>
    <n v="20.632999999999999"/>
    <x v="63"/>
  </r>
  <r>
    <n v="64035"/>
    <s v="Frigento"/>
    <s v="D - Intermedio"/>
    <x v="1"/>
    <n v="37.821899999999999"/>
    <x v="63"/>
  </r>
  <r>
    <n v="64036"/>
    <s v="Gesualdo"/>
    <s v="D - Intermedio"/>
    <x v="1"/>
    <n v="28.163900000000002"/>
    <x v="63"/>
  </r>
  <r>
    <n v="64037"/>
    <s v="Greci"/>
    <s v="E - Periferico"/>
    <x v="1"/>
    <n v="30.097300000000001"/>
    <x v="63"/>
  </r>
  <r>
    <n v="64038"/>
    <s v="Grottaminarda"/>
    <s v="D - Intermedio"/>
    <x v="1"/>
    <n v="29.110800000000001"/>
    <x v="63"/>
  </r>
  <r>
    <n v="64039"/>
    <s v="Grottolella"/>
    <s v="C - Cintura"/>
    <x v="0"/>
    <n v="6.9203000000000001"/>
    <x v="63"/>
  </r>
  <r>
    <n v="64040"/>
    <s v="Guardia Lombardi"/>
    <s v="E - Periferico"/>
    <x v="1"/>
    <n v="56.479399999999998"/>
    <x v="63"/>
  </r>
  <r>
    <n v="64041"/>
    <s v="Lacedonia"/>
    <s v="E - Periferico"/>
    <x v="1"/>
    <n v="81.142600000000002"/>
    <x v="63"/>
  </r>
  <r>
    <n v="64042"/>
    <s v="Lapio"/>
    <s v="C - Cintura"/>
    <x v="0"/>
    <n v="15.5261"/>
    <x v="63"/>
  </r>
  <r>
    <n v="64043"/>
    <s v="Lauro"/>
    <s v="C - Cintura"/>
    <x v="0"/>
    <n v="10.9062"/>
    <x v="63"/>
  </r>
  <r>
    <n v="64044"/>
    <s v="Lioni"/>
    <s v="E - Periferico"/>
    <x v="1"/>
    <n v="46.869399999999999"/>
    <x v="63"/>
  </r>
  <r>
    <n v="64045"/>
    <s v="Luogosano"/>
    <s v="D - Intermedio"/>
    <x v="1"/>
    <n v="5.7050000000000001"/>
    <x v="63"/>
  </r>
  <r>
    <n v="64046"/>
    <s v="Manocalzati"/>
    <s v="C - Cintura"/>
    <x v="0"/>
    <n v="9.1290999999999993"/>
    <x v="63"/>
  </r>
  <r>
    <n v="64047"/>
    <s v="Marzano di Nola"/>
    <s v="C - Cintura"/>
    <x v="0"/>
    <n v="4.5872000000000002"/>
    <x v="63"/>
  </r>
  <r>
    <n v="64048"/>
    <s v="Melito Irpino"/>
    <s v="D - Intermedio"/>
    <x v="1"/>
    <n v="20.756499999999999"/>
    <x v="63"/>
  </r>
  <r>
    <n v="64049"/>
    <s v="Mercogliano"/>
    <s v="C - Cintura"/>
    <x v="0"/>
    <n v="19.814299999999999"/>
    <x v="63"/>
  </r>
  <r>
    <n v="64050"/>
    <s v="Mirabella Eclano"/>
    <s v="D - Intermedio"/>
    <x v="1"/>
    <n v="33.728000000000002"/>
    <x v="63"/>
  </r>
  <r>
    <n v="64051"/>
    <s v="Montaguto"/>
    <s v="D - Intermedio"/>
    <x v="1"/>
    <n v="18.592400000000001"/>
    <x v="63"/>
  </r>
  <r>
    <n v="64052"/>
    <s v="Montecalvo Irpino"/>
    <s v="D - Intermedio"/>
    <x v="1"/>
    <n v="53.408799999999999"/>
    <x v="63"/>
  </r>
  <r>
    <n v="64053"/>
    <s v="Montefalcione"/>
    <s v="C - Cintura"/>
    <x v="0"/>
    <n v="15.4824"/>
    <x v="63"/>
  </r>
  <r>
    <n v="64054"/>
    <s v="Monteforte Irpino"/>
    <s v="C - Cintura"/>
    <x v="0"/>
    <n v="26.769200000000001"/>
    <x v="63"/>
  </r>
  <r>
    <n v="64055"/>
    <s v="Montefredane"/>
    <s v="C - Cintura"/>
    <x v="0"/>
    <n v="9.4118999999999993"/>
    <x v="63"/>
  </r>
  <r>
    <n v="64056"/>
    <s v="Montefusco"/>
    <s v="C - Cintura"/>
    <x v="0"/>
    <n v="8.4240999999999993"/>
    <x v="63"/>
  </r>
  <r>
    <n v="64057"/>
    <s v="Montella"/>
    <s v="D - Intermedio"/>
    <x v="1"/>
    <n v="82.6584"/>
    <x v="63"/>
  </r>
  <r>
    <n v="64058"/>
    <s v="Montemarano"/>
    <s v="D - Intermedio"/>
    <x v="1"/>
    <n v="34.441099999999999"/>
    <x v="63"/>
  </r>
  <r>
    <n v="64059"/>
    <s v="Montemiletto"/>
    <s v="C - Cintura"/>
    <x v="0"/>
    <n v="21.685500000000001"/>
    <x v="63"/>
  </r>
  <r>
    <n v="64060"/>
    <s v="Monteverde"/>
    <s v="E - Periferico"/>
    <x v="1"/>
    <n v="39.844900000000003"/>
    <x v="63"/>
  </r>
  <r>
    <n v="64063"/>
    <s v="Morra De Sanctis"/>
    <s v="E - Periferico"/>
    <x v="1"/>
    <n v="30.093800000000002"/>
    <x v="63"/>
  </r>
  <r>
    <n v="64064"/>
    <s v="Moschiano"/>
    <s v="C - Cintura"/>
    <x v="0"/>
    <n v="13.5251"/>
    <x v="63"/>
  </r>
  <r>
    <n v="64065"/>
    <s v="Mugnano del Cardinale"/>
    <s v="C - Cintura"/>
    <x v="0"/>
    <n v="12.2476"/>
    <x v="63"/>
  </r>
  <r>
    <n v="64066"/>
    <s v="Nusco"/>
    <s v="D - Intermedio"/>
    <x v="1"/>
    <n v="52.352699999999999"/>
    <x v="63"/>
  </r>
  <r>
    <n v="64067"/>
    <s v="Ospedaletto d'Alpinolo"/>
    <s v="C - Cintura"/>
    <x v="0"/>
    <n v="5.5941999999999998"/>
    <x v="63"/>
  </r>
  <r>
    <n v="64068"/>
    <s v="Pago del Vallo di Lauro"/>
    <s v="C - Cintura"/>
    <x v="0"/>
    <n v="4.7582000000000004"/>
    <x v="63"/>
  </r>
  <r>
    <n v="64069"/>
    <s v="Parolise"/>
    <s v="C - Cintura"/>
    <x v="0"/>
    <n v="3.3521999999999998"/>
    <x v="63"/>
  </r>
  <r>
    <n v="64070"/>
    <s v="Paternopoli"/>
    <s v="D - Intermedio"/>
    <x v="1"/>
    <n v="18.313800000000001"/>
    <x v="63"/>
  </r>
  <r>
    <n v="64071"/>
    <s v="Petruro Irpino"/>
    <s v="C - Cintura"/>
    <x v="0"/>
    <n v="3.1787000000000001"/>
    <x v="63"/>
  </r>
  <r>
    <n v="64072"/>
    <s v="Pietradefusi"/>
    <s v="C - Cintura"/>
    <x v="0"/>
    <n v="9.0699000000000005"/>
    <x v="63"/>
  </r>
  <r>
    <n v="64073"/>
    <s v="Pietrastornina"/>
    <s v="C - Cintura"/>
    <x v="0"/>
    <n v="15.4801"/>
    <x v="63"/>
  </r>
  <r>
    <n v="64074"/>
    <s v="Prata di Principato Ultra"/>
    <s v="C - Cintura"/>
    <x v="0"/>
    <n v="10.7575"/>
    <x v="63"/>
  </r>
  <r>
    <n v="64075"/>
    <s v="Pratola Serra"/>
    <s v="C - Cintura"/>
    <x v="0"/>
    <n v="8.4283999999999999"/>
    <x v="63"/>
  </r>
  <r>
    <n v="64076"/>
    <s v="Quadrelle"/>
    <s v="C - Cintura"/>
    <x v="0"/>
    <n v="6.5983000000000001"/>
    <x v="63"/>
  </r>
  <r>
    <n v="64077"/>
    <s v="Quindici"/>
    <s v="C - Cintura"/>
    <x v="0"/>
    <n v="24.459499999999998"/>
    <x v="63"/>
  </r>
  <r>
    <n v="64078"/>
    <s v="Roccabascerana"/>
    <s v="D - Intermedio"/>
    <x v="1"/>
    <n v="12.6089"/>
    <x v="63"/>
  </r>
  <r>
    <n v="64079"/>
    <s v="Rocca San Felice"/>
    <s v="E - Periferico"/>
    <x v="1"/>
    <n v="14.386900000000001"/>
    <x v="63"/>
  </r>
  <r>
    <n v="64080"/>
    <s v="Rotondi"/>
    <s v="D - Intermedio"/>
    <x v="1"/>
    <n v="8.0420999999999996"/>
    <x v="63"/>
  </r>
  <r>
    <n v="64081"/>
    <s v="Salza Irpina"/>
    <s v="C - Cintura"/>
    <x v="0"/>
    <n v="4.8501000000000003"/>
    <x v="63"/>
  </r>
  <r>
    <n v="64082"/>
    <s v="San Mango sul Calore"/>
    <s v="C - Cintura"/>
    <x v="0"/>
    <n v="14.653600000000001"/>
    <x v="63"/>
  </r>
  <r>
    <n v="64083"/>
    <s v="San Martino Valle Caudina"/>
    <s v="D - Intermedio"/>
    <x v="1"/>
    <n v="22.739699999999999"/>
    <x v="63"/>
  </r>
  <r>
    <n v="64084"/>
    <s v="San Michele di Serino"/>
    <s v="C - Cintura"/>
    <x v="0"/>
    <n v="4.3845999999999998"/>
    <x v="63"/>
  </r>
  <r>
    <n v="64085"/>
    <s v="San Nicola Baronia"/>
    <s v="E - Periferico"/>
    <x v="1"/>
    <n v="6.8574999999999999"/>
    <x v="63"/>
  </r>
  <r>
    <n v="64086"/>
    <s v="San Potito Ultra"/>
    <s v="C - Cintura"/>
    <x v="0"/>
    <n v="4.3376000000000001"/>
    <x v="63"/>
  </r>
  <r>
    <n v="64087"/>
    <s v="San Sossio Baronia"/>
    <s v="E - Periferico"/>
    <x v="1"/>
    <n v="19.1708"/>
    <x v="63"/>
  </r>
  <r>
    <n v="64088"/>
    <s v="Santa Lucia di Serino"/>
    <s v="C - Cintura"/>
    <x v="0"/>
    <n v="4.0511999999999997"/>
    <x v="63"/>
  </r>
  <r>
    <n v="64089"/>
    <s v="Sant'Andrea di Conza"/>
    <s v="E - Periferico"/>
    <x v="1"/>
    <n v="7.0774999999999997"/>
    <x v="63"/>
  </r>
  <r>
    <n v="64090"/>
    <s v="Sant'Angelo all'Esca"/>
    <s v="D - Intermedio"/>
    <x v="1"/>
    <n v="5.4771999999999998"/>
    <x v="63"/>
  </r>
  <r>
    <n v="64091"/>
    <s v="Sant'Angelo a Scala"/>
    <s v="C - Cintura"/>
    <x v="0"/>
    <n v="11.015700000000001"/>
    <x v="63"/>
  </r>
  <r>
    <n v="64092"/>
    <s v="Sant'Angelo dei Lombardi"/>
    <s v="E - Periferico"/>
    <x v="1"/>
    <n v="55.236400000000003"/>
    <x v="63"/>
  </r>
  <r>
    <n v="64093"/>
    <s v="Santa Paolina"/>
    <s v="C - Cintura"/>
    <x v="0"/>
    <n v="8.5800999999999998"/>
    <x v="63"/>
  </r>
  <r>
    <n v="64095"/>
    <s v="Santo Stefano del Sole"/>
    <s v="C - Cintura"/>
    <x v="0"/>
    <n v="10.6744"/>
    <x v="63"/>
  </r>
  <r>
    <n v="64096"/>
    <s v="Savignano Irpino"/>
    <s v="E - Periferico"/>
    <x v="1"/>
    <n v="38.417299999999997"/>
    <x v="63"/>
  </r>
  <r>
    <n v="64097"/>
    <s v="Scampitella"/>
    <s v="E - Periferico"/>
    <x v="1"/>
    <n v="15.032299999999999"/>
    <x v="63"/>
  </r>
  <r>
    <n v="64098"/>
    <s v="Senerchia"/>
    <s v="D - Intermedio"/>
    <x v="1"/>
    <n v="32.0259"/>
    <x v="63"/>
  </r>
  <r>
    <n v="64099"/>
    <s v="Serino"/>
    <s v="C - Cintura"/>
    <x v="0"/>
    <n v="53.125999999999998"/>
    <x v="63"/>
  </r>
  <r>
    <n v="64100"/>
    <s v="Sirignano"/>
    <s v="C - Cintura"/>
    <x v="0"/>
    <n v="5.8712999999999997"/>
    <x v="63"/>
  </r>
  <r>
    <n v="64101"/>
    <s v="Solofra"/>
    <s v="C - Cintura"/>
    <x v="0"/>
    <n v="22.082000000000001"/>
    <x v="63"/>
  </r>
  <r>
    <n v="64102"/>
    <s v="Sorbo Serpico"/>
    <s v="C - Cintura"/>
    <x v="0"/>
    <n v="8.1661999999999999"/>
    <x v="63"/>
  </r>
  <r>
    <n v="64103"/>
    <s v="Sperone"/>
    <s v="C - Cintura"/>
    <x v="0"/>
    <n v="5.2821999999999996"/>
    <x v="63"/>
  </r>
  <r>
    <n v="64104"/>
    <s v="Sturno"/>
    <s v="D - Intermedio"/>
    <x v="1"/>
    <n v="16.831"/>
    <x v="63"/>
  </r>
  <r>
    <n v="64105"/>
    <s v="Summonte"/>
    <s v="C - Cintura"/>
    <x v="0"/>
    <n v="11.5661"/>
    <x v="63"/>
  </r>
  <r>
    <n v="64106"/>
    <s v="Taurano"/>
    <s v="C - Cintura"/>
    <x v="0"/>
    <n v="10.0441"/>
    <x v="63"/>
  </r>
  <r>
    <n v="64107"/>
    <s v="Taurasi"/>
    <s v="D - Intermedio"/>
    <x v="1"/>
    <n v="14.305099999999999"/>
    <x v="63"/>
  </r>
  <r>
    <n v="64108"/>
    <s v="Teora"/>
    <s v="E - Periferico"/>
    <x v="1"/>
    <n v="23.1739"/>
    <x v="63"/>
  </r>
  <r>
    <n v="64109"/>
    <s v="Torella dei Lombardi"/>
    <s v="E - Periferico"/>
    <x v="1"/>
    <n v="26.6936"/>
    <x v="63"/>
  </r>
  <r>
    <n v="64110"/>
    <s v="Torre Le Nocelle"/>
    <s v="C - Cintura"/>
    <x v="0"/>
    <n v="10.3809"/>
    <x v="63"/>
  </r>
  <r>
    <n v="64111"/>
    <s v="Torrioni"/>
    <s v="C - Cintura"/>
    <x v="0"/>
    <n v="4.1058000000000003"/>
    <x v="63"/>
  </r>
  <r>
    <n v="64112"/>
    <s v="Trevico"/>
    <s v="E - Periferico"/>
    <x v="1"/>
    <n v="10.357799999999999"/>
    <x v="63"/>
  </r>
  <r>
    <n v="64113"/>
    <s v="Tufo"/>
    <s v="C - Cintura"/>
    <x v="0"/>
    <n v="5.9649000000000001"/>
    <x v="63"/>
  </r>
  <r>
    <n v="64114"/>
    <s v="Vallata"/>
    <s v="E - Periferico"/>
    <x v="1"/>
    <n v="47.452100000000002"/>
    <x v="63"/>
  </r>
  <r>
    <n v="64115"/>
    <s v="Vallesaccarda"/>
    <s v="E - Periferico"/>
    <x v="1"/>
    <n v="14.9884"/>
    <x v="63"/>
  </r>
  <r>
    <n v="64116"/>
    <s v="Venticano"/>
    <s v="C - Cintura"/>
    <x v="0"/>
    <n v="13.8589"/>
    <x v="63"/>
  </r>
  <r>
    <n v="64117"/>
    <s v="Villamaina"/>
    <s v="E - Periferico"/>
    <x v="1"/>
    <n v="8.9095999999999993"/>
    <x v="63"/>
  </r>
  <r>
    <n v="64118"/>
    <s v="Villanova del Battista"/>
    <s v="E - Periferico"/>
    <x v="1"/>
    <n v="20.2822"/>
    <x v="63"/>
  </r>
  <r>
    <n v="64119"/>
    <s v="Volturara Irpina"/>
    <s v="C - Cintura"/>
    <x v="0"/>
    <n v="32.180599999999998"/>
    <x v="63"/>
  </r>
  <r>
    <n v="64120"/>
    <s v="Zungoli"/>
    <s v="E - Periferico"/>
    <x v="1"/>
    <n v="19.240300000000001"/>
    <x v="63"/>
  </r>
  <r>
    <n v="64121"/>
    <s v="Montoro"/>
    <s v="C - Cintura"/>
    <x v="0"/>
    <n v="39.899700000000003"/>
    <x v="63"/>
  </r>
  <r>
    <n v="65001"/>
    <s v="Acerno"/>
    <s v="E - Periferico"/>
    <x v="1"/>
    <n v="72.139499999999998"/>
    <x v="64"/>
  </r>
  <r>
    <n v="65002"/>
    <s v="Agropoli"/>
    <s v="E - Periferico"/>
    <x v="1"/>
    <n v="32.593000000000004"/>
    <x v="64"/>
  </r>
  <r>
    <n v="65003"/>
    <s v="Albanella"/>
    <s v="D - Intermedio"/>
    <x v="1"/>
    <n v="40.349800000000002"/>
    <x v="64"/>
  </r>
  <r>
    <n v="65004"/>
    <s v="Alfano"/>
    <s v="F - Ultraperiferico"/>
    <x v="1"/>
    <n v="4.6394000000000002"/>
    <x v="64"/>
  </r>
  <r>
    <n v="65005"/>
    <s v="Altavilla Silentina"/>
    <s v="D - Intermedio"/>
    <x v="1"/>
    <n v="53.058"/>
    <x v="64"/>
  </r>
  <r>
    <n v="65006"/>
    <s v="Amalfi"/>
    <s v="E - Periferico"/>
    <x v="1"/>
    <n v="5.8006000000000002"/>
    <x v="64"/>
  </r>
  <r>
    <n v="65007"/>
    <s v="Angri"/>
    <s v="C - Cintura"/>
    <x v="0"/>
    <n v="14.1059"/>
    <x v="64"/>
  </r>
  <r>
    <n v="65008"/>
    <s v="Aquara"/>
    <s v="E - Periferico"/>
    <x v="1"/>
    <n v="32.668100000000003"/>
    <x v="64"/>
  </r>
  <r>
    <n v="65009"/>
    <s v="Ascea"/>
    <s v="F - Ultraperiferico"/>
    <x v="1"/>
    <n v="37.567799999999998"/>
    <x v="64"/>
  </r>
  <r>
    <n v="65010"/>
    <s v="Atena Lucana"/>
    <s v="D - Intermedio"/>
    <x v="1"/>
    <n v="26.3553"/>
    <x v="64"/>
  </r>
  <r>
    <n v="65011"/>
    <s v="Atrani"/>
    <s v="E - Periferico"/>
    <x v="1"/>
    <n v="0.1124"/>
    <x v="64"/>
  </r>
  <r>
    <n v="65012"/>
    <s v="Auletta"/>
    <s v="D - Intermedio"/>
    <x v="1"/>
    <n v="35.074399999999997"/>
    <x v="64"/>
  </r>
  <r>
    <n v="65013"/>
    <s v="Baronissi"/>
    <s v="C - Cintura"/>
    <x v="0"/>
    <n v="17.787400000000002"/>
    <x v="64"/>
  </r>
  <r>
    <n v="65014"/>
    <s v="Battipaglia"/>
    <s v="C - Cintura"/>
    <x v="0"/>
    <n v="56.702399999999997"/>
    <x v="64"/>
  </r>
  <r>
    <n v="65015"/>
    <s v="Bellosguardo"/>
    <s v="E - Periferico"/>
    <x v="1"/>
    <n v="16.393799999999999"/>
    <x v="64"/>
  </r>
  <r>
    <n v="65016"/>
    <s v="Bracigliano"/>
    <s v="D - Intermedio"/>
    <x v="1"/>
    <n v="14.388500000000001"/>
    <x v="64"/>
  </r>
  <r>
    <n v="65017"/>
    <s v="Buccino"/>
    <s v="D - Intermedio"/>
    <x v="1"/>
    <n v="65.741699999999994"/>
    <x v="64"/>
  </r>
  <r>
    <n v="65018"/>
    <s v="Buonabitacolo"/>
    <s v="E - Periferico"/>
    <x v="1"/>
    <n v="16.001100000000001"/>
    <x v="64"/>
  </r>
  <r>
    <n v="65019"/>
    <s v="Caggiano"/>
    <s v="D - Intermedio"/>
    <x v="1"/>
    <n v="35.335999999999999"/>
    <x v="64"/>
  </r>
  <r>
    <n v="65020"/>
    <s v="Calvanico"/>
    <s v="C - Cintura"/>
    <x v="0"/>
    <n v="14.347200000000001"/>
    <x v="64"/>
  </r>
  <r>
    <n v="65021"/>
    <s v="Camerota"/>
    <s v="F - Ultraperiferico"/>
    <x v="1"/>
    <n v="71.272599999999997"/>
    <x v="64"/>
  </r>
  <r>
    <n v="65022"/>
    <s v="Campagna"/>
    <s v="C - Cintura"/>
    <x v="0"/>
    <n v="135.9701"/>
    <x v="64"/>
  </r>
  <r>
    <n v="65023"/>
    <s v="Campora"/>
    <s v="F - Ultraperiferico"/>
    <x v="1"/>
    <n v="29.6555"/>
    <x v="64"/>
  </r>
  <r>
    <n v="65024"/>
    <s v="Cannalonga"/>
    <s v="F - Ultraperiferico"/>
    <x v="1"/>
    <n v="17.4405"/>
    <x v="64"/>
  </r>
  <r>
    <n v="65025"/>
    <s v="Capaccio Paestum"/>
    <s v="D - Intermedio"/>
    <x v="1"/>
    <n v="112.8719"/>
    <x v="64"/>
  </r>
  <r>
    <n v="65026"/>
    <s v="Casalbuono"/>
    <s v="E - Periferico"/>
    <x v="1"/>
    <n v="35.392400000000002"/>
    <x v="64"/>
  </r>
  <r>
    <n v="65027"/>
    <s v="Casaletto Spartano"/>
    <s v="F - Ultraperiferico"/>
    <x v="1"/>
    <n v="86.326899999999995"/>
    <x v="64"/>
  </r>
  <r>
    <n v="65028"/>
    <s v="Casal Velino"/>
    <s v="F - Ultraperiferico"/>
    <x v="1"/>
    <n v="32.007800000000003"/>
    <x v="64"/>
  </r>
  <r>
    <n v="65029"/>
    <s v="Caselle in Pittari"/>
    <s v="E - Periferico"/>
    <x v="1"/>
    <n v="45.709299999999999"/>
    <x v="64"/>
  </r>
  <r>
    <n v="65030"/>
    <s v="Castelcivita"/>
    <s v="E - Periferico"/>
    <x v="1"/>
    <n v="57.695399999999999"/>
    <x v="64"/>
  </r>
  <r>
    <n v="65031"/>
    <s v="Castellabate"/>
    <s v="E - Periferico"/>
    <x v="1"/>
    <n v="36.977200000000003"/>
    <x v="64"/>
  </r>
  <r>
    <n v="65032"/>
    <s v="Castelnuovo Cilento"/>
    <s v="E - Periferico"/>
    <x v="1"/>
    <n v="18.2212"/>
    <x v="64"/>
  </r>
  <r>
    <n v="65033"/>
    <s v="Castelnuovo di Conza"/>
    <s v="E - Periferico"/>
    <x v="1"/>
    <n v="14.3362"/>
    <x v="64"/>
  </r>
  <r>
    <n v="65034"/>
    <s v="Castel San Giorgio"/>
    <s v="C - Cintura"/>
    <x v="0"/>
    <n v="13.4414"/>
    <x v="64"/>
  </r>
  <r>
    <n v="65035"/>
    <s v="Castel San Lorenzo"/>
    <s v="E - Periferico"/>
    <x v="1"/>
    <n v="14.0817"/>
    <x v="64"/>
  </r>
  <r>
    <n v="65036"/>
    <s v="Castiglione del Genovesi"/>
    <s v="C - Cintura"/>
    <x v="0"/>
    <n v="10.504200000000001"/>
    <x v="64"/>
  </r>
  <r>
    <n v="65037"/>
    <s v="Cava de' Tirreni"/>
    <s v="C - Cintura"/>
    <x v="0"/>
    <n v="36.031599999999997"/>
    <x v="64"/>
  </r>
  <r>
    <n v="65038"/>
    <s v="Celle di Bulgheria"/>
    <s v="F - Ultraperiferico"/>
    <x v="1"/>
    <n v="31.281700000000001"/>
    <x v="64"/>
  </r>
  <r>
    <n v="65039"/>
    <s v="Centola"/>
    <s v="F - Ultraperiferico"/>
    <x v="1"/>
    <n v="47.539099999999998"/>
    <x v="64"/>
  </r>
  <r>
    <n v="65040"/>
    <s v="Ceraso"/>
    <s v="F - Ultraperiferico"/>
    <x v="1"/>
    <n v="46.2879"/>
    <x v="64"/>
  </r>
  <r>
    <n v="65041"/>
    <s v="Cetara"/>
    <s v="C - Cintura"/>
    <x v="0"/>
    <n v="5.3249000000000004"/>
    <x v="64"/>
  </r>
  <r>
    <n v="65042"/>
    <s v="Cicerale"/>
    <s v="E - Periferico"/>
    <x v="1"/>
    <n v="41.467700000000001"/>
    <x v="64"/>
  </r>
  <r>
    <n v="65043"/>
    <s v="Colliano"/>
    <s v="D - Intermedio"/>
    <x v="1"/>
    <n v="55.906799999999997"/>
    <x v="64"/>
  </r>
  <r>
    <n v="65044"/>
    <s v="Conca dei Marini"/>
    <s v="E - Periferico"/>
    <x v="1"/>
    <n v="0.97040000000000004"/>
    <x v="64"/>
  </r>
  <r>
    <n v="65045"/>
    <s v="Controne"/>
    <s v="D - Intermedio"/>
    <x v="1"/>
    <n v="7.9032999999999998"/>
    <x v="64"/>
  </r>
  <r>
    <n v="65046"/>
    <s v="Contursi Terme"/>
    <s v="C - Cintura"/>
    <x v="0"/>
    <n v="28.5733"/>
    <x v="64"/>
  </r>
  <r>
    <n v="65047"/>
    <s v="Corbara"/>
    <s v="C - Cintura"/>
    <x v="0"/>
    <n v="6.7954999999999997"/>
    <x v="64"/>
  </r>
  <r>
    <n v="65048"/>
    <s v="Corleto Monforte"/>
    <s v="E - Periferico"/>
    <x v="1"/>
    <n v="59.097799999999999"/>
    <x v="64"/>
  </r>
  <r>
    <n v="65049"/>
    <s v="Cuccaro Vetere"/>
    <s v="F - Ultraperiferico"/>
    <x v="1"/>
    <n v="18.280899999999999"/>
    <x v="64"/>
  </r>
  <r>
    <n v="65050"/>
    <s v="Eboli"/>
    <s v="A - Polo"/>
    <x v="0"/>
    <n v="137.87739999999999"/>
    <x v="64"/>
  </r>
  <r>
    <n v="65051"/>
    <s v="Felitto"/>
    <s v="E - Periferico"/>
    <x v="1"/>
    <n v="41.235599999999998"/>
    <x v="64"/>
  </r>
  <r>
    <n v="65052"/>
    <s v="Fisciano"/>
    <s v="C - Cintura"/>
    <x v="0"/>
    <n v="32.049900000000001"/>
    <x v="64"/>
  </r>
  <r>
    <n v="65053"/>
    <s v="Furore"/>
    <s v="D - Intermedio"/>
    <x v="1"/>
    <n v="1.784"/>
    <x v="64"/>
  </r>
  <r>
    <n v="65054"/>
    <s v="Futani"/>
    <s v="F - Ultraperiferico"/>
    <x v="1"/>
    <n v="14.279199999999999"/>
    <x v="64"/>
  </r>
  <r>
    <n v="65055"/>
    <s v="Giffoni Sei Casali"/>
    <s v="D - Intermedio"/>
    <x v="1"/>
    <n v="35.434800000000003"/>
    <x v="64"/>
  </r>
  <r>
    <n v="65056"/>
    <s v="Giffoni Valle Piana"/>
    <s v="D - Intermedio"/>
    <x v="1"/>
    <n v="88.476600000000005"/>
    <x v="64"/>
  </r>
  <r>
    <n v="65057"/>
    <s v="Gioi"/>
    <s v="F - Ultraperiferico"/>
    <x v="1"/>
    <n v="28.040700000000001"/>
    <x v="64"/>
  </r>
  <r>
    <n v="65058"/>
    <s v="Giungano"/>
    <s v="E - Periferico"/>
    <x v="1"/>
    <n v="11.632199999999999"/>
    <x v="64"/>
  </r>
  <r>
    <n v="65059"/>
    <s v="Ispani"/>
    <s v="F - Ultraperiferico"/>
    <x v="1"/>
    <n v="8.4741999999999997"/>
    <x v="64"/>
  </r>
  <r>
    <n v="65060"/>
    <s v="Laureana Cilento"/>
    <s v="E - Periferico"/>
    <x v="1"/>
    <n v="14.494300000000001"/>
    <x v="64"/>
  </r>
  <r>
    <n v="65061"/>
    <s v="Laurino"/>
    <s v="F - Ultraperiferico"/>
    <x v="1"/>
    <n v="69.969800000000006"/>
    <x v="64"/>
  </r>
  <r>
    <n v="65062"/>
    <s v="Laurito"/>
    <s v="F - Ultraperiferico"/>
    <x v="1"/>
    <n v="20.614000000000001"/>
    <x v="64"/>
  </r>
  <r>
    <n v="65063"/>
    <s v="Laviano"/>
    <s v="E - Periferico"/>
    <x v="1"/>
    <n v="55.632300000000001"/>
    <x v="64"/>
  </r>
  <r>
    <n v="65064"/>
    <s v="Lustra"/>
    <s v="E - Periferico"/>
    <x v="1"/>
    <n v="15.075900000000001"/>
    <x v="64"/>
  </r>
  <r>
    <n v="65065"/>
    <s v="Magliano Vetere"/>
    <s v="E - Periferico"/>
    <x v="1"/>
    <n v="23.6145"/>
    <x v="64"/>
  </r>
  <r>
    <n v="65066"/>
    <s v="Maiori"/>
    <s v="D - Intermedio"/>
    <x v="1"/>
    <n v="16.394100000000002"/>
    <x v="64"/>
  </r>
  <r>
    <n v="65067"/>
    <s v="Mercato San Severino"/>
    <s v="C - Cintura"/>
    <x v="0"/>
    <n v="30.4194"/>
    <x v="64"/>
  </r>
  <r>
    <n v="65068"/>
    <s v="Minori"/>
    <s v="E - Periferico"/>
    <x v="1"/>
    <n v="3.0924"/>
    <x v="64"/>
  </r>
  <r>
    <n v="65069"/>
    <s v="Moio della Civitella"/>
    <s v="F - Ultraperiferico"/>
    <x v="1"/>
    <n v="17.172499999999999"/>
    <x v="64"/>
  </r>
  <r>
    <n v="65070"/>
    <s v="Montano Antilia"/>
    <s v="F - Ultraperiferico"/>
    <x v="1"/>
    <n v="33.295400000000001"/>
    <x v="64"/>
  </r>
  <r>
    <n v="65071"/>
    <s v="Montecorice"/>
    <s v="F - Ultraperiferico"/>
    <x v="1"/>
    <n v="22.503499999999999"/>
    <x v="64"/>
  </r>
  <r>
    <n v="65072"/>
    <s v="Montecorvino Pugliano"/>
    <s v="C - Cintura"/>
    <x v="0"/>
    <n v="28.878499999999999"/>
    <x v="64"/>
  </r>
  <r>
    <n v="65073"/>
    <s v="Montecorvino Rovella"/>
    <s v="C - Cintura"/>
    <x v="0"/>
    <n v="42.475099999999998"/>
    <x v="64"/>
  </r>
  <r>
    <n v="65074"/>
    <s v="Monteforte Cilento"/>
    <s v="E - Periferico"/>
    <x v="1"/>
    <n v="21.951699999999999"/>
    <x v="64"/>
  </r>
  <r>
    <n v="65075"/>
    <s v="Monte San Giacomo"/>
    <s v="E - Periferico"/>
    <x v="1"/>
    <n v="51.991100000000003"/>
    <x v="64"/>
  </r>
  <r>
    <n v="65076"/>
    <s v="Montesano sulla Marcellana"/>
    <s v="E - Periferico"/>
    <x v="1"/>
    <n v="110.32380000000001"/>
    <x v="64"/>
  </r>
  <r>
    <n v="65077"/>
    <s v="Morigerati"/>
    <s v="F - Ultraperiferico"/>
    <x v="1"/>
    <n v="22.1357"/>
    <x v="64"/>
  </r>
  <r>
    <n v="65078"/>
    <s v="Nocera Inferiore"/>
    <s v="A - Polo"/>
    <x v="0"/>
    <n v="21.1557"/>
    <x v="64"/>
  </r>
  <r>
    <n v="65079"/>
    <s v="Nocera Superiore"/>
    <s v="C - Cintura"/>
    <x v="0"/>
    <n v="14.5725"/>
    <x v="64"/>
  </r>
  <r>
    <n v="65080"/>
    <s v="Novi Velia"/>
    <s v="F - Ultraperiferico"/>
    <x v="1"/>
    <n v="34.448099999999997"/>
    <x v="64"/>
  </r>
  <r>
    <n v="65081"/>
    <s v="Ogliastro Cilento"/>
    <s v="E - Periferico"/>
    <x v="1"/>
    <n v="13.661799999999999"/>
    <x v="64"/>
  </r>
  <r>
    <n v="65082"/>
    <s v="Olevano sul Tusciano"/>
    <s v="C - Cintura"/>
    <x v="0"/>
    <n v="26.8901"/>
    <x v="64"/>
  </r>
  <r>
    <n v="65083"/>
    <s v="Oliveto Citra"/>
    <s v="C - Cintura"/>
    <x v="0"/>
    <n v="31.589200000000002"/>
    <x v="64"/>
  </r>
  <r>
    <n v="65084"/>
    <s v="Omignano"/>
    <s v="E - Periferico"/>
    <x v="1"/>
    <n v="10.138999999999999"/>
    <x v="64"/>
  </r>
  <r>
    <n v="65085"/>
    <s v="Orria"/>
    <s v="F - Ultraperiferico"/>
    <x v="1"/>
    <n v="26.985399999999998"/>
    <x v="64"/>
  </r>
  <r>
    <n v="65086"/>
    <s v="Ottati"/>
    <s v="E - Periferico"/>
    <x v="1"/>
    <n v="54.094200000000001"/>
    <x v="64"/>
  </r>
  <r>
    <n v="65087"/>
    <s v="Padula"/>
    <s v="E - Periferico"/>
    <x v="1"/>
    <n v="66.7102"/>
    <x v="64"/>
  </r>
  <r>
    <n v="65088"/>
    <s v="Pagani"/>
    <s v="C - Cintura"/>
    <x v="0"/>
    <n v="11.7392"/>
    <x v="64"/>
  </r>
  <r>
    <n v="65089"/>
    <s v="Palomonte"/>
    <s v="D - Intermedio"/>
    <x v="1"/>
    <n v="28.199100000000001"/>
    <x v="64"/>
  </r>
  <r>
    <n v="65090"/>
    <s v="Pellezzano"/>
    <s v="C - Cintura"/>
    <x v="0"/>
    <n v="14.1295"/>
    <x v="64"/>
  </r>
  <r>
    <n v="65091"/>
    <s v="Perdifumo"/>
    <s v="E - Periferico"/>
    <x v="1"/>
    <n v="23.5303"/>
    <x v="64"/>
  </r>
  <r>
    <n v="65092"/>
    <s v="Perito"/>
    <s v="E - Periferico"/>
    <x v="1"/>
    <n v="23.642199999999999"/>
    <x v="64"/>
  </r>
  <r>
    <n v="65093"/>
    <s v="Pertosa"/>
    <s v="D - Intermedio"/>
    <x v="1"/>
    <n v="6.6660000000000004"/>
    <x v="64"/>
  </r>
  <r>
    <n v="65094"/>
    <s v="Petina"/>
    <s v="D - Intermedio"/>
    <x v="1"/>
    <n v="35.594499999999996"/>
    <x v="64"/>
  </r>
  <r>
    <n v="65095"/>
    <s v="Piaggine"/>
    <s v="F - Ultraperiferico"/>
    <x v="1"/>
    <n v="62.98"/>
    <x v="64"/>
  </r>
  <r>
    <n v="65096"/>
    <s v="Pisciotta"/>
    <s v="F - Ultraperiferico"/>
    <x v="1"/>
    <n v="31.1767"/>
    <x v="64"/>
  </r>
  <r>
    <n v="65097"/>
    <s v="Polla"/>
    <s v="D - Intermedio"/>
    <x v="1"/>
    <n v="47.963099999999997"/>
    <x v="64"/>
  </r>
  <r>
    <n v="65098"/>
    <s v="Pollica"/>
    <s v="F - Ultraperiferico"/>
    <x v="1"/>
    <n v="28.293600000000001"/>
    <x v="64"/>
  </r>
  <r>
    <n v="65099"/>
    <s v="Pontecagnano Faiano"/>
    <s v="C - Cintura"/>
    <x v="0"/>
    <n v="37.533200000000001"/>
    <x v="64"/>
  </r>
  <r>
    <n v="65100"/>
    <s v="Positano"/>
    <s v="E - Periferico"/>
    <x v="1"/>
    <n v="9.0275999999999996"/>
    <x v="64"/>
  </r>
  <r>
    <n v="65101"/>
    <s v="Postiglione"/>
    <s v="D - Intermedio"/>
    <x v="1"/>
    <n v="48.334200000000003"/>
    <x v="64"/>
  </r>
  <r>
    <n v="65102"/>
    <s v="Praiano"/>
    <s v="E - Periferico"/>
    <x v="1"/>
    <n v="2.9695"/>
    <x v="64"/>
  </r>
  <r>
    <n v="65103"/>
    <s v="Prignano Cilento"/>
    <s v="E - Periferico"/>
    <x v="1"/>
    <n v="11.973100000000001"/>
    <x v="64"/>
  </r>
  <r>
    <n v="65104"/>
    <s v="Ravello"/>
    <s v="E - Periferico"/>
    <x v="1"/>
    <n v="7.8270999999999997"/>
    <x v="64"/>
  </r>
  <r>
    <n v="65105"/>
    <s v="Ricigliano"/>
    <s v="E - Periferico"/>
    <x v="1"/>
    <n v="27.818999999999999"/>
    <x v="64"/>
  </r>
  <r>
    <n v="65106"/>
    <s v="Roccadaspide"/>
    <s v="E - Periferico"/>
    <x v="1"/>
    <n v="64.525000000000006"/>
    <x v="64"/>
  </r>
  <r>
    <n v="65107"/>
    <s v="Roccagloriosa"/>
    <s v="F - Ultraperiferico"/>
    <x v="1"/>
    <n v="40.715499999999999"/>
    <x v="64"/>
  </r>
  <r>
    <n v="65108"/>
    <s v="Roccapiemonte"/>
    <s v="C - Cintura"/>
    <x v="0"/>
    <n v="5.4263000000000003"/>
    <x v="64"/>
  </r>
  <r>
    <n v="65109"/>
    <s v="Rofrano"/>
    <s v="F - Ultraperiferico"/>
    <x v="1"/>
    <n v="63.619"/>
    <x v="64"/>
  </r>
  <r>
    <n v="65110"/>
    <s v="Romagnano al Monte"/>
    <s v="D - Intermedio"/>
    <x v="1"/>
    <n v="9.5352999999999994"/>
    <x v="64"/>
  </r>
  <r>
    <n v="65111"/>
    <s v="Roscigno"/>
    <s v="F - Ultraperiferico"/>
    <x v="1"/>
    <n v="14.778"/>
    <x v="64"/>
  </r>
  <r>
    <n v="65112"/>
    <s v="Rutino"/>
    <s v="E - Periferico"/>
    <x v="1"/>
    <n v="9.8168000000000006"/>
    <x v="64"/>
  </r>
  <r>
    <n v="65113"/>
    <s v="Sacco"/>
    <s v="F - Ultraperiferico"/>
    <x v="1"/>
    <n v="23.9434"/>
    <x v="64"/>
  </r>
  <r>
    <n v="65114"/>
    <s v="Sala Consilina"/>
    <s v="E - Periferico"/>
    <x v="1"/>
    <n v="59.558599999999998"/>
    <x v="64"/>
  </r>
  <r>
    <n v="65115"/>
    <s v="Salento"/>
    <s v="E - Periferico"/>
    <x v="1"/>
    <n v="23.6431"/>
    <x v="64"/>
  </r>
  <r>
    <n v="65116"/>
    <s v="Salerno"/>
    <s v="A - Polo"/>
    <x v="0"/>
    <n v="59.555799999999998"/>
    <x v="64"/>
  </r>
  <r>
    <n v="65117"/>
    <s v="Salvitelle"/>
    <s v="D - Intermedio"/>
    <x v="1"/>
    <n v="9.6622000000000003"/>
    <x v="64"/>
  </r>
  <r>
    <n v="65118"/>
    <s v="San Cipriano Picentino"/>
    <s v="C - Cintura"/>
    <x v="0"/>
    <n v="17.025500000000001"/>
    <x v="64"/>
  </r>
  <r>
    <n v="65119"/>
    <s v="San Giovanni a Piro"/>
    <s v="F - Ultraperiferico"/>
    <x v="1"/>
    <n v="38.012799999999999"/>
    <x v="64"/>
  </r>
  <r>
    <n v="65120"/>
    <s v="San Gregorio Magno"/>
    <s v="D - Intermedio"/>
    <x v="1"/>
    <n v="50.578699999999998"/>
    <x v="64"/>
  </r>
  <r>
    <n v="65121"/>
    <s v="San Mango Piemonte"/>
    <s v="C - Cintura"/>
    <x v="0"/>
    <n v="6.1215000000000002"/>
    <x v="64"/>
  </r>
  <r>
    <n v="65122"/>
    <s v="San Marzano sul Sarno"/>
    <s v="C - Cintura"/>
    <x v="0"/>
    <n v="5.3551000000000002"/>
    <x v="64"/>
  </r>
  <r>
    <n v="65123"/>
    <s v="San Mauro Cilento"/>
    <s v="F - Ultraperiferico"/>
    <x v="1"/>
    <n v="15.015499999999999"/>
    <x v="64"/>
  </r>
  <r>
    <n v="65124"/>
    <s v="San Mauro la Bruca"/>
    <s v="F - Ultraperiferico"/>
    <x v="1"/>
    <n v="19.2818"/>
    <x v="64"/>
  </r>
  <r>
    <n v="65125"/>
    <s v="San Pietro al Tanagro"/>
    <s v="E - Periferico"/>
    <x v="1"/>
    <n v="15.6166"/>
    <x v="64"/>
  </r>
  <r>
    <n v="65126"/>
    <s v="San Rufo"/>
    <s v="E - Periferico"/>
    <x v="1"/>
    <n v="31.928699999999999"/>
    <x v="64"/>
  </r>
  <r>
    <n v="65127"/>
    <s v="Santa Marina"/>
    <s v="F - Ultraperiferico"/>
    <x v="1"/>
    <n v="28.058399999999999"/>
    <x v="64"/>
  </r>
  <r>
    <n v="65128"/>
    <s v="Sant'Angelo a Fasanella"/>
    <s v="E - Periferico"/>
    <x v="1"/>
    <n v="32.3919"/>
    <x v="64"/>
  </r>
  <r>
    <n v="65129"/>
    <s v="Sant'Arsenio"/>
    <s v="D - Intermedio"/>
    <x v="1"/>
    <n v="19.802299999999999"/>
    <x v="64"/>
  </r>
  <r>
    <n v="65130"/>
    <s v="Sant'Egidio del Monte Albino"/>
    <s v="C - Cintura"/>
    <x v="0"/>
    <n v="7.1115000000000004"/>
    <x v="64"/>
  </r>
  <r>
    <n v="65131"/>
    <s v="Santomenna"/>
    <s v="D - Intermedio"/>
    <x v="1"/>
    <n v="8.6821999999999999"/>
    <x v="64"/>
  </r>
  <r>
    <n v="65132"/>
    <s v="San Valentino Torio"/>
    <s v="C - Cintura"/>
    <x v="0"/>
    <n v="9.0565999999999995"/>
    <x v="64"/>
  </r>
  <r>
    <n v="65133"/>
    <s v="Sanza"/>
    <s v="E - Periferico"/>
    <x v="1"/>
    <n v="128.65629999999999"/>
    <x v="64"/>
  </r>
  <r>
    <n v="65134"/>
    <s v="Sapri"/>
    <s v="F - Ultraperiferico"/>
    <x v="1"/>
    <n v="14.416499999999999"/>
    <x v="64"/>
  </r>
  <r>
    <n v="65135"/>
    <s v="Sarno"/>
    <s v="C - Cintura"/>
    <x v="0"/>
    <n v="39.831699999999998"/>
    <x v="64"/>
  </r>
  <r>
    <n v="65136"/>
    <s v="Sassano"/>
    <s v="E - Periferico"/>
    <x v="1"/>
    <n v="47.027099999999997"/>
    <x v="64"/>
  </r>
  <r>
    <n v="65137"/>
    <s v="Scafati"/>
    <s v="C - Cintura"/>
    <x v="0"/>
    <n v="19.861999999999998"/>
    <x v="64"/>
  </r>
  <r>
    <n v="65138"/>
    <s v="Scala"/>
    <s v="E - Periferico"/>
    <x v="1"/>
    <n v="13.495699999999999"/>
    <x v="64"/>
  </r>
  <r>
    <n v="65139"/>
    <s v="Serramezzana"/>
    <s v="F - Ultraperiferico"/>
    <x v="1"/>
    <n v="7.2835000000000001"/>
    <x v="64"/>
  </r>
  <r>
    <n v="65140"/>
    <s v="Serre"/>
    <s v="C - Cintura"/>
    <x v="0"/>
    <n v="66.458100000000002"/>
    <x v="64"/>
  </r>
  <r>
    <n v="65141"/>
    <s v="Sessa Cilento"/>
    <s v="F - Ultraperiferico"/>
    <x v="1"/>
    <n v="17.750599999999999"/>
    <x v="64"/>
  </r>
  <r>
    <n v="65142"/>
    <s v="Siano"/>
    <s v="C - Cintura"/>
    <x v="0"/>
    <n v="8.5411999999999999"/>
    <x v="64"/>
  </r>
  <r>
    <n v="65143"/>
    <s v="Sicignano degli Alburni"/>
    <s v="D - Intermedio"/>
    <x v="1"/>
    <n v="81.069699999999997"/>
    <x v="64"/>
  </r>
  <r>
    <n v="65144"/>
    <s v="Stella Cilento"/>
    <s v="E - Periferico"/>
    <x v="1"/>
    <n v="14.3483"/>
    <x v="64"/>
  </r>
  <r>
    <n v="65145"/>
    <s v="Stio"/>
    <s v="F - Ultraperiferico"/>
    <x v="1"/>
    <n v="24.253499999999999"/>
    <x v="64"/>
  </r>
  <r>
    <n v="65146"/>
    <s v="Teggiano"/>
    <s v="E - Periferico"/>
    <x v="1"/>
    <n v="62.428899999999999"/>
    <x v="64"/>
  </r>
  <r>
    <n v="65147"/>
    <s v="Torchiara"/>
    <s v="E - Periferico"/>
    <x v="1"/>
    <n v="8.4436999999999998"/>
    <x v="64"/>
  </r>
  <r>
    <n v="65148"/>
    <s v="Torraca"/>
    <s v="F - Ultraperiferico"/>
    <x v="1"/>
    <n v="15.7728"/>
    <x v="64"/>
  </r>
  <r>
    <n v="65149"/>
    <s v="Torre Orsaia"/>
    <s v="F - Ultraperiferico"/>
    <x v="1"/>
    <n v="20.5213"/>
    <x v="64"/>
  </r>
  <r>
    <n v="65150"/>
    <s v="Tortorella"/>
    <s v="F - Ultraperiferico"/>
    <x v="1"/>
    <n v="34.383699999999997"/>
    <x v="64"/>
  </r>
  <r>
    <n v="65151"/>
    <s v="Tramonti"/>
    <s v="D - Intermedio"/>
    <x v="1"/>
    <n v="24.701899999999998"/>
    <x v="64"/>
  </r>
  <r>
    <n v="65152"/>
    <s v="Trentinara"/>
    <s v="E - Periferico"/>
    <x v="1"/>
    <n v="23.444700000000001"/>
    <x v="64"/>
  </r>
  <r>
    <n v="65153"/>
    <s v="Valle dell'Angelo"/>
    <s v="F - Ultraperiferico"/>
    <x v="1"/>
    <n v="36.752400000000002"/>
    <x v="64"/>
  </r>
  <r>
    <n v="65154"/>
    <s v="Vallo della Lucania"/>
    <s v="E - Periferico"/>
    <x v="1"/>
    <n v="25.045400000000001"/>
    <x v="64"/>
  </r>
  <r>
    <n v="65155"/>
    <s v="Valva"/>
    <s v="D - Intermedio"/>
    <x v="1"/>
    <n v="26.593"/>
    <x v="64"/>
  </r>
  <r>
    <n v="65156"/>
    <s v="Vibonati"/>
    <s v="F - Ultraperiferico"/>
    <x v="1"/>
    <n v="19.962800000000001"/>
    <x v="64"/>
  </r>
  <r>
    <n v="65157"/>
    <s v="Vietri sul Mare"/>
    <s v="C - Cintura"/>
    <x v="0"/>
    <n v="9.4487000000000005"/>
    <x v="64"/>
  </r>
  <r>
    <n v="65158"/>
    <s v="Bellizzi"/>
    <s v="C - Cintura"/>
    <x v="0"/>
    <n v="8.1234000000000002"/>
    <x v="64"/>
  </r>
  <r>
    <n v="66001"/>
    <s v="Acciano"/>
    <s v="E - Periferico"/>
    <x v="1"/>
    <n v="32.388399999999997"/>
    <x v="65"/>
  </r>
  <r>
    <n v="66002"/>
    <s v="Aielli"/>
    <s v="C - Cintura"/>
    <x v="0"/>
    <n v="37.930700000000002"/>
    <x v="65"/>
  </r>
  <r>
    <n v="66003"/>
    <s v="Alfedena"/>
    <s v="F - Ultraperiferico"/>
    <x v="1"/>
    <n v="40.235100000000003"/>
    <x v="65"/>
  </r>
  <r>
    <n v="66004"/>
    <s v="Anversa degli Abruzzi"/>
    <s v="D - Intermedio"/>
    <x v="1"/>
    <n v="32.5548"/>
    <x v="65"/>
  </r>
  <r>
    <n v="66005"/>
    <s v="Ateleta"/>
    <s v="F - Ultraperiferico"/>
    <x v="1"/>
    <n v="42.498899999999999"/>
    <x v="65"/>
  </r>
  <r>
    <n v="66006"/>
    <s v="Avezzano"/>
    <s v="A - Polo"/>
    <x v="0"/>
    <n v="104.08880000000001"/>
    <x v="65"/>
  </r>
  <r>
    <n v="66007"/>
    <s v="Balsorano"/>
    <s v="C - Cintura"/>
    <x v="0"/>
    <n v="58.8035"/>
    <x v="65"/>
  </r>
  <r>
    <n v="66008"/>
    <s v="Barete"/>
    <s v="C - Cintura"/>
    <x v="0"/>
    <n v="24.493500000000001"/>
    <x v="65"/>
  </r>
  <r>
    <n v="66009"/>
    <s v="Barisciano"/>
    <s v="C - Cintura"/>
    <x v="0"/>
    <n v="78.379599999999996"/>
    <x v="65"/>
  </r>
  <r>
    <n v="66010"/>
    <s v="Barrea"/>
    <s v="F - Ultraperiferico"/>
    <x v="1"/>
    <n v="86.138599999999997"/>
    <x v="65"/>
  </r>
  <r>
    <n v="66011"/>
    <s v="Bisegna"/>
    <s v="D - Intermedio"/>
    <x v="1"/>
    <n v="46.988599999999998"/>
    <x v="65"/>
  </r>
  <r>
    <n v="66012"/>
    <s v="Bugnara"/>
    <s v="D - Intermedio"/>
    <x v="1"/>
    <n v="24.8965"/>
    <x v="65"/>
  </r>
  <r>
    <n v="66013"/>
    <s v="Cagnano Amiterno"/>
    <s v="D - Intermedio"/>
    <x v="1"/>
    <n v="61.007300000000001"/>
    <x v="65"/>
  </r>
  <r>
    <n v="66014"/>
    <s v="Calascio"/>
    <s v="D - Intermedio"/>
    <x v="1"/>
    <n v="38.9452"/>
    <x v="65"/>
  </r>
  <r>
    <n v="66015"/>
    <s v="Campo di Giove"/>
    <s v="E - Periferico"/>
    <x v="1"/>
    <n v="28.471499999999999"/>
    <x v="65"/>
  </r>
  <r>
    <n v="66016"/>
    <s v="Campotosto"/>
    <s v="E - Periferico"/>
    <x v="1"/>
    <n v="51.3035"/>
    <x v="65"/>
  </r>
  <r>
    <n v="66017"/>
    <s v="Canistro"/>
    <s v="C - Cintura"/>
    <x v="0"/>
    <n v="15.600099999999999"/>
    <x v="65"/>
  </r>
  <r>
    <n v="66018"/>
    <s v="Cansano"/>
    <s v="E - Periferico"/>
    <x v="1"/>
    <n v="38.055199999999999"/>
    <x v="65"/>
  </r>
  <r>
    <n v="66019"/>
    <s v="Capestrano"/>
    <s v="D - Intermedio"/>
    <x v="1"/>
    <n v="43.215000000000003"/>
    <x v="65"/>
  </r>
  <r>
    <n v="66020"/>
    <s v="Capistrello"/>
    <s v="C - Cintura"/>
    <x v="0"/>
    <n v="60.969799999999999"/>
    <x v="65"/>
  </r>
  <r>
    <n v="66021"/>
    <s v="Capitignano"/>
    <s v="E - Periferico"/>
    <x v="1"/>
    <n v="30.827000000000002"/>
    <x v="65"/>
  </r>
  <r>
    <n v="66022"/>
    <s v="Caporciano"/>
    <s v="D - Intermedio"/>
    <x v="1"/>
    <n v="18.546099999999999"/>
    <x v="65"/>
  </r>
  <r>
    <n v="66023"/>
    <s v="Cappadocia"/>
    <s v="D - Intermedio"/>
    <x v="1"/>
    <n v="68.022999999999996"/>
    <x v="65"/>
  </r>
  <r>
    <n v="66024"/>
    <s v="Carapelle Calvisio"/>
    <s v="D - Intermedio"/>
    <x v="1"/>
    <n v="14.893800000000001"/>
    <x v="65"/>
  </r>
  <r>
    <n v="66025"/>
    <s v="Carsoli"/>
    <s v="D - Intermedio"/>
    <x v="1"/>
    <n v="95.418199999999999"/>
    <x v="65"/>
  </r>
  <r>
    <n v="66026"/>
    <s v="Castel del Monte"/>
    <s v="E - Periferico"/>
    <x v="1"/>
    <n v="57.558199999999999"/>
    <x v="65"/>
  </r>
  <r>
    <n v="66027"/>
    <s v="Castel di Ieri"/>
    <s v="E - Periferico"/>
    <x v="1"/>
    <n v="18.843499999999999"/>
    <x v="65"/>
  </r>
  <r>
    <n v="66028"/>
    <s v="Castel di Sangro"/>
    <s v="F - Ultraperiferico"/>
    <x v="1"/>
    <n v="84.769199999999998"/>
    <x v="65"/>
  </r>
  <r>
    <n v="66029"/>
    <s v="Castellafiume"/>
    <s v="C - Cintura"/>
    <x v="0"/>
    <n v="24.168800000000001"/>
    <x v="65"/>
  </r>
  <r>
    <n v="66030"/>
    <s v="Castelvecchio Calvisio"/>
    <s v="D - Intermedio"/>
    <x v="1"/>
    <n v="15.4697"/>
    <x v="65"/>
  </r>
  <r>
    <n v="66031"/>
    <s v="Castelvecchio Subequo"/>
    <s v="E - Periferico"/>
    <x v="1"/>
    <n v="19.286000000000001"/>
    <x v="65"/>
  </r>
  <r>
    <n v="66032"/>
    <s v="Celano"/>
    <s v="C - Cintura"/>
    <x v="0"/>
    <n v="81.924800000000005"/>
    <x v="65"/>
  </r>
  <r>
    <n v="66033"/>
    <s v="Cerchio"/>
    <s v="C - Cintura"/>
    <x v="0"/>
    <n v="20.140799999999999"/>
    <x v="65"/>
  </r>
  <r>
    <n v="66034"/>
    <s v="Civita d'Antino"/>
    <s v="D - Intermedio"/>
    <x v="1"/>
    <n v="28.801400000000001"/>
    <x v="65"/>
  </r>
  <r>
    <n v="66035"/>
    <s v="Civitella Alfedena"/>
    <s v="F - Ultraperiferico"/>
    <x v="1"/>
    <n v="29.3734"/>
    <x v="65"/>
  </r>
  <r>
    <n v="66036"/>
    <s v="Civitella Roveto"/>
    <s v="C - Cintura"/>
    <x v="0"/>
    <n v="45.345999999999997"/>
    <x v="65"/>
  </r>
  <r>
    <n v="66037"/>
    <s v="Cocullo"/>
    <s v="D - Intermedio"/>
    <x v="1"/>
    <n v="31.479700000000001"/>
    <x v="65"/>
  </r>
  <r>
    <n v="66038"/>
    <s v="Collarmele"/>
    <s v="C - Cintura"/>
    <x v="0"/>
    <n v="24.114799999999999"/>
    <x v="65"/>
  </r>
  <r>
    <n v="66039"/>
    <s v="Collelongo"/>
    <s v="C - Cintura"/>
    <x v="0"/>
    <n v="54.066600000000001"/>
    <x v="65"/>
  </r>
  <r>
    <n v="66040"/>
    <s v="Collepietro"/>
    <s v="D - Intermedio"/>
    <x v="1"/>
    <n v="15.1394"/>
    <x v="65"/>
  </r>
  <r>
    <n v="66041"/>
    <s v="Corfinio"/>
    <s v="D - Intermedio"/>
    <x v="1"/>
    <n v="17.6311"/>
    <x v="65"/>
  </r>
  <r>
    <n v="66042"/>
    <s v="Fagnano Alto"/>
    <s v="C - Cintura"/>
    <x v="0"/>
    <n v="24.6374"/>
    <x v="65"/>
  </r>
  <r>
    <n v="66043"/>
    <s v="Fontecchio"/>
    <s v="D - Intermedio"/>
    <x v="1"/>
    <n v="17.490100000000002"/>
    <x v="65"/>
  </r>
  <r>
    <n v="66044"/>
    <s v="Fossa"/>
    <s v="C - Cintura"/>
    <x v="0"/>
    <n v="9.1527999999999992"/>
    <x v="65"/>
  </r>
  <r>
    <n v="66045"/>
    <s v="Gagliano Aterno"/>
    <s v="E - Periferico"/>
    <x v="1"/>
    <n v="32.090499999999999"/>
    <x v="65"/>
  </r>
  <r>
    <n v="66046"/>
    <s v="Gioia dei Marsi"/>
    <s v="C - Cintura"/>
    <x v="0"/>
    <n v="57.738100000000003"/>
    <x v="65"/>
  </r>
  <r>
    <n v="66047"/>
    <s v="Goriano Sicoli"/>
    <s v="E - Periferico"/>
    <x v="1"/>
    <n v="20.426500000000001"/>
    <x v="65"/>
  </r>
  <r>
    <n v="66048"/>
    <s v="Introdacqua"/>
    <s v="E - Periferico"/>
    <x v="1"/>
    <n v="37.409399999999998"/>
    <x v="65"/>
  </r>
  <r>
    <n v="66049"/>
    <s v="L'Aquila"/>
    <s v="A - Polo"/>
    <x v="0"/>
    <n v="473.39940000000001"/>
    <x v="65"/>
  </r>
  <r>
    <n v="66050"/>
    <s v="Lecce nei Marsi"/>
    <s v="D - Intermedio"/>
    <x v="1"/>
    <n v="66.444800000000001"/>
    <x v="65"/>
  </r>
  <r>
    <n v="66051"/>
    <s v="Luco dei Marsi"/>
    <s v="C - Cintura"/>
    <x v="0"/>
    <n v="44.855800000000002"/>
    <x v="65"/>
  </r>
  <r>
    <n v="66052"/>
    <s v="Lucoli"/>
    <s v="C - Cintura"/>
    <x v="0"/>
    <n v="103.8008"/>
    <x v="65"/>
  </r>
  <r>
    <n v="66053"/>
    <s v="Magliano de' Marsi"/>
    <s v="C - Cintura"/>
    <x v="0"/>
    <n v="71.377700000000004"/>
    <x v="65"/>
  </r>
  <r>
    <n v="66054"/>
    <s v="Massa d'Albe"/>
    <s v="C - Cintura"/>
    <x v="0"/>
    <n v="68.255499999999998"/>
    <x v="65"/>
  </r>
  <r>
    <n v="66055"/>
    <s v="Molina Aterno"/>
    <s v="E - Periferico"/>
    <x v="1"/>
    <n v="12.320499999999999"/>
    <x v="65"/>
  </r>
  <r>
    <n v="66056"/>
    <s v="Montereale"/>
    <s v="D - Intermedio"/>
    <x v="1"/>
    <n v="104.2376"/>
    <x v="65"/>
  </r>
  <r>
    <n v="66057"/>
    <s v="Morino"/>
    <s v="C - Cintura"/>
    <x v="0"/>
    <n v="51.189599999999999"/>
    <x v="65"/>
  </r>
  <r>
    <n v="66058"/>
    <s v="Navelli"/>
    <s v="D - Intermedio"/>
    <x v="1"/>
    <n v="42.3996"/>
    <x v="65"/>
  </r>
  <r>
    <n v="66059"/>
    <s v="Ocre"/>
    <s v="C - Cintura"/>
    <x v="0"/>
    <n v="23.110700000000001"/>
    <x v="65"/>
  </r>
  <r>
    <n v="66060"/>
    <s v="Ofena"/>
    <s v="E - Periferico"/>
    <x v="1"/>
    <n v="37.606000000000002"/>
    <x v="65"/>
  </r>
  <r>
    <n v="66061"/>
    <s v="Opi"/>
    <s v="F - Ultraperiferico"/>
    <x v="1"/>
    <n v="50.101700000000001"/>
    <x v="65"/>
  </r>
  <r>
    <n v="66062"/>
    <s v="Oricola"/>
    <s v="D - Intermedio"/>
    <x v="1"/>
    <n v="18.444500000000001"/>
    <x v="65"/>
  </r>
  <r>
    <n v="66063"/>
    <s v="Ortona dei Marsi"/>
    <s v="D - Intermedio"/>
    <x v="1"/>
    <n v="56.538400000000003"/>
    <x v="65"/>
  </r>
  <r>
    <n v="66064"/>
    <s v="Ortucchio"/>
    <s v="C - Cintura"/>
    <x v="0"/>
    <n v="39.482900000000001"/>
    <x v="65"/>
  </r>
  <r>
    <n v="66065"/>
    <s v="Ovindoli"/>
    <s v="D - Intermedio"/>
    <x v="1"/>
    <n v="61.910499999999999"/>
    <x v="65"/>
  </r>
  <r>
    <n v="66066"/>
    <s v="Pacentro"/>
    <s v="E - Periferico"/>
    <x v="1"/>
    <n v="72.732699999999994"/>
    <x v="65"/>
  </r>
  <r>
    <n v="66067"/>
    <s v="Pereto"/>
    <s v="D - Intermedio"/>
    <x v="1"/>
    <n v="41.150700000000001"/>
    <x v="65"/>
  </r>
  <r>
    <n v="66068"/>
    <s v="Pescasseroli"/>
    <s v="E - Periferico"/>
    <x v="1"/>
    <n v="90.549199999999999"/>
    <x v="65"/>
  </r>
  <r>
    <n v="66069"/>
    <s v="Pescina"/>
    <s v="C - Cintura"/>
    <x v="0"/>
    <n v="48.529800000000002"/>
    <x v="65"/>
  </r>
  <r>
    <n v="66070"/>
    <s v="Pescocostanzo"/>
    <s v="F - Ultraperiferico"/>
    <x v="1"/>
    <n v="54.975900000000003"/>
    <x v="65"/>
  </r>
  <r>
    <n v="66071"/>
    <s v="Pettorano sul Gizio"/>
    <s v="E - Periferico"/>
    <x v="1"/>
    <n v="62.259700000000002"/>
    <x v="65"/>
  </r>
  <r>
    <n v="66072"/>
    <s v="Pizzoli"/>
    <s v="C - Cintura"/>
    <x v="0"/>
    <n v="56.741599999999998"/>
    <x v="65"/>
  </r>
  <r>
    <n v="66073"/>
    <s v="Poggio Picenze"/>
    <s v="C - Cintura"/>
    <x v="0"/>
    <n v="11.4429"/>
    <x v="65"/>
  </r>
  <r>
    <n v="66074"/>
    <s v="Prata d'Ansidonia"/>
    <s v="D - Intermedio"/>
    <x v="1"/>
    <n v="19.834499999999998"/>
    <x v="65"/>
  </r>
  <r>
    <n v="66075"/>
    <s v="Pratola Peligna"/>
    <s v="D - Intermedio"/>
    <x v="1"/>
    <n v="28.979299999999999"/>
    <x v="65"/>
  </r>
  <r>
    <n v="66076"/>
    <s v="Prezza"/>
    <s v="E - Periferico"/>
    <x v="1"/>
    <n v="21.49"/>
    <x v="65"/>
  </r>
  <r>
    <n v="66077"/>
    <s v="Raiano"/>
    <s v="D - Intermedio"/>
    <x v="1"/>
    <n v="28.879000000000001"/>
    <x v="65"/>
  </r>
  <r>
    <n v="66078"/>
    <s v="Rivisondoli"/>
    <s v="F - Ultraperiferico"/>
    <x v="1"/>
    <n v="32.503"/>
    <x v="65"/>
  </r>
  <r>
    <n v="66079"/>
    <s v="Roccacasale"/>
    <s v="D - Intermedio"/>
    <x v="1"/>
    <n v="17.614599999999999"/>
    <x v="65"/>
  </r>
  <r>
    <n v="66080"/>
    <s v="Rocca di Botte"/>
    <s v="D - Intermedio"/>
    <x v="1"/>
    <n v="31.2056"/>
    <x v="65"/>
  </r>
  <r>
    <n v="66081"/>
    <s v="Rocca di Cambio"/>
    <s v="D - Intermedio"/>
    <x v="1"/>
    <n v="27.706199999999999"/>
    <x v="65"/>
  </r>
  <r>
    <n v="66082"/>
    <s v="Rocca di Mezzo"/>
    <s v="D - Intermedio"/>
    <x v="1"/>
    <n v="90.526399999999995"/>
    <x v="65"/>
  </r>
  <r>
    <n v="66083"/>
    <s v="Rocca Pia"/>
    <s v="E - Periferico"/>
    <x v="1"/>
    <n v="45.267099999999999"/>
    <x v="65"/>
  </r>
  <r>
    <n v="66084"/>
    <s v="Roccaraso"/>
    <s v="F - Ultraperiferico"/>
    <x v="1"/>
    <n v="49.244399999999999"/>
    <x v="65"/>
  </r>
  <r>
    <n v="66085"/>
    <s v="San Benedetto dei Marsi"/>
    <s v="C - Cintura"/>
    <x v="0"/>
    <n v="16.9664"/>
    <x v="65"/>
  </r>
  <r>
    <n v="66086"/>
    <s v="San Benedetto in Perillis"/>
    <s v="D - Intermedio"/>
    <x v="1"/>
    <n v="19.043500000000002"/>
    <x v="65"/>
  </r>
  <r>
    <n v="66087"/>
    <s v="San Demetrio ne' Vestini"/>
    <s v="C - Cintura"/>
    <x v="0"/>
    <n v="16.383299999999998"/>
    <x v="65"/>
  </r>
  <r>
    <n v="66088"/>
    <s v="San Pio delle Camere"/>
    <s v="C - Cintura"/>
    <x v="0"/>
    <n v="17.162600000000001"/>
    <x v="65"/>
  </r>
  <r>
    <n v="66089"/>
    <s v="Sante Marie"/>
    <s v="D - Intermedio"/>
    <x v="1"/>
    <n v="40.7958"/>
    <x v="65"/>
  </r>
  <r>
    <n v="66090"/>
    <s v="Sant'Eusanio Forconese"/>
    <s v="C - Cintura"/>
    <x v="0"/>
    <n v="7.8590999999999998"/>
    <x v="65"/>
  </r>
  <r>
    <n v="66091"/>
    <s v="Santo Stefano di Sessanio"/>
    <s v="D - Intermedio"/>
    <x v="1"/>
    <n v="33.631100000000004"/>
    <x v="65"/>
  </r>
  <r>
    <n v="66092"/>
    <s v="San Vincenzo Valle Roveto"/>
    <s v="C - Cintura"/>
    <x v="0"/>
    <n v="45.905700000000003"/>
    <x v="65"/>
  </r>
  <r>
    <n v="66093"/>
    <s v="Scanno"/>
    <s v="E - Periferico"/>
    <x v="1"/>
    <n v="135.02789999999999"/>
    <x v="65"/>
  </r>
  <r>
    <n v="66094"/>
    <s v="Scontrone"/>
    <s v="F - Ultraperiferico"/>
    <x v="1"/>
    <n v="21.320599999999999"/>
    <x v="65"/>
  </r>
  <r>
    <n v="66095"/>
    <s v="Scoppito"/>
    <s v="C - Cintura"/>
    <x v="0"/>
    <n v="52.841099999999997"/>
    <x v="65"/>
  </r>
  <r>
    <n v="66096"/>
    <s v="Scurcola Marsicana"/>
    <s v="C - Cintura"/>
    <x v="0"/>
    <n v="30.5943"/>
    <x v="65"/>
  </r>
  <r>
    <n v="66097"/>
    <s v="Secinaro"/>
    <s v="E - Periferico"/>
    <x v="1"/>
    <n v="33.368499999999997"/>
    <x v="65"/>
  </r>
  <r>
    <n v="66098"/>
    <s v="Sulmona"/>
    <s v="E - Periferico"/>
    <x v="1"/>
    <n v="57.481299999999997"/>
    <x v="65"/>
  </r>
  <r>
    <n v="66099"/>
    <s v="Tagliacozzo"/>
    <s v="C - Cintura"/>
    <x v="0"/>
    <n v="87.9495"/>
    <x v="65"/>
  </r>
  <r>
    <n v="66100"/>
    <s v="Tione degli Abruzzi"/>
    <s v="D - Intermedio"/>
    <x v="1"/>
    <n v="38.661000000000001"/>
    <x v="65"/>
  </r>
  <r>
    <n v="66101"/>
    <s v="Tornimparte"/>
    <s v="C - Cintura"/>
    <x v="0"/>
    <n v="65.717600000000004"/>
    <x v="65"/>
  </r>
  <r>
    <n v="66102"/>
    <s v="Trasacco"/>
    <s v="C - Cintura"/>
    <x v="0"/>
    <n v="51.310200000000002"/>
    <x v="65"/>
  </r>
  <r>
    <n v="66103"/>
    <s v="Villalago"/>
    <s v="E - Periferico"/>
    <x v="1"/>
    <n v="33.7744"/>
    <x v="65"/>
  </r>
  <r>
    <n v="66104"/>
    <s v="Villa Santa Lucia degli Abruzzi"/>
    <s v="E - Periferico"/>
    <x v="1"/>
    <n v="27.399799999999999"/>
    <x v="65"/>
  </r>
  <r>
    <n v="66105"/>
    <s v="Villa Sant'Angelo"/>
    <s v="C - Cintura"/>
    <x v="0"/>
    <n v="5.5685000000000002"/>
    <x v="65"/>
  </r>
  <r>
    <n v="66106"/>
    <s v="Villavallelonga"/>
    <s v="D - Intermedio"/>
    <x v="1"/>
    <n v="74.127399999999994"/>
    <x v="65"/>
  </r>
  <r>
    <n v="66107"/>
    <s v="Villetta Barrea"/>
    <s v="F - Ultraperiferico"/>
    <x v="1"/>
    <n v="20.758500000000002"/>
    <x v="65"/>
  </r>
  <r>
    <n v="66108"/>
    <s v="Vittorito"/>
    <s v="D - Intermedio"/>
    <x v="1"/>
    <n v="14.422000000000001"/>
    <x v="65"/>
  </r>
  <r>
    <n v="67001"/>
    <s v="Alba Adriatica"/>
    <s v="C - Cintura"/>
    <x v="0"/>
    <n v="9.4938000000000002"/>
    <x v="66"/>
  </r>
  <r>
    <n v="67002"/>
    <s v="Ancarano"/>
    <s v="C - Cintura"/>
    <x v="0"/>
    <n v="14.1601"/>
    <x v="66"/>
  </r>
  <r>
    <n v="67003"/>
    <s v="Arsita"/>
    <s v="E - Periferico"/>
    <x v="1"/>
    <n v="34.496899999999997"/>
    <x v="66"/>
  </r>
  <r>
    <n v="67004"/>
    <s v="Atri"/>
    <s v="D - Intermedio"/>
    <x v="1"/>
    <n v="91.546800000000005"/>
    <x v="66"/>
  </r>
  <r>
    <n v="67005"/>
    <s v="Basciano"/>
    <s v="C - Cintura"/>
    <x v="0"/>
    <n v="18.576899999999998"/>
    <x v="66"/>
  </r>
  <r>
    <n v="67006"/>
    <s v="Bellante"/>
    <s v="C - Cintura"/>
    <x v="0"/>
    <n v="49.867400000000004"/>
    <x v="66"/>
  </r>
  <r>
    <n v="67007"/>
    <s v="Bisenti"/>
    <s v="D - Intermedio"/>
    <x v="1"/>
    <n v="30.898299999999999"/>
    <x v="66"/>
  </r>
  <r>
    <n v="67008"/>
    <s v="Campli"/>
    <s v="C - Cintura"/>
    <x v="0"/>
    <n v="72.883399999999995"/>
    <x v="66"/>
  </r>
  <r>
    <n v="67009"/>
    <s v="Canzano"/>
    <s v="C - Cintura"/>
    <x v="0"/>
    <n v="16.861899999999999"/>
    <x v="66"/>
  </r>
  <r>
    <n v="67010"/>
    <s v="Castel Castagna"/>
    <s v="C - Cintura"/>
    <x v="0"/>
    <n v="18.254899999999999"/>
    <x v="66"/>
  </r>
  <r>
    <n v="67011"/>
    <s v="Castellalto"/>
    <s v="C - Cintura"/>
    <x v="0"/>
    <n v="34.012999999999998"/>
    <x v="66"/>
  </r>
  <r>
    <n v="67012"/>
    <s v="Castelli"/>
    <s v="D - Intermedio"/>
    <x v="1"/>
    <n v="49.630699999999997"/>
    <x v="66"/>
  </r>
  <r>
    <n v="67013"/>
    <s v="Castiglione Messer Raimondo"/>
    <s v="E - Periferico"/>
    <x v="1"/>
    <n v="31.1279"/>
    <x v="66"/>
  </r>
  <r>
    <n v="67014"/>
    <s v="Castilenti"/>
    <s v="D - Intermedio"/>
    <x v="1"/>
    <n v="24.128699999999998"/>
    <x v="66"/>
  </r>
  <r>
    <n v="67015"/>
    <s v="Cellino Attanasio"/>
    <s v="D - Intermedio"/>
    <x v="1"/>
    <n v="43.837600000000002"/>
    <x v="66"/>
  </r>
  <r>
    <n v="67016"/>
    <s v="Cermignano"/>
    <s v="C - Cintura"/>
    <x v="0"/>
    <n v="26.462299999999999"/>
    <x v="66"/>
  </r>
  <r>
    <n v="67017"/>
    <s v="Civitella del Tronto"/>
    <s v="C - Cintura"/>
    <x v="0"/>
    <n v="77.568700000000007"/>
    <x v="66"/>
  </r>
  <r>
    <n v="67018"/>
    <s v="Colledara"/>
    <s v="C - Cintura"/>
    <x v="0"/>
    <n v="18.2851"/>
    <x v="66"/>
  </r>
  <r>
    <n v="67019"/>
    <s v="Colonnella"/>
    <s v="C - Cintura"/>
    <x v="0"/>
    <n v="21.7514"/>
    <x v="66"/>
  </r>
  <r>
    <n v="67020"/>
    <s v="Controguerra"/>
    <s v="C - Cintura"/>
    <x v="0"/>
    <n v="22.608799999999999"/>
    <x v="66"/>
  </r>
  <r>
    <n v="67021"/>
    <s v="Corropoli"/>
    <s v="C - Cintura"/>
    <x v="0"/>
    <n v="22.2376"/>
    <x v="66"/>
  </r>
  <r>
    <n v="67022"/>
    <s v="Cortino"/>
    <s v="D - Intermedio"/>
    <x v="1"/>
    <n v="62.442"/>
    <x v="66"/>
  </r>
  <r>
    <n v="67023"/>
    <s v="Crognaleto"/>
    <s v="D - Intermedio"/>
    <x v="1"/>
    <n v="125.0454"/>
    <x v="66"/>
  </r>
  <r>
    <n v="67024"/>
    <s v="Fano Adriano"/>
    <s v="D - Intermedio"/>
    <x v="1"/>
    <n v="34.932899999999997"/>
    <x v="66"/>
  </r>
  <r>
    <n v="67025"/>
    <s v="Giulianova"/>
    <s v="C - Cintura"/>
    <x v="0"/>
    <n v="27.918099999999999"/>
    <x v="66"/>
  </r>
  <r>
    <n v="67026"/>
    <s v="Isola del Gran Sasso d'Italia"/>
    <s v="C - Cintura"/>
    <x v="0"/>
    <n v="84.493300000000005"/>
    <x v="66"/>
  </r>
  <r>
    <n v="67027"/>
    <s v="Montefino"/>
    <s v="E - Periferico"/>
    <x v="1"/>
    <n v="18.324400000000001"/>
    <x v="66"/>
  </r>
  <r>
    <n v="67028"/>
    <s v="Montorio al Vomano"/>
    <s v="C - Cintura"/>
    <x v="0"/>
    <n v="53.884099999999997"/>
    <x v="66"/>
  </r>
  <r>
    <n v="67029"/>
    <s v="Morro d'Oro"/>
    <s v="C - Cintura"/>
    <x v="0"/>
    <n v="28.735499999999998"/>
    <x v="66"/>
  </r>
  <r>
    <n v="67030"/>
    <s v="Mosciano Sant'Angelo"/>
    <s v="C - Cintura"/>
    <x v="0"/>
    <n v="48.5672"/>
    <x v="66"/>
  </r>
  <r>
    <n v="67031"/>
    <s v="Nereto"/>
    <s v="C - Cintura"/>
    <x v="0"/>
    <n v="6.9943"/>
    <x v="66"/>
  </r>
  <r>
    <n v="67032"/>
    <s v="Notaresco"/>
    <s v="C - Cintura"/>
    <x v="0"/>
    <n v="38.038899999999998"/>
    <x v="66"/>
  </r>
  <r>
    <n v="67033"/>
    <s v="Penna Sant'Andrea"/>
    <s v="C - Cintura"/>
    <x v="0"/>
    <n v="10.986599999999999"/>
    <x v="66"/>
  </r>
  <r>
    <n v="67034"/>
    <s v="Pietracamela"/>
    <s v="D - Intermedio"/>
    <x v="1"/>
    <n v="44.914999999999999"/>
    <x v="66"/>
  </r>
  <r>
    <n v="67035"/>
    <s v="Pineto"/>
    <s v="D - Intermedio"/>
    <x v="1"/>
    <n v="38.096899999999998"/>
    <x v="66"/>
  </r>
  <r>
    <n v="67036"/>
    <s v="Rocca Santa Maria"/>
    <s v="D - Intermedio"/>
    <x v="1"/>
    <n v="62.664900000000003"/>
    <x v="66"/>
  </r>
  <r>
    <n v="67037"/>
    <s v="Roseto degli Abruzzi"/>
    <s v="D - Intermedio"/>
    <x v="1"/>
    <n v="53.2654"/>
    <x v="66"/>
  </r>
  <r>
    <n v="67038"/>
    <s v="Sant'Egidio alla Vibrata"/>
    <s v="C - Cintura"/>
    <x v="0"/>
    <n v="18.436800000000002"/>
    <x v="66"/>
  </r>
  <r>
    <n v="67039"/>
    <s v="Sant'Omero"/>
    <s v="C - Cintura"/>
    <x v="0"/>
    <n v="34.143999999999998"/>
    <x v="66"/>
  </r>
  <r>
    <n v="67040"/>
    <s v="Silvi"/>
    <s v="C - Cintura"/>
    <x v="0"/>
    <n v="21.126999999999999"/>
    <x v="66"/>
  </r>
  <r>
    <n v="67041"/>
    <s v="Teramo"/>
    <s v="A - Polo"/>
    <x v="0"/>
    <n v="153.61500000000001"/>
    <x v="66"/>
  </r>
  <r>
    <n v="67042"/>
    <s v="Torano Nuovo"/>
    <s v="C - Cintura"/>
    <x v="0"/>
    <n v="10.234299999999999"/>
    <x v="66"/>
  </r>
  <r>
    <n v="67043"/>
    <s v="Torricella Sicura"/>
    <s v="C - Cintura"/>
    <x v="0"/>
    <n v="54.789499999999997"/>
    <x v="66"/>
  </r>
  <r>
    <n v="67044"/>
    <s v="Tortoreto"/>
    <s v="C - Cintura"/>
    <x v="0"/>
    <n v="23.0017"/>
    <x v="66"/>
  </r>
  <r>
    <n v="67045"/>
    <s v="Tossicia"/>
    <s v="C - Cintura"/>
    <x v="0"/>
    <n v="27.1065"/>
    <x v="66"/>
  </r>
  <r>
    <n v="67046"/>
    <s v="Valle Castellana"/>
    <s v="D - Intermedio"/>
    <x v="1"/>
    <n v="129.82169999999999"/>
    <x v="66"/>
  </r>
  <r>
    <n v="67047"/>
    <s v="Martinsicuro"/>
    <s v="C - Cintura"/>
    <x v="0"/>
    <n v="14.4613"/>
    <x v="66"/>
  </r>
  <r>
    <n v="68001"/>
    <s v="Abbateggio"/>
    <s v="D - Intermedio"/>
    <x v="1"/>
    <n v="15.099"/>
    <x v="67"/>
  </r>
  <r>
    <n v="68002"/>
    <s v="Alanno"/>
    <s v="C - Cintura"/>
    <x v="0"/>
    <n v="32.417400000000001"/>
    <x v="67"/>
  </r>
  <r>
    <n v="68003"/>
    <s v="Bolognano"/>
    <s v="D - Intermedio"/>
    <x v="1"/>
    <n v="17.264600000000002"/>
    <x v="67"/>
  </r>
  <r>
    <n v="68004"/>
    <s v="Brittoli"/>
    <s v="D - Intermedio"/>
    <x v="1"/>
    <n v="15.673400000000001"/>
    <x v="67"/>
  </r>
  <r>
    <n v="68005"/>
    <s v="Bussi sul Tirino"/>
    <s v="D - Intermedio"/>
    <x v="1"/>
    <n v="26.331199999999999"/>
    <x v="67"/>
  </r>
  <r>
    <n v="68006"/>
    <s v="Cappelle sul Tavo"/>
    <s v="C - Cintura"/>
    <x v="0"/>
    <n v="5.4748000000000001"/>
    <x v="67"/>
  </r>
  <r>
    <n v="68007"/>
    <s v="Caramanico Terme"/>
    <s v="E - Periferico"/>
    <x v="1"/>
    <n v="84.809700000000007"/>
    <x v="67"/>
  </r>
  <r>
    <n v="68008"/>
    <s v="Carpineto della Nora"/>
    <s v="E - Periferico"/>
    <x v="1"/>
    <n v="24.3965"/>
    <x v="67"/>
  </r>
  <r>
    <n v="68009"/>
    <s v="Castiglione a Casauria"/>
    <s v="D - Intermedio"/>
    <x v="1"/>
    <n v="16.3231"/>
    <x v="67"/>
  </r>
  <r>
    <n v="68010"/>
    <s v="Catignano"/>
    <s v="D - Intermedio"/>
    <x v="1"/>
    <n v="17.141100000000002"/>
    <x v="67"/>
  </r>
  <r>
    <n v="68011"/>
    <s v="Cepagatti"/>
    <s v="C - Cintura"/>
    <x v="0"/>
    <n v="30.681699999999999"/>
    <x v="67"/>
  </r>
  <r>
    <n v="68012"/>
    <s v="Città Sant'Angelo"/>
    <s v="D - Intermedio"/>
    <x v="1"/>
    <n v="61.566400000000002"/>
    <x v="67"/>
  </r>
  <r>
    <n v="68013"/>
    <s v="Civitaquana"/>
    <s v="D - Intermedio"/>
    <x v="1"/>
    <n v="22.069900000000001"/>
    <x v="67"/>
  </r>
  <r>
    <n v="68014"/>
    <s v="Civitella Casanova"/>
    <s v="E - Periferico"/>
    <x v="1"/>
    <n v="30.790500000000002"/>
    <x v="67"/>
  </r>
  <r>
    <n v="68015"/>
    <s v="Collecorvino"/>
    <s v="C - Cintura"/>
    <x v="0"/>
    <n v="32.113300000000002"/>
    <x v="67"/>
  </r>
  <r>
    <n v="68016"/>
    <s v="Corvara"/>
    <s v="E - Periferico"/>
    <x v="1"/>
    <n v="13.8245"/>
    <x v="67"/>
  </r>
  <r>
    <n v="68017"/>
    <s v="Cugnoli"/>
    <s v="D - Intermedio"/>
    <x v="1"/>
    <n v="15.3744"/>
    <x v="67"/>
  </r>
  <r>
    <n v="68018"/>
    <s v="Elice"/>
    <s v="D - Intermedio"/>
    <x v="1"/>
    <n v="14.1151"/>
    <x v="67"/>
  </r>
  <r>
    <n v="68019"/>
    <s v="Farindola"/>
    <s v="E - Periferico"/>
    <x v="1"/>
    <n v="45.495100000000001"/>
    <x v="67"/>
  </r>
  <r>
    <n v="68020"/>
    <s v="Lettomanoppello"/>
    <s v="D - Intermedio"/>
    <x v="1"/>
    <n v="15.183"/>
    <x v="67"/>
  </r>
  <r>
    <n v="68021"/>
    <s v="Loreto Aprutino"/>
    <s v="D - Intermedio"/>
    <x v="1"/>
    <n v="59.884099999999997"/>
    <x v="67"/>
  </r>
  <r>
    <n v="68022"/>
    <s v="Manoppello"/>
    <s v="C - Cintura"/>
    <x v="0"/>
    <n v="39.430900000000001"/>
    <x v="67"/>
  </r>
  <r>
    <n v="68023"/>
    <s v="Montebello di Bertona"/>
    <s v="E - Periferico"/>
    <x v="1"/>
    <n v="21.550799999999999"/>
    <x v="67"/>
  </r>
  <r>
    <n v="68024"/>
    <s v="Montesilvano"/>
    <s v="C - Cintura"/>
    <x v="0"/>
    <n v="23.374099999999999"/>
    <x v="67"/>
  </r>
  <r>
    <n v="68025"/>
    <s v="Moscufo"/>
    <s v="C - Cintura"/>
    <x v="0"/>
    <n v="19.477799999999998"/>
    <x v="67"/>
  </r>
  <r>
    <n v="68026"/>
    <s v="Nocciano"/>
    <s v="C - Cintura"/>
    <x v="0"/>
    <n v="13.911"/>
    <x v="67"/>
  </r>
  <r>
    <n v="68027"/>
    <s v="Penne"/>
    <s v="D - Intermedio"/>
    <x v="1"/>
    <n v="90.337299999999999"/>
    <x v="67"/>
  </r>
  <r>
    <n v="68028"/>
    <s v="Pescara"/>
    <s v="A - Polo"/>
    <x v="0"/>
    <n v="34.384999999999998"/>
    <x v="67"/>
  </r>
  <r>
    <n v="68029"/>
    <s v="Pescosansonesco"/>
    <s v="D - Intermedio"/>
    <x v="1"/>
    <n v="18.564399999999999"/>
    <x v="67"/>
  </r>
  <r>
    <n v="68030"/>
    <s v="Pianella"/>
    <s v="C - Cintura"/>
    <x v="0"/>
    <n v="47.4634"/>
    <x v="67"/>
  </r>
  <r>
    <n v="68031"/>
    <s v="Picciano"/>
    <s v="D - Intermedio"/>
    <x v="1"/>
    <n v="7.8156999999999996"/>
    <x v="67"/>
  </r>
  <r>
    <n v="68032"/>
    <s v="Pietranico"/>
    <s v="D - Intermedio"/>
    <x v="1"/>
    <n v="15.0138"/>
    <x v="67"/>
  </r>
  <r>
    <n v="68033"/>
    <s v="Popoli Terme"/>
    <s v="D - Intermedio"/>
    <x v="1"/>
    <n v="34.659700000000001"/>
    <x v="67"/>
  </r>
  <r>
    <n v="68034"/>
    <s v="Roccamorice"/>
    <s v="D - Intermedio"/>
    <x v="1"/>
    <n v="25.386600000000001"/>
    <x v="67"/>
  </r>
  <r>
    <n v="68035"/>
    <s v="Rosciano"/>
    <s v="C - Cintura"/>
    <x v="0"/>
    <n v="27.531300000000002"/>
    <x v="67"/>
  </r>
  <r>
    <n v="68036"/>
    <s v="Salle"/>
    <s v="D - Intermedio"/>
    <x v="1"/>
    <n v="21.294699999999999"/>
    <x v="67"/>
  </r>
  <r>
    <n v="68037"/>
    <s v="Sant'Eufemia a Maiella"/>
    <s v="E - Periferico"/>
    <x v="1"/>
    <n v="40.904699999999998"/>
    <x v="67"/>
  </r>
  <r>
    <n v="68038"/>
    <s v="San Valentino in Abruzzo Citeriore"/>
    <s v="D - Intermedio"/>
    <x v="1"/>
    <n v="16.490300000000001"/>
    <x v="67"/>
  </r>
  <r>
    <n v="68039"/>
    <s v="Scafa"/>
    <s v="C - Cintura"/>
    <x v="0"/>
    <n v="10.263400000000001"/>
    <x v="67"/>
  </r>
  <r>
    <n v="68040"/>
    <s v="Serramonacesca"/>
    <s v="D - Intermedio"/>
    <x v="1"/>
    <n v="24.0198"/>
    <x v="67"/>
  </r>
  <r>
    <n v="68041"/>
    <s v="Spoltore"/>
    <s v="C - Cintura"/>
    <x v="0"/>
    <n v="37.038200000000003"/>
    <x v="67"/>
  </r>
  <r>
    <n v="68042"/>
    <s v="Tocco da Casauria"/>
    <s v="C - Cintura"/>
    <x v="0"/>
    <n v="29.607299999999999"/>
    <x v="67"/>
  </r>
  <r>
    <n v="68043"/>
    <s v="Torre de' Passeri"/>
    <s v="C - Cintura"/>
    <x v="0"/>
    <n v="5.8697999999999997"/>
    <x v="67"/>
  </r>
  <r>
    <n v="68044"/>
    <s v="Turrivalignani"/>
    <s v="C - Cintura"/>
    <x v="0"/>
    <n v="6.2682000000000002"/>
    <x v="67"/>
  </r>
  <r>
    <n v="68045"/>
    <s v="Vicoli"/>
    <s v="D - Intermedio"/>
    <x v="1"/>
    <n v="9.0526999999999997"/>
    <x v="67"/>
  </r>
  <r>
    <n v="68046"/>
    <s v="Villa Celiera"/>
    <s v="E - Periferico"/>
    <x v="1"/>
    <n v="12.9369"/>
    <x v="67"/>
  </r>
  <r>
    <n v="69001"/>
    <s v="Altino"/>
    <s v="E - Periferico"/>
    <x v="1"/>
    <n v="15.528499999999999"/>
    <x v="68"/>
  </r>
  <r>
    <n v="69002"/>
    <s v="Archi"/>
    <s v="E - Periferico"/>
    <x v="1"/>
    <n v="27.9435"/>
    <x v="68"/>
  </r>
  <r>
    <n v="69003"/>
    <s v="Ari"/>
    <s v="D - Intermedio"/>
    <x v="1"/>
    <n v="11.525399999999999"/>
    <x v="68"/>
  </r>
  <r>
    <n v="69004"/>
    <s v="Arielli"/>
    <s v="D - Intermedio"/>
    <x v="1"/>
    <n v="11.6699"/>
    <x v="68"/>
  </r>
  <r>
    <n v="69005"/>
    <s v="Atessa"/>
    <s v="E - Periferico"/>
    <x v="1"/>
    <n v="109.2516"/>
    <x v="68"/>
  </r>
  <r>
    <n v="69006"/>
    <s v="Bomba"/>
    <s v="E - Periferico"/>
    <x v="1"/>
    <n v="17.134399999999999"/>
    <x v="68"/>
  </r>
  <r>
    <n v="69007"/>
    <s v="Borrello"/>
    <s v="F - Ultraperiferico"/>
    <x v="1"/>
    <n v="15.0167"/>
    <x v="68"/>
  </r>
  <r>
    <n v="69008"/>
    <s v="Bucchianico"/>
    <s v="C - Cintura"/>
    <x v="0"/>
    <n v="37.878399999999999"/>
    <x v="68"/>
  </r>
  <r>
    <n v="69009"/>
    <s v="Montebello sul Sangro"/>
    <s v="E - Periferico"/>
    <x v="1"/>
    <n v="5.4309000000000003"/>
    <x v="68"/>
  </r>
  <r>
    <n v="69010"/>
    <s v="Canosa Sannita"/>
    <s v="D - Intermedio"/>
    <x v="1"/>
    <n v="13.8858"/>
    <x v="68"/>
  </r>
  <r>
    <n v="69011"/>
    <s v="Carpineto Sinello"/>
    <s v="E - Periferico"/>
    <x v="1"/>
    <n v="29.744199999999999"/>
    <x v="68"/>
  </r>
  <r>
    <n v="69012"/>
    <s v="Carunchio"/>
    <s v="E - Periferico"/>
    <x v="1"/>
    <n v="32.4983"/>
    <x v="68"/>
  </r>
  <r>
    <n v="69013"/>
    <s v="Casacanditella"/>
    <s v="C - Cintura"/>
    <x v="0"/>
    <n v="12.6204"/>
    <x v="68"/>
  </r>
  <r>
    <n v="69014"/>
    <s v="Casalanguida"/>
    <s v="F - Ultraperiferico"/>
    <x v="1"/>
    <n v="13.502800000000001"/>
    <x v="68"/>
  </r>
  <r>
    <n v="69015"/>
    <s v="Casalbordino"/>
    <s v="E - Periferico"/>
    <x v="1"/>
    <n v="46.111199999999997"/>
    <x v="68"/>
  </r>
  <r>
    <n v="69016"/>
    <s v="Casalincontrada"/>
    <s v="C - Cintura"/>
    <x v="0"/>
    <n v="16.249199999999998"/>
    <x v="68"/>
  </r>
  <r>
    <n v="69017"/>
    <s v="Casoli"/>
    <s v="E - Periferico"/>
    <x v="1"/>
    <n v="66.740600000000001"/>
    <x v="68"/>
  </r>
  <r>
    <n v="69018"/>
    <s v="Castel Frentano"/>
    <s v="E - Periferico"/>
    <x v="1"/>
    <n v="21.867100000000001"/>
    <x v="68"/>
  </r>
  <r>
    <n v="69019"/>
    <s v="Castelguidone"/>
    <s v="E - Periferico"/>
    <x v="1"/>
    <n v="15.4038"/>
    <x v="68"/>
  </r>
  <r>
    <n v="69020"/>
    <s v="Castiglione Messer Marino"/>
    <s v="F - Ultraperiferico"/>
    <x v="1"/>
    <n v="47.124600000000001"/>
    <x v="68"/>
  </r>
  <r>
    <n v="69021"/>
    <s v="Celenza sul Trigno"/>
    <s v="E - Periferico"/>
    <x v="1"/>
    <n v="22.900099999999998"/>
    <x v="68"/>
  </r>
  <r>
    <n v="69022"/>
    <s v="Chieti"/>
    <s v="A - Polo"/>
    <x v="0"/>
    <n v="59.314900000000002"/>
    <x v="68"/>
  </r>
  <r>
    <n v="69023"/>
    <s v="Civitaluparella"/>
    <s v="F - Ultraperiferico"/>
    <x v="1"/>
    <n v="22.378399999999999"/>
    <x v="68"/>
  </r>
  <r>
    <n v="69024"/>
    <s v="Civitella Messer Raimondo"/>
    <s v="E - Periferico"/>
    <x v="1"/>
    <n v="12.4512"/>
    <x v="68"/>
  </r>
  <r>
    <n v="69025"/>
    <s v="Colledimacine"/>
    <s v="F - Ultraperiferico"/>
    <x v="1"/>
    <n v="11.1907"/>
    <x v="68"/>
  </r>
  <r>
    <n v="69026"/>
    <s v="Colledimezzo"/>
    <s v="E - Periferico"/>
    <x v="1"/>
    <n v="11.1248"/>
    <x v="68"/>
  </r>
  <r>
    <n v="69027"/>
    <s v="Crecchio"/>
    <s v="D - Intermedio"/>
    <x v="1"/>
    <n v="18.854199999999999"/>
    <x v="68"/>
  </r>
  <r>
    <n v="69028"/>
    <s v="Cupello"/>
    <s v="E - Periferico"/>
    <x v="1"/>
    <n v="48.722799999999999"/>
    <x v="68"/>
  </r>
  <r>
    <n v="69029"/>
    <s v="Dogliola"/>
    <s v="E - Periferico"/>
    <x v="1"/>
    <n v="11.7667"/>
    <x v="68"/>
  </r>
  <r>
    <n v="69030"/>
    <s v="Fara Filiorum Petri"/>
    <s v="C - Cintura"/>
    <x v="0"/>
    <n v="15.038600000000001"/>
    <x v="68"/>
  </r>
  <r>
    <n v="69031"/>
    <s v="Fara San Martino"/>
    <s v="E - Periferico"/>
    <x v="1"/>
    <n v="44.724400000000003"/>
    <x v="68"/>
  </r>
  <r>
    <n v="69032"/>
    <s v="Filetto"/>
    <s v="D - Intermedio"/>
    <x v="1"/>
    <n v="13.1251"/>
    <x v="68"/>
  </r>
  <r>
    <n v="69033"/>
    <s v="Fossacesia"/>
    <s v="D - Intermedio"/>
    <x v="1"/>
    <n v="30.002600000000001"/>
    <x v="68"/>
  </r>
  <r>
    <n v="69034"/>
    <s v="Fraine"/>
    <s v="F - Ultraperiferico"/>
    <x v="1"/>
    <n v="16.781099999999999"/>
    <x v="68"/>
  </r>
  <r>
    <n v="69035"/>
    <s v="Francavilla al Mare"/>
    <s v="C - Cintura"/>
    <x v="0"/>
    <n v="23.125900000000001"/>
    <x v="68"/>
  </r>
  <r>
    <n v="69036"/>
    <s v="Fresagrandinaria"/>
    <s v="E - Periferico"/>
    <x v="1"/>
    <n v="25.3492"/>
    <x v="68"/>
  </r>
  <r>
    <n v="69037"/>
    <s v="Frisa"/>
    <s v="D - Intermedio"/>
    <x v="1"/>
    <n v="11.519299999999999"/>
    <x v="68"/>
  </r>
  <r>
    <n v="69038"/>
    <s v="Furci"/>
    <s v="E - Periferico"/>
    <x v="1"/>
    <n v="25.277200000000001"/>
    <x v="68"/>
  </r>
  <r>
    <n v="69039"/>
    <s v="Gamberale"/>
    <s v="F - Ultraperiferico"/>
    <x v="1"/>
    <n v="15.341699999999999"/>
    <x v="68"/>
  </r>
  <r>
    <n v="69040"/>
    <s v="Gessopalena"/>
    <s v="E - Periferico"/>
    <x v="1"/>
    <n v="31.646799999999999"/>
    <x v="68"/>
  </r>
  <r>
    <n v="69041"/>
    <s v="Gissi"/>
    <s v="E - Periferico"/>
    <x v="1"/>
    <n v="37.030299999999997"/>
    <x v="68"/>
  </r>
  <r>
    <n v="69042"/>
    <s v="Giuliano Teatino"/>
    <s v="D - Intermedio"/>
    <x v="1"/>
    <n v="10.214399999999999"/>
    <x v="68"/>
  </r>
  <r>
    <n v="69043"/>
    <s v="Guardiagrele"/>
    <s v="C - Cintura"/>
    <x v="0"/>
    <n v="55.416699999999999"/>
    <x v="68"/>
  </r>
  <r>
    <n v="69044"/>
    <s v="Guilmi"/>
    <s v="F - Ultraperiferico"/>
    <x v="1"/>
    <n v="12.8523"/>
    <x v="68"/>
  </r>
  <r>
    <n v="69045"/>
    <s v="Lama dei Peligni"/>
    <s v="E - Periferico"/>
    <x v="1"/>
    <n v="31.308199999999999"/>
    <x v="68"/>
  </r>
  <r>
    <n v="69046"/>
    <s v="Lanciano"/>
    <s v="D - Intermedio"/>
    <x v="1"/>
    <n v="66.114999999999995"/>
    <x v="68"/>
  </r>
  <r>
    <n v="69047"/>
    <s v="Lentella"/>
    <s v="E - Periferico"/>
    <x v="1"/>
    <n v="12.9678"/>
    <x v="68"/>
  </r>
  <r>
    <n v="69048"/>
    <s v="Lettopalena"/>
    <s v="F - Ultraperiferico"/>
    <x v="1"/>
    <n v="21.245100000000001"/>
    <x v="68"/>
  </r>
  <r>
    <n v="69049"/>
    <s v="Liscia"/>
    <s v="F - Ultraperiferico"/>
    <x v="1"/>
    <n v="8.3429000000000002"/>
    <x v="68"/>
  </r>
  <r>
    <n v="69050"/>
    <s v="Miglianico"/>
    <s v="C - Cintura"/>
    <x v="0"/>
    <n v="22.217700000000001"/>
    <x v="68"/>
  </r>
  <r>
    <n v="69051"/>
    <s v="Montazzoli"/>
    <s v="F - Ultraperiferico"/>
    <x v="1"/>
    <n v="39.433399999999999"/>
    <x v="68"/>
  </r>
  <r>
    <n v="69052"/>
    <s v="Monteferrante"/>
    <s v="F - Ultraperiferico"/>
    <x v="1"/>
    <n v="15.160399999999999"/>
    <x v="68"/>
  </r>
  <r>
    <n v="69053"/>
    <s v="Montelapiano"/>
    <s v="F - Ultraperiferico"/>
    <x v="1"/>
    <n v="8.0585000000000004"/>
    <x v="68"/>
  </r>
  <r>
    <n v="69054"/>
    <s v="Montenerodomo"/>
    <s v="F - Ultraperiferico"/>
    <x v="1"/>
    <n v="29.134799999999998"/>
    <x v="68"/>
  </r>
  <r>
    <n v="69055"/>
    <s v="Monteodorisio"/>
    <s v="E - Periferico"/>
    <x v="1"/>
    <n v="24.580200000000001"/>
    <x v="68"/>
  </r>
  <r>
    <n v="69056"/>
    <s v="Mozzagrogna"/>
    <s v="D - Intermedio"/>
    <x v="1"/>
    <n v="14.4255"/>
    <x v="68"/>
  </r>
  <r>
    <n v="69057"/>
    <s v="Orsogna"/>
    <s v="D - Intermedio"/>
    <x v="1"/>
    <n v="25.646699999999999"/>
    <x v="68"/>
  </r>
  <r>
    <n v="69058"/>
    <s v="Ortona"/>
    <s v="D - Intermedio"/>
    <x v="1"/>
    <n v="70.255499999999998"/>
    <x v="68"/>
  </r>
  <r>
    <n v="69059"/>
    <s v="Paglieta"/>
    <s v="D - Intermedio"/>
    <x v="1"/>
    <n v="33.553199999999997"/>
    <x v="68"/>
  </r>
  <r>
    <n v="69060"/>
    <s v="Palena"/>
    <s v="F - Ultraperiferico"/>
    <x v="1"/>
    <n v="93.984499999999997"/>
    <x v="68"/>
  </r>
  <r>
    <n v="69061"/>
    <s v="Palmoli"/>
    <s v="E - Periferico"/>
    <x v="1"/>
    <n v="32.621000000000002"/>
    <x v="68"/>
  </r>
  <r>
    <n v="69062"/>
    <s v="Palombaro"/>
    <s v="E - Periferico"/>
    <x v="1"/>
    <n v="17.322500000000002"/>
    <x v="68"/>
  </r>
  <r>
    <n v="69063"/>
    <s v="Pennadomo"/>
    <s v="E - Periferico"/>
    <x v="1"/>
    <n v="11.0261"/>
    <x v="68"/>
  </r>
  <r>
    <n v="69064"/>
    <s v="Pennapiedimonte"/>
    <s v="D - Intermedio"/>
    <x v="1"/>
    <n v="47.65"/>
    <x v="68"/>
  </r>
  <r>
    <n v="69065"/>
    <s v="Perano"/>
    <s v="E - Periferico"/>
    <x v="1"/>
    <n v="6.9123999999999999"/>
    <x v="68"/>
  </r>
  <r>
    <n v="69066"/>
    <s v="Pizzoferrato"/>
    <s v="F - Ultraperiferico"/>
    <x v="1"/>
    <n v="31.423400000000001"/>
    <x v="68"/>
  </r>
  <r>
    <n v="69067"/>
    <s v="Poggiofiorito"/>
    <s v="D - Intermedio"/>
    <x v="1"/>
    <n v="9.7940000000000005"/>
    <x v="68"/>
  </r>
  <r>
    <n v="69068"/>
    <s v="Pollutri"/>
    <s v="E - Periferico"/>
    <x v="1"/>
    <n v="26.191099999999999"/>
    <x v="68"/>
  </r>
  <r>
    <n v="69069"/>
    <s v="Pretoro"/>
    <s v="C - Cintura"/>
    <x v="0"/>
    <n v="25.6175"/>
    <x v="68"/>
  </r>
  <r>
    <n v="69070"/>
    <s v="Quadri"/>
    <s v="E - Periferico"/>
    <x v="1"/>
    <n v="7.2919999999999998"/>
    <x v="68"/>
  </r>
  <r>
    <n v="69071"/>
    <s v="Rapino"/>
    <s v="C - Cintura"/>
    <x v="0"/>
    <n v="20.874500000000001"/>
    <x v="68"/>
  </r>
  <r>
    <n v="69072"/>
    <s v="Ripa Teatina"/>
    <s v="C - Cintura"/>
    <x v="0"/>
    <n v="20.630600000000001"/>
    <x v="68"/>
  </r>
  <r>
    <n v="69073"/>
    <s v="Roccamontepiano"/>
    <s v="C - Cintura"/>
    <x v="0"/>
    <n v="17.8443"/>
    <x v="68"/>
  </r>
  <r>
    <n v="69074"/>
    <s v="Rocca San Giovanni"/>
    <s v="E - Periferico"/>
    <x v="1"/>
    <n v="21.7546"/>
    <x v="68"/>
  </r>
  <r>
    <n v="69075"/>
    <s v="Roccascalegna"/>
    <s v="E - Periferico"/>
    <x v="1"/>
    <n v="22.958400000000001"/>
    <x v="68"/>
  </r>
  <r>
    <n v="69076"/>
    <s v="Roccaspinalveti"/>
    <s v="F - Ultraperiferico"/>
    <x v="1"/>
    <n v="32.5505"/>
    <x v="68"/>
  </r>
  <r>
    <n v="69077"/>
    <s v="Roio del Sangro"/>
    <s v="F - Ultraperiferico"/>
    <x v="1"/>
    <n v="11.901300000000001"/>
    <x v="68"/>
  </r>
  <r>
    <n v="69078"/>
    <s v="Rosello"/>
    <s v="F - Ultraperiferico"/>
    <x v="1"/>
    <n v="18.77"/>
    <x v="68"/>
  </r>
  <r>
    <n v="69079"/>
    <s v="San Buono"/>
    <s v="F - Ultraperiferico"/>
    <x v="1"/>
    <n v="25.183499999999999"/>
    <x v="68"/>
  </r>
  <r>
    <n v="69080"/>
    <s v="San Giovanni Lipioni"/>
    <s v="E - Periferico"/>
    <x v="1"/>
    <n v="8.7039000000000009"/>
    <x v="68"/>
  </r>
  <r>
    <n v="69081"/>
    <s v="San Giovanni Teatino"/>
    <s v="C - Cintura"/>
    <x v="0"/>
    <n v="18.228999999999999"/>
    <x v="68"/>
  </r>
  <r>
    <n v="69082"/>
    <s v="San Martino sulla Marrucina"/>
    <s v="C - Cintura"/>
    <x v="0"/>
    <n v="7.5353000000000003"/>
    <x v="68"/>
  </r>
  <r>
    <n v="69083"/>
    <s v="San Salvo"/>
    <s v="E - Periferico"/>
    <x v="1"/>
    <n v="19.6861"/>
    <x v="68"/>
  </r>
  <r>
    <n v="69084"/>
    <s v="Santa Maria Imbaro"/>
    <s v="D - Intermedio"/>
    <x v="1"/>
    <n v="5.7573999999999996"/>
    <x v="68"/>
  </r>
  <r>
    <n v="69085"/>
    <s v="Sant'Eusanio del Sangro"/>
    <s v="E - Periferico"/>
    <x v="1"/>
    <n v="24.853899999999999"/>
    <x v="68"/>
  </r>
  <r>
    <n v="69086"/>
    <s v="San Vito Chietino"/>
    <s v="D - Intermedio"/>
    <x v="1"/>
    <n v="17.534700000000001"/>
    <x v="68"/>
  </r>
  <r>
    <n v="69087"/>
    <s v="Scerni"/>
    <s v="E - Periferico"/>
    <x v="1"/>
    <n v="41.301200000000001"/>
    <x v="68"/>
  </r>
  <r>
    <n v="69088"/>
    <s v="Schiavi di Abruzzo"/>
    <s v="E - Periferico"/>
    <x v="1"/>
    <n v="45.515799999999999"/>
    <x v="68"/>
  </r>
  <r>
    <n v="69089"/>
    <s v="Taranta Peligna"/>
    <s v="F - Ultraperiferico"/>
    <x v="1"/>
    <n v="21.847000000000001"/>
    <x v="68"/>
  </r>
  <r>
    <n v="69090"/>
    <s v="Tollo"/>
    <s v="C - Cintura"/>
    <x v="0"/>
    <n v="15.2989"/>
    <x v="68"/>
  </r>
  <r>
    <n v="69091"/>
    <s v="Torino di Sangro"/>
    <s v="E - Periferico"/>
    <x v="1"/>
    <n v="31.514800000000001"/>
    <x v="68"/>
  </r>
  <r>
    <n v="69092"/>
    <s v="Tornareccio"/>
    <s v="E - Periferico"/>
    <x v="1"/>
    <n v="28.6875"/>
    <x v="68"/>
  </r>
  <r>
    <n v="69093"/>
    <s v="Torrebruna"/>
    <s v="E - Periferico"/>
    <x v="1"/>
    <n v="23.1828"/>
    <x v="68"/>
  </r>
  <r>
    <n v="69094"/>
    <s v="Torrevecchia Teatina"/>
    <s v="C - Cintura"/>
    <x v="0"/>
    <n v="14.3071"/>
    <x v="68"/>
  </r>
  <r>
    <n v="69095"/>
    <s v="Torricella Peligna"/>
    <s v="F - Ultraperiferico"/>
    <x v="1"/>
    <n v="36.552799999999998"/>
    <x v="68"/>
  </r>
  <r>
    <n v="69096"/>
    <s v="Treglio"/>
    <s v="D - Intermedio"/>
    <x v="1"/>
    <n v="5.1147999999999998"/>
    <x v="68"/>
  </r>
  <r>
    <n v="69097"/>
    <s v="Tufillo"/>
    <s v="E - Periferico"/>
    <x v="1"/>
    <n v="21.607199999999999"/>
    <x v="68"/>
  </r>
  <r>
    <n v="69098"/>
    <s v="Vacri"/>
    <s v="C - Cintura"/>
    <x v="0"/>
    <n v="12.047800000000001"/>
    <x v="68"/>
  </r>
  <r>
    <n v="69099"/>
    <s v="Vasto"/>
    <s v="E - Periferico"/>
    <x v="1"/>
    <n v="71.296899999999994"/>
    <x v="68"/>
  </r>
  <r>
    <n v="69100"/>
    <s v="Villalfonsina"/>
    <s v="E - Periferico"/>
    <x v="1"/>
    <n v="9.7828999999999997"/>
    <x v="68"/>
  </r>
  <r>
    <n v="69101"/>
    <s v="Villamagna"/>
    <s v="C - Cintura"/>
    <x v="0"/>
    <n v="12.9863"/>
    <x v="68"/>
  </r>
  <r>
    <n v="69102"/>
    <s v="Villa Santa Maria"/>
    <s v="E - Periferico"/>
    <x v="1"/>
    <n v="16.37"/>
    <x v="68"/>
  </r>
  <r>
    <n v="69103"/>
    <s v="Pietraferrazzana"/>
    <s v="E - Periferico"/>
    <x v="1"/>
    <n v="4.4504000000000001"/>
    <x v="68"/>
  </r>
  <r>
    <n v="69104"/>
    <s v="Fallo"/>
    <s v="E - Periferico"/>
    <x v="1"/>
    <n v="6.3792999999999997"/>
    <x v="68"/>
  </r>
  <r>
    <n v="70001"/>
    <s v="Acquaviva Collecroce"/>
    <s v="E - Periferico"/>
    <x v="1"/>
    <n v="28.340699999999998"/>
    <x v="69"/>
  </r>
  <r>
    <n v="70002"/>
    <s v="Baranello"/>
    <s v="C - Cintura"/>
    <x v="0"/>
    <n v="24.991"/>
    <x v="69"/>
  </r>
  <r>
    <n v="70003"/>
    <s v="Bojano"/>
    <s v="C - Cintura"/>
    <x v="0"/>
    <n v="53.145899999999997"/>
    <x v="69"/>
  </r>
  <r>
    <n v="70004"/>
    <s v="Bonefro"/>
    <s v="E - Periferico"/>
    <x v="1"/>
    <n v="31.834800000000001"/>
    <x v="69"/>
  </r>
  <r>
    <n v="70005"/>
    <s v="Busso"/>
    <s v="C - Cintura"/>
    <x v="0"/>
    <n v="23.383400000000002"/>
    <x v="69"/>
  </r>
  <r>
    <n v="70006"/>
    <s v="Campobasso"/>
    <s v="A - Polo"/>
    <x v="0"/>
    <n v="55.997199999999999"/>
    <x v="69"/>
  </r>
  <r>
    <n v="70007"/>
    <s v="Campochiaro"/>
    <s v="C - Cintura"/>
    <x v="0"/>
    <n v="35.820799999999998"/>
    <x v="69"/>
  </r>
  <r>
    <n v="70008"/>
    <s v="Campodipietra"/>
    <s v="C - Cintura"/>
    <x v="0"/>
    <n v="19.929200000000002"/>
    <x v="69"/>
  </r>
  <r>
    <n v="70009"/>
    <s v="Campolieto"/>
    <s v="C - Cintura"/>
    <x v="0"/>
    <n v="24.8005"/>
    <x v="69"/>
  </r>
  <r>
    <n v="70010"/>
    <s v="Campomarino"/>
    <s v="E - Periferico"/>
    <x v="1"/>
    <n v="76.412000000000006"/>
    <x v="69"/>
  </r>
  <r>
    <n v="70011"/>
    <s v="Casacalenda"/>
    <s v="D - Intermedio"/>
    <x v="1"/>
    <n v="66.91"/>
    <x v="69"/>
  </r>
  <r>
    <n v="70012"/>
    <s v="Casalciprano"/>
    <s v="C - Cintura"/>
    <x v="0"/>
    <n v="20.1282"/>
    <x v="69"/>
  </r>
  <r>
    <n v="70013"/>
    <s v="Castelbottaccio"/>
    <s v="D - Intermedio"/>
    <x v="1"/>
    <n v="11.546200000000001"/>
    <x v="69"/>
  </r>
  <r>
    <n v="70014"/>
    <s v="Castellino del Biferno"/>
    <s v="D - Intermedio"/>
    <x v="1"/>
    <n v="15.2873"/>
    <x v="69"/>
  </r>
  <r>
    <n v="70015"/>
    <s v="Castelmauro"/>
    <s v="E - Periferico"/>
    <x v="1"/>
    <n v="44.079599999999999"/>
    <x v="69"/>
  </r>
  <r>
    <n v="70016"/>
    <s v="Castropignano"/>
    <s v="C - Cintura"/>
    <x v="0"/>
    <n v="26.541699999999999"/>
    <x v="69"/>
  </r>
  <r>
    <n v="70017"/>
    <s v="Cercemaggiore"/>
    <s v="D - Intermedio"/>
    <x v="1"/>
    <n v="57.279800000000002"/>
    <x v="69"/>
  </r>
  <r>
    <n v="70018"/>
    <s v="Cercepiccola"/>
    <s v="C - Cintura"/>
    <x v="0"/>
    <n v="16.655000000000001"/>
    <x v="69"/>
  </r>
  <r>
    <n v="70019"/>
    <s v="Civitacampomarano"/>
    <s v="D - Intermedio"/>
    <x v="1"/>
    <n v="38.232799999999997"/>
    <x v="69"/>
  </r>
  <r>
    <n v="70020"/>
    <s v="Colle d'Anchise"/>
    <s v="C - Cintura"/>
    <x v="0"/>
    <n v="15.820600000000001"/>
    <x v="69"/>
  </r>
  <r>
    <n v="70021"/>
    <s v="Colletorto"/>
    <s v="E - Periferico"/>
    <x v="1"/>
    <n v="36.807200000000002"/>
    <x v="69"/>
  </r>
  <r>
    <n v="70022"/>
    <s v="Duronia"/>
    <s v="D - Intermedio"/>
    <x v="1"/>
    <n v="22.630500000000001"/>
    <x v="69"/>
  </r>
  <r>
    <n v="70023"/>
    <s v="Ferrazzano"/>
    <s v="C - Cintura"/>
    <x v="0"/>
    <n v="16.576599999999999"/>
    <x v="69"/>
  </r>
  <r>
    <n v="70024"/>
    <s v="Fossalto"/>
    <s v="C - Cintura"/>
    <x v="0"/>
    <n v="28.724"/>
    <x v="69"/>
  </r>
  <r>
    <n v="70025"/>
    <s v="Gambatesa"/>
    <s v="D - Intermedio"/>
    <x v="1"/>
    <n v="43.367400000000004"/>
    <x v="69"/>
  </r>
  <r>
    <n v="70026"/>
    <s v="Gildone"/>
    <s v="C - Cintura"/>
    <x v="0"/>
    <n v="29.750399999999999"/>
    <x v="69"/>
  </r>
  <r>
    <n v="70027"/>
    <s v="Guardialfiera"/>
    <s v="D - Intermedio"/>
    <x v="1"/>
    <n v="43.262099999999997"/>
    <x v="69"/>
  </r>
  <r>
    <n v="70028"/>
    <s v="Guardiaregia"/>
    <s v="C - Cintura"/>
    <x v="0"/>
    <n v="43.316499999999998"/>
    <x v="69"/>
  </r>
  <r>
    <n v="70029"/>
    <s v="Guglionesi"/>
    <s v="E - Periferico"/>
    <x v="1"/>
    <n v="101.185"/>
    <x v="69"/>
  </r>
  <r>
    <n v="70030"/>
    <s v="Jelsi"/>
    <s v="C - Cintura"/>
    <x v="0"/>
    <n v="28.8324"/>
    <x v="69"/>
  </r>
  <r>
    <n v="70031"/>
    <s v="Larino"/>
    <s v="E - Periferico"/>
    <x v="1"/>
    <n v="88.6614"/>
    <x v="69"/>
  </r>
  <r>
    <n v="70032"/>
    <s v="Limosano"/>
    <s v="C - Cintura"/>
    <x v="0"/>
    <n v="28.769600000000001"/>
    <x v="69"/>
  </r>
  <r>
    <n v="70033"/>
    <s v="Lucito"/>
    <s v="C - Cintura"/>
    <x v="0"/>
    <n v="31.450700000000001"/>
    <x v="69"/>
  </r>
  <r>
    <n v="70034"/>
    <s v="Lupara"/>
    <s v="D - Intermedio"/>
    <x v="1"/>
    <n v="25.461300000000001"/>
    <x v="69"/>
  </r>
  <r>
    <n v="70035"/>
    <s v="Macchia Valfortore"/>
    <s v="E - Periferico"/>
    <x v="1"/>
    <n v="26.574000000000002"/>
    <x v="69"/>
  </r>
  <r>
    <n v="70036"/>
    <s v="Mafalda"/>
    <s v="E - Periferico"/>
    <x v="1"/>
    <n v="32.709099999999999"/>
    <x v="69"/>
  </r>
  <r>
    <n v="70037"/>
    <s v="Matrice"/>
    <s v="C - Cintura"/>
    <x v="0"/>
    <n v="20.088999999999999"/>
    <x v="69"/>
  </r>
  <r>
    <n v="70038"/>
    <s v="Mirabello Sannitico"/>
    <s v="C - Cintura"/>
    <x v="0"/>
    <n v="21.7623"/>
    <x v="69"/>
  </r>
  <r>
    <n v="70039"/>
    <s v="Molise"/>
    <s v="C - Cintura"/>
    <x v="0"/>
    <n v="5.2186000000000003"/>
    <x v="69"/>
  </r>
  <r>
    <n v="70040"/>
    <s v="Monacilioni"/>
    <s v="D - Intermedio"/>
    <x v="1"/>
    <n v="27.314399999999999"/>
    <x v="69"/>
  </r>
  <r>
    <n v="70041"/>
    <s v="Montagano"/>
    <s v="C - Cintura"/>
    <x v="0"/>
    <n v="26.162400000000002"/>
    <x v="69"/>
  </r>
  <r>
    <n v="70042"/>
    <s v="Montecilfone"/>
    <s v="E - Periferico"/>
    <x v="1"/>
    <n v="22.5837"/>
    <x v="69"/>
  </r>
  <r>
    <n v="70043"/>
    <s v="Montefalcone nel Sannio"/>
    <s v="E - Periferico"/>
    <x v="1"/>
    <n v="32.401000000000003"/>
    <x v="69"/>
  </r>
  <r>
    <n v="70044"/>
    <s v="Montelongo"/>
    <s v="E - Periferico"/>
    <x v="1"/>
    <n v="12.9757"/>
    <x v="69"/>
  </r>
  <r>
    <n v="70045"/>
    <s v="Montemitro"/>
    <s v="E - Periferico"/>
    <x v="1"/>
    <n v="16.345199999999998"/>
    <x v="69"/>
  </r>
  <r>
    <n v="70046"/>
    <s v="Montenero di Bisaccia"/>
    <s v="E - Periferico"/>
    <x v="1"/>
    <n v="93.016599999999997"/>
    <x v="69"/>
  </r>
  <r>
    <n v="70047"/>
    <s v="Montorio nei Frentani"/>
    <s v="E - Periferico"/>
    <x v="1"/>
    <n v="31.024799999999999"/>
    <x v="69"/>
  </r>
  <r>
    <n v="70048"/>
    <s v="Morrone del Sannio"/>
    <s v="D - Intermedio"/>
    <x v="1"/>
    <n v="46.259799999999998"/>
    <x v="69"/>
  </r>
  <r>
    <n v="70049"/>
    <s v="Oratino"/>
    <s v="C - Cintura"/>
    <x v="0"/>
    <n v="17.951699999999999"/>
    <x v="69"/>
  </r>
  <r>
    <n v="70050"/>
    <s v="Palata"/>
    <s v="E - Periferico"/>
    <x v="1"/>
    <n v="43.9726"/>
    <x v="69"/>
  </r>
  <r>
    <n v="70051"/>
    <s v="Petacciato"/>
    <s v="E - Periferico"/>
    <x v="1"/>
    <n v="35.519399999999997"/>
    <x v="69"/>
  </r>
  <r>
    <n v="70052"/>
    <s v="Petrella Tifernina"/>
    <s v="C - Cintura"/>
    <x v="0"/>
    <n v="26.5518"/>
    <x v="69"/>
  </r>
  <r>
    <n v="70053"/>
    <s v="Pietracatella"/>
    <s v="D - Intermedio"/>
    <x v="1"/>
    <n v="50.419199999999996"/>
    <x v="69"/>
  </r>
  <r>
    <n v="70054"/>
    <s v="Pietracupa"/>
    <s v="C - Cintura"/>
    <x v="0"/>
    <n v="10.101699999999999"/>
    <x v="69"/>
  </r>
  <r>
    <n v="70055"/>
    <s v="Portocannone"/>
    <s v="E - Periferico"/>
    <x v="1"/>
    <n v="13.2233"/>
    <x v="69"/>
  </r>
  <r>
    <n v="70056"/>
    <s v="Provvidenti"/>
    <s v="E - Periferico"/>
    <x v="1"/>
    <n v="14.3894"/>
    <x v="69"/>
  </r>
  <r>
    <n v="70057"/>
    <s v="Riccia"/>
    <s v="D - Intermedio"/>
    <x v="1"/>
    <n v="70.075100000000006"/>
    <x v="69"/>
  </r>
  <r>
    <n v="70058"/>
    <s v="Ripabottoni"/>
    <s v="D - Intermedio"/>
    <x v="1"/>
    <n v="32.231299999999997"/>
    <x v="69"/>
  </r>
  <r>
    <n v="70059"/>
    <s v="Ripalimosani"/>
    <s v="C - Cintura"/>
    <x v="0"/>
    <n v="33.904000000000003"/>
    <x v="69"/>
  </r>
  <r>
    <n v="70060"/>
    <s v="Roccavivara"/>
    <s v="E - Periferico"/>
    <x v="1"/>
    <n v="21.178699999999999"/>
    <x v="69"/>
  </r>
  <r>
    <n v="70061"/>
    <s v="Rotello"/>
    <s v="E - Periferico"/>
    <x v="1"/>
    <n v="70.719800000000006"/>
    <x v="69"/>
  </r>
  <r>
    <n v="70062"/>
    <s v="Salcito"/>
    <s v="D - Intermedio"/>
    <x v="1"/>
    <n v="28.1145"/>
    <x v="69"/>
  </r>
  <r>
    <n v="70063"/>
    <s v="San Biase"/>
    <s v="E - Periferico"/>
    <x v="1"/>
    <n v="11.8934"/>
    <x v="69"/>
  </r>
  <r>
    <n v="70064"/>
    <s v="San Felice del Molise"/>
    <s v="E - Periferico"/>
    <x v="1"/>
    <n v="24.243099999999998"/>
    <x v="69"/>
  </r>
  <r>
    <n v="70065"/>
    <s v="San Giacomo degli Schiavoni"/>
    <s v="E - Periferico"/>
    <x v="1"/>
    <n v="11.507"/>
    <x v="69"/>
  </r>
  <r>
    <n v="70066"/>
    <s v="San Giovanni in Galdo"/>
    <s v="C - Cintura"/>
    <x v="0"/>
    <n v="19.484500000000001"/>
    <x v="69"/>
  </r>
  <r>
    <n v="70067"/>
    <s v="San Giuliano del Sannio"/>
    <s v="C - Cintura"/>
    <x v="0"/>
    <n v="23.9984"/>
    <x v="69"/>
  </r>
  <r>
    <n v="70068"/>
    <s v="San Giuliano di Puglia"/>
    <s v="E - Periferico"/>
    <x v="1"/>
    <n v="41.188899999999997"/>
    <x v="69"/>
  </r>
  <r>
    <n v="70069"/>
    <s v="San Martino in Pensilis"/>
    <s v="E - Periferico"/>
    <x v="1"/>
    <n v="101.6468"/>
    <x v="69"/>
  </r>
  <r>
    <n v="70070"/>
    <s v="San Massimo"/>
    <s v="D - Intermedio"/>
    <x v="1"/>
    <n v="27.322700000000001"/>
    <x v="69"/>
  </r>
  <r>
    <n v="70071"/>
    <s v="San Polo Matese"/>
    <s v="C - Cintura"/>
    <x v="0"/>
    <n v="15.213900000000001"/>
    <x v="69"/>
  </r>
  <r>
    <n v="70072"/>
    <s v="Santa Croce di Magliano"/>
    <s v="E - Periferico"/>
    <x v="1"/>
    <n v="53.5426"/>
    <x v="69"/>
  </r>
  <r>
    <n v="70073"/>
    <s v="Sant'Angelo Limosano"/>
    <s v="D - Intermedio"/>
    <x v="1"/>
    <n v="16.820599999999999"/>
    <x v="69"/>
  </r>
  <r>
    <n v="70074"/>
    <s v="Sant'Elia a Pianisi"/>
    <s v="D - Intermedio"/>
    <x v="1"/>
    <n v="67.777699999999996"/>
    <x v="69"/>
  </r>
  <r>
    <n v="70075"/>
    <s v="Sepino"/>
    <s v="C - Cintura"/>
    <x v="0"/>
    <n v="61.658700000000003"/>
    <x v="69"/>
  </r>
  <r>
    <n v="70076"/>
    <s v="Spinete"/>
    <s v="D - Intermedio"/>
    <x v="1"/>
    <n v="17.844899999999999"/>
    <x v="69"/>
  </r>
  <r>
    <n v="70077"/>
    <s v="Tavenna"/>
    <s v="E - Periferico"/>
    <x v="1"/>
    <n v="21.807600000000001"/>
    <x v="69"/>
  </r>
  <r>
    <n v="70078"/>
    <s v="Termoli"/>
    <s v="E - Periferico"/>
    <x v="1"/>
    <n v="55.058399999999999"/>
    <x v="69"/>
  </r>
  <r>
    <n v="70079"/>
    <s v="Torella del Sannio"/>
    <s v="D - Intermedio"/>
    <x v="1"/>
    <n v="16.651900000000001"/>
    <x v="69"/>
  </r>
  <r>
    <n v="70080"/>
    <s v="Toro"/>
    <s v="C - Cintura"/>
    <x v="0"/>
    <n v="24.225300000000001"/>
    <x v="69"/>
  </r>
  <r>
    <n v="70081"/>
    <s v="Trivento"/>
    <s v="E - Periferico"/>
    <x v="1"/>
    <n v="73.926599999999993"/>
    <x v="69"/>
  </r>
  <r>
    <n v="70082"/>
    <s v="Tufara"/>
    <s v="D - Intermedio"/>
    <x v="1"/>
    <n v="35.530299999999997"/>
    <x v="69"/>
  </r>
  <r>
    <n v="70083"/>
    <s v="Ururi"/>
    <s v="E - Periferico"/>
    <x v="1"/>
    <n v="31.1934"/>
    <x v="69"/>
  </r>
  <r>
    <n v="70084"/>
    <s v="Vinchiaturo"/>
    <s v="C - Cintura"/>
    <x v="0"/>
    <n v="35.078600000000002"/>
    <x v="69"/>
  </r>
  <r>
    <n v="71001"/>
    <s v="Accadia"/>
    <s v="E - Periferico"/>
    <x v="1"/>
    <n v="30.545400000000001"/>
    <x v="70"/>
  </r>
  <r>
    <n v="71002"/>
    <s v="Alberona"/>
    <s v="D - Intermedio"/>
    <x v="1"/>
    <n v="49.668199999999999"/>
    <x v="70"/>
  </r>
  <r>
    <n v="71003"/>
    <s v="Anzano di Puglia"/>
    <s v="E - Periferico"/>
    <x v="1"/>
    <n v="10.928800000000001"/>
    <x v="70"/>
  </r>
  <r>
    <n v="71004"/>
    <s v="Apricena"/>
    <s v="D - Intermedio"/>
    <x v="1"/>
    <n v="173.298"/>
    <x v="70"/>
  </r>
  <r>
    <n v="71005"/>
    <s v="Ascoli Satriano"/>
    <s v="D - Intermedio"/>
    <x v="1"/>
    <n v="337.18189999999998"/>
    <x v="70"/>
  </r>
  <r>
    <n v="71006"/>
    <s v="Biccari"/>
    <s v="D - Intermedio"/>
    <x v="1"/>
    <n v="106.7976"/>
    <x v="70"/>
  </r>
  <r>
    <n v="71007"/>
    <s v="Bovino"/>
    <s v="D - Intermedio"/>
    <x v="1"/>
    <n v="84.271199999999993"/>
    <x v="70"/>
  </r>
  <r>
    <n v="71008"/>
    <s v="Cagnano Varano"/>
    <s v="E - Periferico"/>
    <x v="1"/>
    <n v="166.88390000000001"/>
    <x v="70"/>
  </r>
  <r>
    <n v="71009"/>
    <s v="Candela"/>
    <s v="D - Intermedio"/>
    <x v="1"/>
    <n v="97.724800000000002"/>
    <x v="70"/>
  </r>
  <r>
    <n v="71010"/>
    <s v="Carapelle"/>
    <s v="C - Cintura"/>
    <x v="0"/>
    <n v="24.826000000000001"/>
    <x v="70"/>
  </r>
  <r>
    <n v="71011"/>
    <s v="Carlantino"/>
    <s v="E - Periferico"/>
    <x v="1"/>
    <n v="34.655299999999997"/>
    <x v="70"/>
  </r>
  <r>
    <n v="71012"/>
    <s v="Carpino"/>
    <s v="E - Periferico"/>
    <x v="1"/>
    <n v="79.665300000000002"/>
    <x v="70"/>
  </r>
  <r>
    <n v="71013"/>
    <s v="Casalnuovo Monterotaro"/>
    <s v="E - Periferico"/>
    <x v="1"/>
    <n v="48.230600000000003"/>
    <x v="70"/>
  </r>
  <r>
    <n v="71014"/>
    <s v="Casalvecchio di Puglia"/>
    <s v="E - Periferico"/>
    <x v="1"/>
    <n v="31.725999999999999"/>
    <x v="70"/>
  </r>
  <r>
    <n v="71015"/>
    <s v="Castelluccio dei Sauri"/>
    <s v="C - Cintura"/>
    <x v="0"/>
    <n v="50.785699999999999"/>
    <x v="70"/>
  </r>
  <r>
    <n v="71016"/>
    <s v="Castelluccio Valmaggiore"/>
    <s v="D - Intermedio"/>
    <x v="1"/>
    <n v="26.521999999999998"/>
    <x v="70"/>
  </r>
  <r>
    <n v="71017"/>
    <s v="Castelnuovo della Daunia"/>
    <s v="D - Intermedio"/>
    <x v="1"/>
    <n v="61.936300000000003"/>
    <x v="70"/>
  </r>
  <r>
    <n v="71018"/>
    <s v="Celenza Valfortore"/>
    <s v="E - Periferico"/>
    <x v="1"/>
    <n v="64.811400000000006"/>
    <x v="70"/>
  </r>
  <r>
    <n v="71019"/>
    <s v="Celle di San Vito"/>
    <s v="E - Periferico"/>
    <x v="1"/>
    <n v="18.587700000000002"/>
    <x v="70"/>
  </r>
  <r>
    <n v="71020"/>
    <s v="Cerignola"/>
    <s v="D - Intermedio"/>
    <x v="1"/>
    <n v="592.94889999999998"/>
    <x v="70"/>
  </r>
  <r>
    <n v="71021"/>
    <s v="Chieuti"/>
    <s v="E - Periferico"/>
    <x v="1"/>
    <n v="61.5627"/>
    <x v="70"/>
  </r>
  <r>
    <n v="71022"/>
    <s v="Deliceto"/>
    <s v="D - Intermedio"/>
    <x v="1"/>
    <n v="75.775400000000005"/>
    <x v="70"/>
  </r>
  <r>
    <n v="71023"/>
    <s v="Faeto"/>
    <s v="E - Periferico"/>
    <x v="1"/>
    <n v="25.9055"/>
    <x v="70"/>
  </r>
  <r>
    <n v="71024"/>
    <s v="Foggia"/>
    <s v="A - Polo"/>
    <x v="0"/>
    <n v="508.62869999999998"/>
    <x v="70"/>
  </r>
  <r>
    <n v="71025"/>
    <s v="Ischitella"/>
    <s v="F - Ultraperiferico"/>
    <x v="1"/>
    <n v="85.5732"/>
    <x v="70"/>
  </r>
  <r>
    <n v="71026"/>
    <s v="Isole Tremiti"/>
    <s v="F - Ultraperiferico"/>
    <x v="1"/>
    <n v="3.4702000000000002"/>
    <x v="70"/>
  </r>
  <r>
    <n v="71027"/>
    <s v="Lesina"/>
    <s v="D - Intermedio"/>
    <x v="1"/>
    <n v="160.4111"/>
    <x v="70"/>
  </r>
  <r>
    <n v="71028"/>
    <s v="Lucera"/>
    <s v="C - Cintura"/>
    <x v="0"/>
    <n v="339.62529999999998"/>
    <x v="70"/>
  </r>
  <r>
    <n v="71029"/>
    <s v="Manfredonia"/>
    <s v="D - Intermedio"/>
    <x v="1"/>
    <n v="355.65719999999999"/>
    <x v="70"/>
  </r>
  <r>
    <n v="71031"/>
    <s v="Mattinata"/>
    <s v="E - Periferico"/>
    <x v="1"/>
    <n v="74.239999999999995"/>
    <x v="70"/>
  </r>
  <r>
    <n v="71032"/>
    <s v="Monteleone di Puglia"/>
    <s v="E - Periferico"/>
    <x v="1"/>
    <n v="36.658700000000003"/>
    <x v="70"/>
  </r>
  <r>
    <n v="71033"/>
    <s v="Monte Sant'Angelo"/>
    <s v="E - Periferico"/>
    <x v="1"/>
    <n v="243.77510000000001"/>
    <x v="70"/>
  </r>
  <r>
    <n v="71034"/>
    <s v="Motta Montecorvino"/>
    <s v="D - Intermedio"/>
    <x v="1"/>
    <n v="20.188600000000001"/>
    <x v="70"/>
  </r>
  <r>
    <n v="71035"/>
    <s v="Orsara di Puglia"/>
    <s v="D - Intermedio"/>
    <x v="1"/>
    <n v="83.178899999999999"/>
    <x v="70"/>
  </r>
  <r>
    <n v="71036"/>
    <s v="Orta Nova"/>
    <s v="C - Cintura"/>
    <x v="0"/>
    <n v="106.01990000000001"/>
    <x v="70"/>
  </r>
  <r>
    <n v="71037"/>
    <s v="Panni"/>
    <s v="E - Periferico"/>
    <x v="1"/>
    <n v="32.766599999999997"/>
    <x v="70"/>
  </r>
  <r>
    <n v="71038"/>
    <s v="Peschici"/>
    <s v="F - Ultraperiferico"/>
    <x v="1"/>
    <n v="49.122999999999998"/>
    <x v="70"/>
  </r>
  <r>
    <n v="71039"/>
    <s v="Pietramontecorvino"/>
    <s v="D - Intermedio"/>
    <x v="1"/>
    <n v="72.066999999999993"/>
    <x v="70"/>
  </r>
  <r>
    <n v="71040"/>
    <s v="Poggio Imperiale"/>
    <s v="D - Intermedio"/>
    <x v="1"/>
    <n v="52.4621"/>
    <x v="70"/>
  </r>
  <r>
    <n v="71041"/>
    <s v="Rignano Garganico"/>
    <s v="D - Intermedio"/>
    <x v="1"/>
    <n v="90.481800000000007"/>
    <x v="70"/>
  </r>
  <r>
    <n v="71042"/>
    <s v="Rocchetta Sant'Antonio"/>
    <s v="E - Periferico"/>
    <x v="1"/>
    <n v="72.865499999999997"/>
    <x v="70"/>
  </r>
  <r>
    <n v="71043"/>
    <s v="Rodi Garganico"/>
    <s v="F - Ultraperiferico"/>
    <x v="1"/>
    <n v="13.2561"/>
    <x v="70"/>
  </r>
  <r>
    <n v="71044"/>
    <s v="Roseto Valfortore"/>
    <s v="E - Periferico"/>
    <x v="1"/>
    <n v="49.735300000000002"/>
    <x v="70"/>
  </r>
  <r>
    <n v="71046"/>
    <s v="San Giovanni Rotondo"/>
    <s v="D - Intermedio"/>
    <x v="1"/>
    <n v="261.06540000000001"/>
    <x v="70"/>
  </r>
  <r>
    <n v="71047"/>
    <s v="San Marco in Lamis"/>
    <s v="D - Intermedio"/>
    <x v="1"/>
    <n v="234.35820000000001"/>
    <x v="70"/>
  </r>
  <r>
    <n v="71048"/>
    <s v="San Marco la Catola"/>
    <s v="D - Intermedio"/>
    <x v="1"/>
    <n v="28.644300000000001"/>
    <x v="70"/>
  </r>
  <r>
    <n v="71049"/>
    <s v="San Nicandro Garganico"/>
    <s v="E - Periferico"/>
    <x v="1"/>
    <n v="172.42840000000001"/>
    <x v="70"/>
  </r>
  <r>
    <n v="71050"/>
    <s v="San Paolo di Civitate"/>
    <s v="D - Intermedio"/>
    <x v="1"/>
    <n v="91.239000000000004"/>
    <x v="70"/>
  </r>
  <r>
    <n v="71051"/>
    <s v="San Severo"/>
    <s v="C - Cintura"/>
    <x v="0"/>
    <n v="334.6472"/>
    <x v="70"/>
  </r>
  <r>
    <n v="71052"/>
    <s v="Sant'Agata di Puglia"/>
    <s v="E - Periferico"/>
    <x v="1"/>
    <n v="116.67919999999999"/>
    <x v="70"/>
  </r>
  <r>
    <n v="71053"/>
    <s v="Serracapriola"/>
    <s v="E - Periferico"/>
    <x v="1"/>
    <n v="143.7449"/>
    <x v="70"/>
  </r>
  <r>
    <n v="71054"/>
    <s v="Stornara"/>
    <s v="D - Intermedio"/>
    <x v="1"/>
    <n v="33.7164"/>
    <x v="70"/>
  </r>
  <r>
    <n v="71055"/>
    <s v="Stornarella"/>
    <s v="D - Intermedio"/>
    <x v="1"/>
    <n v="34.301600000000001"/>
    <x v="70"/>
  </r>
  <r>
    <n v="71056"/>
    <s v="Torremaggiore"/>
    <s v="D - Intermedio"/>
    <x v="1"/>
    <n v="210.6737"/>
    <x v="70"/>
  </r>
  <r>
    <n v="71058"/>
    <s v="Troia"/>
    <s v="C - Cintura"/>
    <x v="0"/>
    <n v="168.47030000000001"/>
    <x v="70"/>
  </r>
  <r>
    <n v="71059"/>
    <s v="Vico del Gargano"/>
    <s v="F - Ultraperiferico"/>
    <x v="1"/>
    <n v="112.2647"/>
    <x v="70"/>
  </r>
  <r>
    <n v="71060"/>
    <s v="Vieste"/>
    <s v="F - Ultraperiferico"/>
    <x v="1"/>
    <n v="169.18700000000001"/>
    <x v="70"/>
  </r>
  <r>
    <n v="71061"/>
    <s v="Volturara Appula"/>
    <s v="D - Intermedio"/>
    <x v="1"/>
    <n v="52.118899999999996"/>
    <x v="70"/>
  </r>
  <r>
    <n v="71062"/>
    <s v="Volturino"/>
    <s v="D - Intermedio"/>
    <x v="1"/>
    <n v="58.356499999999997"/>
    <x v="70"/>
  </r>
  <r>
    <n v="71063"/>
    <s v="Ordona"/>
    <s v="C - Cintura"/>
    <x v="0"/>
    <n v="39.786000000000001"/>
    <x v="70"/>
  </r>
  <r>
    <n v="71064"/>
    <s v="Zapponeta"/>
    <s v="D - Intermedio"/>
    <x v="1"/>
    <n v="41.584099999999999"/>
    <x v="70"/>
  </r>
  <r>
    <n v="72001"/>
    <s v="Acquaviva delle Fonti"/>
    <s v="B - Polo intercomunale"/>
    <x v="0"/>
    <n v="134.1491"/>
    <x v="71"/>
  </r>
  <r>
    <n v="72002"/>
    <s v="Adelfia"/>
    <s v="C - Cintura"/>
    <x v="0"/>
    <n v="29.7438"/>
    <x v="71"/>
  </r>
  <r>
    <n v="72003"/>
    <s v="Alberobello"/>
    <s v="D - Intermedio"/>
    <x v="1"/>
    <n v="41.3444"/>
    <x v="71"/>
  </r>
  <r>
    <n v="72004"/>
    <s v="Altamura"/>
    <s v="D - Intermedio"/>
    <x v="1"/>
    <n v="430.74239999999998"/>
    <x v="71"/>
  </r>
  <r>
    <n v="72006"/>
    <s v="Bari"/>
    <s v="A - Polo"/>
    <x v="0"/>
    <n v="115.93389999999999"/>
    <x v="71"/>
  </r>
  <r>
    <n v="72008"/>
    <s v="Binetto"/>
    <s v="C - Cintura"/>
    <x v="0"/>
    <n v="17.340699999999998"/>
    <x v="71"/>
  </r>
  <r>
    <n v="72010"/>
    <s v="Bitetto"/>
    <s v="C - Cintura"/>
    <x v="0"/>
    <n v="33.436999999999998"/>
    <x v="71"/>
  </r>
  <r>
    <n v="72011"/>
    <s v="Bitonto"/>
    <s v="C - Cintura"/>
    <x v="0"/>
    <n v="175.03229999999999"/>
    <x v="71"/>
  </r>
  <r>
    <n v="72012"/>
    <s v="Bitritto"/>
    <s v="C - Cintura"/>
    <x v="0"/>
    <n v="18.584199999999999"/>
    <x v="71"/>
  </r>
  <r>
    <n v="72014"/>
    <s v="Capurso"/>
    <s v="C - Cintura"/>
    <x v="0"/>
    <n v="15.081899999999999"/>
    <x v="71"/>
  </r>
  <r>
    <n v="72015"/>
    <s v="Casamassima"/>
    <s v="C - Cintura"/>
    <x v="0"/>
    <n v="78.563199999999995"/>
    <x v="71"/>
  </r>
  <r>
    <n v="72016"/>
    <s v="Cassano delle Murge"/>
    <s v="B - Polo intercomunale"/>
    <x v="0"/>
    <n v="89.647099999999995"/>
    <x v="71"/>
  </r>
  <r>
    <n v="72017"/>
    <s v="Castellana Grotte"/>
    <s v="D - Intermedio"/>
    <x v="1"/>
    <n v="68.994200000000006"/>
    <x v="71"/>
  </r>
  <r>
    <n v="72018"/>
    <s v="Cellamare"/>
    <s v="C - Cintura"/>
    <x v="0"/>
    <n v="6.2511000000000001"/>
    <x v="71"/>
  </r>
  <r>
    <n v="72019"/>
    <s v="Conversano"/>
    <s v="D - Intermedio"/>
    <x v="1"/>
    <n v="128.71770000000001"/>
    <x v="71"/>
  </r>
  <r>
    <n v="72020"/>
    <s v="Corato"/>
    <s v="C - Cintura"/>
    <x v="0"/>
    <n v="169.9015"/>
    <x v="71"/>
  </r>
  <r>
    <n v="72021"/>
    <s v="Gioia del Colle"/>
    <s v="B - Polo intercomunale"/>
    <x v="0"/>
    <n v="208.5643"/>
    <x v="71"/>
  </r>
  <r>
    <n v="72022"/>
    <s v="Giovinazzo"/>
    <s v="C - Cintura"/>
    <x v="0"/>
    <n v="44.093800000000002"/>
    <x v="71"/>
  </r>
  <r>
    <n v="72023"/>
    <s v="Gravina in Puglia"/>
    <s v="E - Periferico"/>
    <x v="1"/>
    <n v="384.84219999999999"/>
    <x v="71"/>
  </r>
  <r>
    <n v="72024"/>
    <s v="Grumo Appula"/>
    <s v="C - Cintura"/>
    <x v="0"/>
    <n v="81.240600000000001"/>
    <x v="71"/>
  </r>
  <r>
    <n v="72025"/>
    <s v="Locorotondo"/>
    <s v="D - Intermedio"/>
    <x v="1"/>
    <n v="48.726700000000001"/>
    <x v="71"/>
  </r>
  <r>
    <n v="72027"/>
    <s v="Modugno"/>
    <s v="C - Cintura"/>
    <x v="0"/>
    <n v="32.570399999999999"/>
    <x v="71"/>
  </r>
  <r>
    <n v="72028"/>
    <s v="Mola di Bari"/>
    <s v="C - Cintura"/>
    <x v="0"/>
    <n v="52.186300000000003"/>
    <x v="71"/>
  </r>
  <r>
    <n v="72029"/>
    <s v="Molfetta"/>
    <s v="D - Intermedio"/>
    <x v="1"/>
    <n v="59.022399999999998"/>
    <x v="71"/>
  </r>
  <r>
    <n v="72030"/>
    <s v="Monopoli"/>
    <s v="D - Intermedio"/>
    <x v="1"/>
    <n v="157.75839999999999"/>
    <x v="71"/>
  </r>
  <r>
    <n v="72031"/>
    <s v="Noci"/>
    <s v="C - Cintura"/>
    <x v="0"/>
    <n v="150.89590000000001"/>
    <x v="71"/>
  </r>
  <r>
    <n v="72032"/>
    <s v="Noicattaro"/>
    <s v="C - Cintura"/>
    <x v="0"/>
    <n v="41.0306"/>
    <x v="71"/>
  </r>
  <r>
    <n v="72033"/>
    <s v="Palo del Colle"/>
    <s v="C - Cintura"/>
    <x v="0"/>
    <n v="79.675299999999993"/>
    <x v="71"/>
  </r>
  <r>
    <n v="72034"/>
    <s v="Poggiorsini"/>
    <s v="E - Periferico"/>
    <x v="1"/>
    <n v="43.7836"/>
    <x v="71"/>
  </r>
  <r>
    <n v="72035"/>
    <s v="Polignano a Mare"/>
    <s v="D - Intermedio"/>
    <x v="1"/>
    <n v="64.023200000000003"/>
    <x v="71"/>
  </r>
  <r>
    <n v="72036"/>
    <s v="Putignano"/>
    <s v="C - Cintura"/>
    <x v="0"/>
    <n v="99.421000000000006"/>
    <x v="71"/>
  </r>
  <r>
    <n v="72037"/>
    <s v="Rutigliano"/>
    <s v="C - Cintura"/>
    <x v="0"/>
    <n v="52.619"/>
    <x v="71"/>
  </r>
  <r>
    <n v="72038"/>
    <s v="Ruvo di Puglia"/>
    <s v="C - Cintura"/>
    <x v="0"/>
    <n v="223.46870000000001"/>
    <x v="71"/>
  </r>
  <r>
    <n v="72039"/>
    <s v="Sammichele di Bari"/>
    <s v="C - Cintura"/>
    <x v="0"/>
    <n v="34.269100000000002"/>
    <x v="71"/>
  </r>
  <r>
    <n v="72040"/>
    <s v="Sannicandro di Bari"/>
    <s v="C - Cintura"/>
    <x v="0"/>
    <n v="56.673200000000001"/>
    <x v="71"/>
  </r>
  <r>
    <n v="72041"/>
    <s v="Santeramo in Colle"/>
    <s v="C - Cintura"/>
    <x v="0"/>
    <n v="144.38030000000001"/>
    <x v="71"/>
  </r>
  <r>
    <n v="72043"/>
    <s v="Terlizzi"/>
    <s v="D - Intermedio"/>
    <x v="1"/>
    <n v="68.778800000000004"/>
    <x v="71"/>
  </r>
  <r>
    <n v="72044"/>
    <s v="Toritto"/>
    <s v="C - Cintura"/>
    <x v="0"/>
    <n v="75.676299999999998"/>
    <x v="71"/>
  </r>
  <r>
    <n v="72046"/>
    <s v="Triggiano"/>
    <s v="C - Cintura"/>
    <x v="0"/>
    <n v="20.781700000000001"/>
    <x v="71"/>
  </r>
  <r>
    <n v="72047"/>
    <s v="Turi"/>
    <s v="C - Cintura"/>
    <x v="0"/>
    <n v="71.338999999999999"/>
    <x v="71"/>
  </r>
  <r>
    <n v="72048"/>
    <s v="Valenzano"/>
    <s v="C - Cintura"/>
    <x v="0"/>
    <n v="15.8536"/>
    <x v="71"/>
  </r>
  <r>
    <n v="73001"/>
    <s v="Avetrana"/>
    <s v="E - Periferico"/>
    <x v="1"/>
    <n v="74.481300000000005"/>
    <x v="72"/>
  </r>
  <r>
    <n v="73002"/>
    <s v="Carosino"/>
    <s v="C - Cintura"/>
    <x v="0"/>
    <n v="11.0419"/>
    <x v="72"/>
  </r>
  <r>
    <n v="73003"/>
    <s v="Castellaneta"/>
    <s v="B - Polo intercomunale"/>
    <x v="0"/>
    <n v="243.07249999999999"/>
    <x v="72"/>
  </r>
  <r>
    <n v="73004"/>
    <s v="Crispiano"/>
    <s v="C - Cintura"/>
    <x v="0"/>
    <n v="112.25190000000001"/>
    <x v="72"/>
  </r>
  <r>
    <n v="73005"/>
    <s v="Faggiano"/>
    <s v="C - Cintura"/>
    <x v="0"/>
    <n v="21.373799999999999"/>
    <x v="72"/>
  </r>
  <r>
    <n v="73006"/>
    <s v="Fragagnano"/>
    <s v="D - Intermedio"/>
    <x v="1"/>
    <n v="22.614799999999999"/>
    <x v="72"/>
  </r>
  <r>
    <n v="73007"/>
    <s v="Ginosa"/>
    <s v="D - Intermedio"/>
    <x v="1"/>
    <n v="189.42910000000001"/>
    <x v="72"/>
  </r>
  <r>
    <n v="73008"/>
    <s v="Grottaglie"/>
    <s v="C - Cintura"/>
    <x v="0"/>
    <n v="101.4945"/>
    <x v="72"/>
  </r>
  <r>
    <n v="73009"/>
    <s v="Laterza"/>
    <s v="D - Intermedio"/>
    <x v="1"/>
    <n v="159.97190000000001"/>
    <x v="72"/>
  </r>
  <r>
    <n v="73010"/>
    <s v="Leporano"/>
    <s v="D - Intermedio"/>
    <x v="1"/>
    <n v="15.8127"/>
    <x v="72"/>
  </r>
  <r>
    <n v="73011"/>
    <s v="Lizzano"/>
    <s v="D - Intermedio"/>
    <x v="1"/>
    <n v="47.219000000000001"/>
    <x v="72"/>
  </r>
  <r>
    <n v="73012"/>
    <s v="Manduria"/>
    <s v="E - Periferico"/>
    <x v="1"/>
    <n v="179.65520000000001"/>
    <x v="72"/>
  </r>
  <r>
    <n v="73013"/>
    <s v="Martina Franca"/>
    <s v="D - Intermedio"/>
    <x v="1"/>
    <n v="299.57010000000002"/>
    <x v="72"/>
  </r>
  <r>
    <n v="73014"/>
    <s v="Maruggio"/>
    <s v="E - Periferico"/>
    <x v="1"/>
    <n v="49.176499999999997"/>
    <x v="72"/>
  </r>
  <r>
    <n v="73015"/>
    <s v="Massafra"/>
    <s v="C - Cintura"/>
    <x v="0"/>
    <n v="128.26060000000001"/>
    <x v="72"/>
  </r>
  <r>
    <n v="73016"/>
    <s v="Monteiasi"/>
    <s v="C - Cintura"/>
    <x v="0"/>
    <n v="9.0353999999999992"/>
    <x v="72"/>
  </r>
  <r>
    <n v="73017"/>
    <s v="Montemesola"/>
    <s v="C - Cintura"/>
    <x v="0"/>
    <n v="16.314399999999999"/>
    <x v="72"/>
  </r>
  <r>
    <n v="73018"/>
    <s v="Monteparano"/>
    <s v="C - Cintura"/>
    <x v="0"/>
    <n v="3.6821999999999999"/>
    <x v="72"/>
  </r>
  <r>
    <n v="73019"/>
    <s v="Mottola"/>
    <s v="C - Cintura"/>
    <x v="0"/>
    <n v="212.66130000000001"/>
    <x v="72"/>
  </r>
  <r>
    <n v="73020"/>
    <s v="Palagianello"/>
    <s v="C - Cintura"/>
    <x v="0"/>
    <n v="44.240099999999998"/>
    <x v="72"/>
  </r>
  <r>
    <n v="73021"/>
    <s v="Palagiano"/>
    <s v="C - Cintura"/>
    <x v="0"/>
    <n v="70.109700000000004"/>
    <x v="72"/>
  </r>
  <r>
    <n v="73022"/>
    <s v="Pulsano"/>
    <s v="D - Intermedio"/>
    <x v="1"/>
    <n v="18.953499999999998"/>
    <x v="72"/>
  </r>
  <r>
    <n v="73023"/>
    <s v="Roccaforzata"/>
    <s v="C - Cintura"/>
    <x v="0"/>
    <n v="6.2183999999999999"/>
    <x v="72"/>
  </r>
  <r>
    <n v="73024"/>
    <s v="San Giorgio Ionico"/>
    <s v="C - Cintura"/>
    <x v="0"/>
    <n v="23.8613"/>
    <x v="72"/>
  </r>
  <r>
    <n v="73025"/>
    <s v="San Marzano di San Giuseppe"/>
    <s v="D - Intermedio"/>
    <x v="1"/>
    <n v="19.010000000000002"/>
    <x v="72"/>
  </r>
  <r>
    <n v="73026"/>
    <s v="Sava"/>
    <s v="E - Periferico"/>
    <x v="1"/>
    <n v="44.129399999999997"/>
    <x v="72"/>
  </r>
  <r>
    <n v="73027"/>
    <s v="Taranto"/>
    <s v="A - Polo"/>
    <x v="0"/>
    <n v="249.4014"/>
    <x v="72"/>
  </r>
  <r>
    <n v="73028"/>
    <s v="Torricella"/>
    <s v="E - Periferico"/>
    <x v="1"/>
    <n v="27.000299999999999"/>
    <x v="72"/>
  </r>
  <r>
    <n v="73029"/>
    <s v="Statte"/>
    <s v="C - Cintura"/>
    <x v="0"/>
    <n v="67.118099999999998"/>
    <x v="72"/>
  </r>
  <r>
    <n v="74001"/>
    <s v="Brindisi"/>
    <s v="A - Polo"/>
    <x v="0"/>
    <n v="331.37450000000001"/>
    <x v="73"/>
  </r>
  <r>
    <n v="74002"/>
    <s v="Carovigno"/>
    <s v="D - Intermedio"/>
    <x v="1"/>
    <n v="105.9218"/>
    <x v="73"/>
  </r>
  <r>
    <n v="74003"/>
    <s v="Ceglie Messapica"/>
    <s v="D - Intermedio"/>
    <x v="1"/>
    <n v="132.53540000000001"/>
    <x v="73"/>
  </r>
  <r>
    <n v="74004"/>
    <s v="Cellino San Marco"/>
    <s v="C - Cintura"/>
    <x v="0"/>
    <n v="37.737900000000003"/>
    <x v="73"/>
  </r>
  <r>
    <n v="74005"/>
    <s v="Cisternino"/>
    <s v="D - Intermedio"/>
    <x v="1"/>
    <n v="53.848500000000001"/>
    <x v="73"/>
  </r>
  <r>
    <n v="74006"/>
    <s v="Erchie"/>
    <s v="D - Intermedio"/>
    <x v="1"/>
    <n v="44.960799999999999"/>
    <x v="73"/>
  </r>
  <r>
    <n v="74007"/>
    <s v="Fasano"/>
    <s v="E - Periferico"/>
    <x v="1"/>
    <n v="130.99529999999999"/>
    <x v="73"/>
  </r>
  <r>
    <n v="74008"/>
    <s v="Francavilla Fontana"/>
    <s v="D - Intermedio"/>
    <x v="1"/>
    <n v="178.40710000000001"/>
    <x v="73"/>
  </r>
  <r>
    <n v="74009"/>
    <s v="Latiano"/>
    <s v="C - Cintura"/>
    <x v="0"/>
    <n v="55.256100000000004"/>
    <x v="73"/>
  </r>
  <r>
    <n v="74010"/>
    <s v="Mesagne"/>
    <s v="C - Cintura"/>
    <x v="0"/>
    <n v="124.735"/>
    <x v="73"/>
  </r>
  <r>
    <n v="74011"/>
    <s v="Oria"/>
    <s v="D - Intermedio"/>
    <x v="1"/>
    <n v="83.147400000000005"/>
    <x v="73"/>
  </r>
  <r>
    <n v="74012"/>
    <s v="Ostuni"/>
    <s v="D - Intermedio"/>
    <x v="1"/>
    <n v="226.73310000000001"/>
    <x v="73"/>
  </r>
  <r>
    <n v="74013"/>
    <s v="San Donaci"/>
    <s v="C - Cintura"/>
    <x v="0"/>
    <n v="34.170099999999998"/>
    <x v="73"/>
  </r>
  <r>
    <n v="74014"/>
    <s v="San Michele Salentino"/>
    <s v="D - Intermedio"/>
    <x v="1"/>
    <n v="26.682500000000001"/>
    <x v="73"/>
  </r>
  <r>
    <n v="74015"/>
    <s v="San Pancrazio Salentino"/>
    <s v="D - Intermedio"/>
    <x v="1"/>
    <n v="56.189900000000002"/>
    <x v="73"/>
  </r>
  <r>
    <n v="74016"/>
    <s v="San Pietro Vernotico"/>
    <s v="C - Cintura"/>
    <x v="0"/>
    <n v="46.909799999999997"/>
    <x v="73"/>
  </r>
  <r>
    <n v="74017"/>
    <s v="San Vito dei Normanni"/>
    <s v="C - Cintura"/>
    <x v="0"/>
    <n v="66.9636"/>
    <x v="73"/>
  </r>
  <r>
    <n v="74018"/>
    <s v="Torchiarolo"/>
    <s v="C - Cintura"/>
    <x v="0"/>
    <n v="33.202800000000003"/>
    <x v="73"/>
  </r>
  <r>
    <n v="74019"/>
    <s v="Torre Santa Susanna"/>
    <s v="D - Intermedio"/>
    <x v="1"/>
    <n v="55.250799999999998"/>
    <x v="73"/>
  </r>
  <r>
    <n v="74020"/>
    <s v="Villa Castelli"/>
    <s v="C - Cintura"/>
    <x v="0"/>
    <n v="35.158099999999997"/>
    <x v="73"/>
  </r>
  <r>
    <n v="75002"/>
    <s v="Alessano"/>
    <s v="E - Periferico"/>
    <x v="1"/>
    <n v="28.2683"/>
    <x v="74"/>
  </r>
  <r>
    <n v="75003"/>
    <s v="Alezio"/>
    <s v="D - Intermedio"/>
    <x v="1"/>
    <n v="16.575800000000001"/>
    <x v="74"/>
  </r>
  <r>
    <n v="75004"/>
    <s v="Alliste"/>
    <s v="E - Periferico"/>
    <x v="1"/>
    <n v="24.103899999999999"/>
    <x v="74"/>
  </r>
  <r>
    <n v="75005"/>
    <s v="Andrano"/>
    <s v="E - Periferico"/>
    <x v="1"/>
    <n v="16.122900000000001"/>
    <x v="74"/>
  </r>
  <r>
    <n v="75006"/>
    <s v="Aradeo"/>
    <s v="D - Intermedio"/>
    <x v="1"/>
    <n v="8.5027000000000008"/>
    <x v="74"/>
  </r>
  <r>
    <n v="75007"/>
    <s v="Arnesano"/>
    <s v="C - Cintura"/>
    <x v="0"/>
    <n v="13.285399999999999"/>
    <x v="74"/>
  </r>
  <r>
    <n v="75008"/>
    <s v="Bagnolo del Salento"/>
    <s v="D - Intermedio"/>
    <x v="1"/>
    <n v="6.5430000000000001"/>
    <x v="74"/>
  </r>
  <r>
    <n v="75009"/>
    <s v="Botrugno"/>
    <s v="D - Intermedio"/>
    <x v="1"/>
    <n v="9.7005999999999997"/>
    <x v="74"/>
  </r>
  <r>
    <n v="75010"/>
    <s v="Calimera"/>
    <s v="C - Cintura"/>
    <x v="0"/>
    <n v="10.933"/>
    <x v="74"/>
  </r>
  <r>
    <n v="75011"/>
    <s v="Campi Salentina"/>
    <s v="C - Cintura"/>
    <x v="0"/>
    <n v="45.706899999999997"/>
    <x v="74"/>
  </r>
  <r>
    <n v="75012"/>
    <s v="Cannole"/>
    <s v="D - Intermedio"/>
    <x v="1"/>
    <n v="20.294"/>
    <x v="74"/>
  </r>
  <r>
    <n v="75013"/>
    <s v="Caprarica di Lecce"/>
    <s v="C - Cintura"/>
    <x v="0"/>
    <n v="10.768700000000001"/>
    <x v="74"/>
  </r>
  <r>
    <n v="75014"/>
    <s v="Carmiano"/>
    <s v="C - Cintura"/>
    <x v="0"/>
    <n v="24.5349"/>
    <x v="74"/>
  </r>
  <r>
    <n v="75015"/>
    <s v="Carpignano Salentino"/>
    <s v="C - Cintura"/>
    <x v="0"/>
    <n v="49.296300000000002"/>
    <x v="74"/>
  </r>
  <r>
    <n v="75016"/>
    <s v="Casarano"/>
    <s v="E - Periferico"/>
    <x v="1"/>
    <n v="38.821199999999997"/>
    <x v="74"/>
  </r>
  <r>
    <n v="75017"/>
    <s v="Castri di Lecce"/>
    <s v="C - Cintura"/>
    <x v="0"/>
    <n v="12.727399999999999"/>
    <x v="74"/>
  </r>
  <r>
    <n v="75018"/>
    <s v="Castrignano de' Greci"/>
    <s v="C - Cintura"/>
    <x v="0"/>
    <n v="9.2369000000000003"/>
    <x v="74"/>
  </r>
  <r>
    <n v="75019"/>
    <s v="Castrignano del Capo"/>
    <s v="E - Periferico"/>
    <x v="1"/>
    <n v="20.6388"/>
    <x v="74"/>
  </r>
  <r>
    <n v="75020"/>
    <s v="Cavallino"/>
    <s v="C - Cintura"/>
    <x v="0"/>
    <n v="22.735499999999998"/>
    <x v="74"/>
  </r>
  <r>
    <n v="75021"/>
    <s v="Collepasso"/>
    <s v="D - Intermedio"/>
    <x v="1"/>
    <n v="12.795500000000001"/>
    <x v="74"/>
  </r>
  <r>
    <n v="75022"/>
    <s v="Copertino"/>
    <s v="C - Cintura"/>
    <x v="0"/>
    <n v="59.703200000000002"/>
    <x v="74"/>
  </r>
  <r>
    <n v="75023"/>
    <s v="Corigliano d'Otranto"/>
    <s v="C - Cintura"/>
    <x v="0"/>
    <n v="28.656099999999999"/>
    <x v="74"/>
  </r>
  <r>
    <n v="75024"/>
    <s v="Corsano"/>
    <s v="E - Periferico"/>
    <x v="1"/>
    <n v="8.8948"/>
    <x v="74"/>
  </r>
  <r>
    <n v="75025"/>
    <s v="Cursi"/>
    <s v="C - Cintura"/>
    <x v="0"/>
    <n v="9.0365000000000002"/>
    <x v="74"/>
  </r>
  <r>
    <n v="75026"/>
    <s v="Cutrofiano"/>
    <s v="D - Intermedio"/>
    <x v="1"/>
    <n v="56.352899999999998"/>
    <x v="74"/>
  </r>
  <r>
    <n v="75027"/>
    <s v="Diso"/>
    <s v="D - Intermedio"/>
    <x v="1"/>
    <n v="11.3087"/>
    <x v="74"/>
  </r>
  <r>
    <n v="75028"/>
    <s v="Gagliano del Capo"/>
    <s v="E - Periferico"/>
    <x v="1"/>
    <n v="16.6435"/>
    <x v="74"/>
  </r>
  <r>
    <n v="75029"/>
    <s v="Galatina"/>
    <s v="C - Cintura"/>
    <x v="0"/>
    <n v="81.876999999999995"/>
    <x v="74"/>
  </r>
  <r>
    <n v="75030"/>
    <s v="Galatone"/>
    <s v="C - Cintura"/>
    <x v="0"/>
    <n v="46.7029"/>
    <x v="74"/>
  </r>
  <r>
    <n v="75031"/>
    <s v="Gallipoli"/>
    <s v="D - Intermedio"/>
    <x v="1"/>
    <n v="41.010399999999997"/>
    <x v="74"/>
  </r>
  <r>
    <n v="75032"/>
    <s v="Giuggianello"/>
    <s v="D - Intermedio"/>
    <x v="1"/>
    <n v="10.612399999999999"/>
    <x v="74"/>
  </r>
  <r>
    <n v="75033"/>
    <s v="Giurdignano"/>
    <s v="D - Intermedio"/>
    <x v="1"/>
    <n v="13.876899999999999"/>
    <x v="74"/>
  </r>
  <r>
    <n v="75034"/>
    <s v="Guagnano"/>
    <s v="C - Cintura"/>
    <x v="0"/>
    <n v="38.319299999999998"/>
    <x v="74"/>
  </r>
  <r>
    <n v="75035"/>
    <s v="Lecce"/>
    <s v="A - Polo"/>
    <x v="0"/>
    <n v="238.7629"/>
    <x v="74"/>
  </r>
  <r>
    <n v="75036"/>
    <s v="Lequile"/>
    <s v="C - Cintura"/>
    <x v="0"/>
    <n v="36.267099999999999"/>
    <x v="74"/>
  </r>
  <r>
    <n v="75037"/>
    <s v="Leverano"/>
    <s v="C - Cintura"/>
    <x v="0"/>
    <n v="49.120100000000001"/>
    <x v="74"/>
  </r>
  <r>
    <n v="75038"/>
    <s v="Lizzanello"/>
    <s v="C - Cintura"/>
    <x v="0"/>
    <n v="25.720300000000002"/>
    <x v="74"/>
  </r>
  <r>
    <n v="75039"/>
    <s v="Maglie"/>
    <s v="C - Cintura"/>
    <x v="0"/>
    <n v="21.839099999999998"/>
    <x v="74"/>
  </r>
  <r>
    <n v="75040"/>
    <s v="Martano"/>
    <s v="C - Cintura"/>
    <x v="0"/>
    <n v="22.844799999999999"/>
    <x v="74"/>
  </r>
  <r>
    <n v="75041"/>
    <s v="Martignano"/>
    <s v="C - Cintura"/>
    <x v="0"/>
    <n v="6.2313000000000001"/>
    <x v="74"/>
  </r>
  <r>
    <n v="75042"/>
    <s v="Matino"/>
    <s v="E - Periferico"/>
    <x v="1"/>
    <n v="26.363399999999999"/>
    <x v="74"/>
  </r>
  <r>
    <n v="75043"/>
    <s v="Melendugno"/>
    <s v="C - Cintura"/>
    <x v="0"/>
    <n v="92.501800000000003"/>
    <x v="74"/>
  </r>
  <r>
    <n v="75044"/>
    <s v="Melissano"/>
    <s v="E - Periferico"/>
    <x v="1"/>
    <n v="12.981299999999999"/>
    <x v="74"/>
  </r>
  <r>
    <n v="75045"/>
    <s v="Melpignano"/>
    <s v="C - Cintura"/>
    <x v="0"/>
    <n v="11.0237"/>
    <x v="74"/>
  </r>
  <r>
    <n v="75046"/>
    <s v="Miggiano"/>
    <s v="D - Intermedio"/>
    <x v="1"/>
    <n v="7.9028"/>
    <x v="74"/>
  </r>
  <r>
    <n v="75047"/>
    <s v="Minervino di Lecce"/>
    <s v="D - Intermedio"/>
    <x v="1"/>
    <n v="17.948"/>
    <x v="74"/>
  </r>
  <r>
    <n v="75048"/>
    <s v="Monteroni di Lecce"/>
    <s v="C - Cintura"/>
    <x v="0"/>
    <n v="16.847200000000001"/>
    <x v="74"/>
  </r>
  <r>
    <n v="75049"/>
    <s v="Montesano Salentino"/>
    <s v="D - Intermedio"/>
    <x v="1"/>
    <n v="8.5632999999999999"/>
    <x v="74"/>
  </r>
  <r>
    <n v="75050"/>
    <s v="Morciano di Leuca"/>
    <s v="E - Periferico"/>
    <x v="1"/>
    <n v="13.309900000000001"/>
    <x v="74"/>
  </r>
  <r>
    <n v="75051"/>
    <s v="Muro Leccese"/>
    <s v="D - Intermedio"/>
    <x v="1"/>
    <n v="17.2164"/>
    <x v="74"/>
  </r>
  <r>
    <n v="75052"/>
    <s v="Nardò"/>
    <s v="D - Intermedio"/>
    <x v="1"/>
    <n v="193.29069999999999"/>
    <x v="74"/>
  </r>
  <r>
    <n v="75053"/>
    <s v="Neviano"/>
    <s v="D - Intermedio"/>
    <x v="1"/>
    <n v="16.467099999999999"/>
    <x v="74"/>
  </r>
  <r>
    <n v="75054"/>
    <s v="Nociglia"/>
    <s v="D - Intermedio"/>
    <x v="1"/>
    <n v="10.7111"/>
    <x v="74"/>
  </r>
  <r>
    <n v="75055"/>
    <s v="Novoli"/>
    <s v="C - Cintura"/>
    <x v="0"/>
    <n v="18.191800000000001"/>
    <x v="74"/>
  </r>
  <r>
    <n v="75056"/>
    <s v="Ortelle"/>
    <s v="D - Intermedio"/>
    <x v="1"/>
    <n v="10.0898"/>
    <x v="74"/>
  </r>
  <r>
    <n v="75057"/>
    <s v="Otranto"/>
    <s v="D - Intermedio"/>
    <x v="1"/>
    <n v="76.163399999999996"/>
    <x v="74"/>
  </r>
  <r>
    <n v="75058"/>
    <s v="Palmariggi"/>
    <s v="D - Intermedio"/>
    <x v="1"/>
    <n v="9.1714000000000002"/>
    <x v="74"/>
  </r>
  <r>
    <n v="75059"/>
    <s v="Parabita"/>
    <s v="E - Periferico"/>
    <x v="1"/>
    <n v="21.4773"/>
    <x v="74"/>
  </r>
  <r>
    <n v="75060"/>
    <s v="Patù"/>
    <s v="E - Periferico"/>
    <x v="1"/>
    <n v="8.9404000000000003"/>
    <x v="74"/>
  </r>
  <r>
    <n v="75061"/>
    <s v="Poggiardo"/>
    <s v="D - Intermedio"/>
    <x v="1"/>
    <n v="19.888999999999999"/>
    <x v="74"/>
  </r>
  <r>
    <n v="75063"/>
    <s v="Racale"/>
    <s v="E - Periferico"/>
    <x v="1"/>
    <n v="24.072700000000001"/>
    <x v="74"/>
  </r>
  <r>
    <n v="75064"/>
    <s v="Ruffano"/>
    <s v="E - Periferico"/>
    <x v="1"/>
    <n v="39.303199999999997"/>
    <x v="74"/>
  </r>
  <r>
    <n v="75065"/>
    <s v="Salice Salentino"/>
    <s v="C - Cintura"/>
    <x v="0"/>
    <n v="59.694000000000003"/>
    <x v="74"/>
  </r>
  <r>
    <n v="75066"/>
    <s v="Salve"/>
    <s v="E - Periferico"/>
    <x v="1"/>
    <n v="33.393000000000001"/>
    <x v="74"/>
  </r>
  <r>
    <n v="75067"/>
    <s v="Sanarica"/>
    <s v="D - Intermedio"/>
    <x v="1"/>
    <n v="13.101699999999999"/>
    <x v="74"/>
  </r>
  <r>
    <n v="75068"/>
    <s v="San Cesario di Lecce"/>
    <s v="C - Cintura"/>
    <x v="0"/>
    <n v="8.2986000000000004"/>
    <x v="74"/>
  </r>
  <r>
    <n v="75069"/>
    <s v="San Donato di Lecce"/>
    <s v="C - Cintura"/>
    <x v="0"/>
    <n v="21.259699999999999"/>
    <x v="74"/>
  </r>
  <r>
    <n v="75070"/>
    <s v="Sannicola"/>
    <s v="D - Intermedio"/>
    <x v="1"/>
    <n v="27.948399999999999"/>
    <x v="74"/>
  </r>
  <r>
    <n v="75071"/>
    <s v="San Pietro in Lama"/>
    <s v="C - Cintura"/>
    <x v="0"/>
    <n v="8.0295000000000005"/>
    <x v="74"/>
  </r>
  <r>
    <n v="75072"/>
    <s v="Santa Cesarea Terme"/>
    <s v="E - Periferico"/>
    <x v="1"/>
    <n v="27.248899999999999"/>
    <x v="74"/>
  </r>
  <r>
    <n v="75073"/>
    <s v="Scorrano"/>
    <s v="D - Intermedio"/>
    <x v="1"/>
    <n v="35.544600000000003"/>
    <x v="74"/>
  </r>
  <r>
    <n v="75074"/>
    <s v="Seclì"/>
    <s v="D - Intermedio"/>
    <x v="1"/>
    <n v="9.3126999999999995"/>
    <x v="74"/>
  </r>
  <r>
    <n v="75075"/>
    <s v="Sogliano Cavour"/>
    <s v="C - Cintura"/>
    <x v="0"/>
    <n v="5.5362"/>
    <x v="74"/>
  </r>
  <r>
    <n v="75076"/>
    <s v="Soleto"/>
    <s v="C - Cintura"/>
    <x v="0"/>
    <n v="30.6629"/>
    <x v="74"/>
  </r>
  <r>
    <n v="75077"/>
    <s v="Specchia"/>
    <s v="E - Periferico"/>
    <x v="1"/>
    <n v="25.300599999999999"/>
    <x v="74"/>
  </r>
  <r>
    <n v="75078"/>
    <s v="Spongano"/>
    <s v="D - Intermedio"/>
    <x v="1"/>
    <n v="12.7331"/>
    <x v="74"/>
  </r>
  <r>
    <n v="75079"/>
    <s v="Squinzano"/>
    <s v="C - Cintura"/>
    <x v="0"/>
    <n v="31.324300000000001"/>
    <x v="74"/>
  </r>
  <r>
    <n v="75080"/>
    <s v="Sternatia"/>
    <s v="C - Cintura"/>
    <x v="0"/>
    <n v="17.272099999999998"/>
    <x v="74"/>
  </r>
  <r>
    <n v="75081"/>
    <s v="Supersano"/>
    <s v="D - Intermedio"/>
    <x v="1"/>
    <n v="36.077500000000001"/>
    <x v="74"/>
  </r>
  <r>
    <n v="75082"/>
    <s v="Surano"/>
    <s v="D - Intermedio"/>
    <x v="1"/>
    <n v="9.0961999999999996"/>
    <x v="74"/>
  </r>
  <r>
    <n v="75083"/>
    <s v="Surbo"/>
    <s v="C - Cintura"/>
    <x v="0"/>
    <n v="20.854500000000002"/>
    <x v="74"/>
  </r>
  <r>
    <n v="75084"/>
    <s v="Taurisano"/>
    <s v="E - Periferico"/>
    <x v="1"/>
    <n v="24.625900000000001"/>
    <x v="74"/>
  </r>
  <r>
    <n v="75085"/>
    <s v="Taviano"/>
    <s v="E - Periferico"/>
    <x v="1"/>
    <n v="22.332000000000001"/>
    <x v="74"/>
  </r>
  <r>
    <n v="75086"/>
    <s v="Tiggiano"/>
    <s v="E - Periferico"/>
    <x v="1"/>
    <n v="7.7565999999999997"/>
    <x v="74"/>
  </r>
  <r>
    <n v="75087"/>
    <s v="Trepuzzi"/>
    <s v="C - Cintura"/>
    <x v="0"/>
    <n v="23.335899999999999"/>
    <x v="74"/>
  </r>
  <r>
    <n v="75088"/>
    <s v="Tricase"/>
    <s v="E - Periferico"/>
    <x v="1"/>
    <n v="43.327199999999998"/>
    <x v="74"/>
  </r>
  <r>
    <n v="75089"/>
    <s v="Tuglie"/>
    <s v="D - Intermedio"/>
    <x v="1"/>
    <n v="8.109"/>
    <x v="74"/>
  </r>
  <r>
    <n v="75090"/>
    <s v="Ugento"/>
    <s v="E - Periferico"/>
    <x v="1"/>
    <n v="98.266099999999994"/>
    <x v="74"/>
  </r>
  <r>
    <n v="75091"/>
    <s v="Uggiano la Chiesa"/>
    <s v="D - Intermedio"/>
    <x v="1"/>
    <n v="15.290699999999999"/>
    <x v="74"/>
  </r>
  <r>
    <n v="75092"/>
    <s v="Veglie"/>
    <s v="D - Intermedio"/>
    <x v="1"/>
    <n v="62.385899999999999"/>
    <x v="74"/>
  </r>
  <r>
    <n v="75093"/>
    <s v="Vernole"/>
    <s v="C - Cintura"/>
    <x v="0"/>
    <n v="60.376899999999999"/>
    <x v="74"/>
  </r>
  <r>
    <n v="75094"/>
    <s v="Zollino"/>
    <s v="C - Cintura"/>
    <x v="0"/>
    <n v="9.5876000000000001"/>
    <x v="74"/>
  </r>
  <r>
    <n v="75095"/>
    <s v="San Cassiano"/>
    <s v="D - Intermedio"/>
    <x v="1"/>
    <n v="8.9231999999999996"/>
    <x v="74"/>
  </r>
  <r>
    <n v="75096"/>
    <s v="Castro"/>
    <s v="D - Intermedio"/>
    <x v="1"/>
    <n v="4.8082000000000003"/>
    <x v="74"/>
  </r>
  <r>
    <n v="75097"/>
    <s v="Porto Cesareo"/>
    <s v="D - Intermedio"/>
    <x v="1"/>
    <n v="34.726399999999998"/>
    <x v="74"/>
  </r>
  <r>
    <n v="75098"/>
    <s v="Presicce-Acquarica"/>
    <s v="E - Periferico"/>
    <x v="1"/>
    <n v="43.428600000000003"/>
    <x v="74"/>
  </r>
  <r>
    <n v="76001"/>
    <s v="Abriola"/>
    <s v="D - Intermedio"/>
    <x v="1"/>
    <n v="97.300399999999996"/>
    <x v="75"/>
  </r>
  <r>
    <n v="76002"/>
    <s v="Acerenza"/>
    <s v="E - Periferico"/>
    <x v="1"/>
    <n v="77.596100000000007"/>
    <x v="75"/>
  </r>
  <r>
    <n v="76003"/>
    <s v="Albano di Lucania"/>
    <s v="D - Intermedio"/>
    <x v="1"/>
    <n v="55.998399999999997"/>
    <x v="75"/>
  </r>
  <r>
    <n v="76004"/>
    <s v="Anzi"/>
    <s v="D - Intermedio"/>
    <x v="1"/>
    <n v="76.676500000000004"/>
    <x v="75"/>
  </r>
  <r>
    <n v="76005"/>
    <s v="Armento"/>
    <s v="F - Ultraperiferico"/>
    <x v="1"/>
    <n v="59.299399999999999"/>
    <x v="75"/>
  </r>
  <r>
    <n v="76006"/>
    <s v="Atella"/>
    <s v="D - Intermedio"/>
    <x v="1"/>
    <n v="89.106499999999997"/>
    <x v="75"/>
  </r>
  <r>
    <n v="76007"/>
    <s v="Avigliano"/>
    <s v="C - Cintura"/>
    <x v="0"/>
    <n v="85.817899999999995"/>
    <x v="75"/>
  </r>
  <r>
    <n v="76008"/>
    <s v="Balvano"/>
    <s v="D - Intermedio"/>
    <x v="1"/>
    <n v="41.8949"/>
    <x v="75"/>
  </r>
  <r>
    <n v="76009"/>
    <s v="Banzi"/>
    <s v="E - Periferico"/>
    <x v="1"/>
    <n v="83.235600000000005"/>
    <x v="75"/>
  </r>
  <r>
    <n v="76010"/>
    <s v="Baragiano"/>
    <s v="D - Intermedio"/>
    <x v="1"/>
    <n v="29.563400000000001"/>
    <x v="75"/>
  </r>
  <r>
    <n v="76011"/>
    <s v="Barile"/>
    <s v="D - Intermedio"/>
    <x v="1"/>
    <n v="25.293099999999999"/>
    <x v="75"/>
  </r>
  <r>
    <n v="76012"/>
    <s v="Bella"/>
    <s v="E - Periferico"/>
    <x v="1"/>
    <n v="98.946600000000004"/>
    <x v="75"/>
  </r>
  <r>
    <n v="76013"/>
    <s v="Brienza"/>
    <s v="D - Intermedio"/>
    <x v="1"/>
    <n v="82.5916"/>
    <x v="75"/>
  </r>
  <r>
    <n v="76014"/>
    <s v="Brindisi Montagna"/>
    <s v="C - Cintura"/>
    <x v="0"/>
    <n v="59.993299999999998"/>
    <x v="75"/>
  </r>
  <r>
    <n v="76015"/>
    <s v="Calvello"/>
    <s v="E - Periferico"/>
    <x v="1"/>
    <n v="106.1311"/>
    <x v="75"/>
  </r>
  <r>
    <n v="76016"/>
    <s v="Calvera"/>
    <s v="F - Ultraperiferico"/>
    <x v="1"/>
    <n v="15.7127"/>
    <x v="75"/>
  </r>
  <r>
    <n v="76017"/>
    <s v="Campomaggiore"/>
    <s v="D - Intermedio"/>
    <x v="1"/>
    <n v="12.5037"/>
    <x v="75"/>
  </r>
  <r>
    <n v="76018"/>
    <s v="Cancellara"/>
    <s v="D - Intermedio"/>
    <x v="1"/>
    <n v="42.319400000000002"/>
    <x v="75"/>
  </r>
  <r>
    <n v="76019"/>
    <s v="Carbone"/>
    <s v="F - Ultraperiferico"/>
    <x v="1"/>
    <n v="48.435600000000001"/>
    <x v="75"/>
  </r>
  <r>
    <n v="76020"/>
    <s v="San Paolo Albanese"/>
    <s v="F - Ultraperiferico"/>
    <x v="1"/>
    <n v="30.129100000000001"/>
    <x v="75"/>
  </r>
  <r>
    <n v="76021"/>
    <s v="Castelgrande"/>
    <s v="E - Periferico"/>
    <x v="1"/>
    <n v="35.203600000000002"/>
    <x v="75"/>
  </r>
  <r>
    <n v="76022"/>
    <s v="Castelluccio Inferiore"/>
    <s v="F - Ultraperiferico"/>
    <x v="1"/>
    <n v="28.686599999999999"/>
    <x v="75"/>
  </r>
  <r>
    <n v="76023"/>
    <s v="Castelluccio Superiore"/>
    <s v="F - Ultraperiferico"/>
    <x v="1"/>
    <n v="32.9816"/>
    <x v="75"/>
  </r>
  <r>
    <n v="76024"/>
    <s v="Castelmezzano"/>
    <s v="D - Intermedio"/>
    <x v="1"/>
    <n v="34.398299999999999"/>
    <x v="75"/>
  </r>
  <r>
    <n v="76025"/>
    <s v="Castelsaraceno"/>
    <s v="F - Ultraperiferico"/>
    <x v="1"/>
    <n v="75.045500000000004"/>
    <x v="75"/>
  </r>
  <r>
    <n v="76026"/>
    <s v="Castronuovo di Sant'Andrea"/>
    <s v="F - Ultraperiferico"/>
    <x v="1"/>
    <n v="47.9422"/>
    <x v="75"/>
  </r>
  <r>
    <n v="76027"/>
    <s v="Cersosimo"/>
    <s v="F - Ultraperiferico"/>
    <x v="1"/>
    <n v="24.907299999999999"/>
    <x v="75"/>
  </r>
  <r>
    <n v="76028"/>
    <s v="Chiaromonte"/>
    <s v="F - Ultraperiferico"/>
    <x v="1"/>
    <n v="71.248800000000003"/>
    <x v="75"/>
  </r>
  <r>
    <n v="76029"/>
    <s v="Corleto Perticara"/>
    <s v="F - Ultraperiferico"/>
    <x v="1"/>
    <n v="89.795100000000005"/>
    <x v="75"/>
  </r>
  <r>
    <n v="76030"/>
    <s v="Episcopia"/>
    <s v="F - Ultraperiferico"/>
    <x v="1"/>
    <n v="29.092300000000002"/>
    <x v="75"/>
  </r>
  <r>
    <n v="76031"/>
    <s v="Fardella"/>
    <s v="F - Ultraperiferico"/>
    <x v="1"/>
    <n v="28.371300000000002"/>
    <x v="75"/>
  </r>
  <r>
    <n v="76032"/>
    <s v="Filiano"/>
    <s v="D - Intermedio"/>
    <x v="1"/>
    <n v="72.559200000000004"/>
    <x v="75"/>
  </r>
  <r>
    <n v="76033"/>
    <s v="Forenza"/>
    <s v="E - Periferico"/>
    <x v="1"/>
    <n v="115.2149"/>
    <x v="75"/>
  </r>
  <r>
    <n v="76034"/>
    <s v="Francavilla in Sinni"/>
    <s v="F - Ultraperiferico"/>
    <x v="1"/>
    <n v="46.101999999999997"/>
    <x v="75"/>
  </r>
  <r>
    <n v="76035"/>
    <s v="Gallicchio"/>
    <s v="F - Ultraperiferico"/>
    <x v="1"/>
    <n v="24.0334"/>
    <x v="75"/>
  </r>
  <r>
    <n v="76036"/>
    <s v="Genzano di Lucania"/>
    <s v="E - Periferico"/>
    <x v="1"/>
    <n v="208.91249999999999"/>
    <x v="75"/>
  </r>
  <r>
    <n v="76037"/>
    <s v="Grumento Nova"/>
    <s v="E - Periferico"/>
    <x v="1"/>
    <n v="66.708699999999993"/>
    <x v="75"/>
  </r>
  <r>
    <n v="76038"/>
    <s v="Guardia Perticara"/>
    <s v="F - Ultraperiferico"/>
    <x v="1"/>
    <n v="53.989899999999999"/>
    <x v="75"/>
  </r>
  <r>
    <n v="76039"/>
    <s v="Lagonegro"/>
    <s v="E - Periferico"/>
    <x v="1"/>
    <n v="113.1279"/>
    <x v="75"/>
  </r>
  <r>
    <n v="76040"/>
    <s v="Latronico"/>
    <s v="F - Ultraperiferico"/>
    <x v="1"/>
    <n v="76.448099999999997"/>
    <x v="75"/>
  </r>
  <r>
    <n v="76041"/>
    <s v="Laurenzana"/>
    <s v="E - Periferico"/>
    <x v="1"/>
    <n v="95.319100000000006"/>
    <x v="75"/>
  </r>
  <r>
    <n v="76042"/>
    <s v="Lauria"/>
    <s v="F - Ultraperiferico"/>
    <x v="1"/>
    <n v="177.1173"/>
    <x v="75"/>
  </r>
  <r>
    <n v="76043"/>
    <s v="Lavello"/>
    <s v="E - Periferico"/>
    <x v="1"/>
    <n v="134.93979999999999"/>
    <x v="75"/>
  </r>
  <r>
    <n v="76044"/>
    <s v="Maratea"/>
    <s v="F - Ultraperiferico"/>
    <x v="1"/>
    <n v="68.538399999999996"/>
    <x v="75"/>
  </r>
  <r>
    <n v="76045"/>
    <s v="Marsico Nuovo"/>
    <s v="E - Periferico"/>
    <x v="1"/>
    <n v="100.4979"/>
    <x v="75"/>
  </r>
  <r>
    <n v="76046"/>
    <s v="Marsicovetere"/>
    <s v="E - Periferico"/>
    <x v="1"/>
    <n v="38.355800000000002"/>
    <x v="75"/>
  </r>
  <r>
    <n v="76047"/>
    <s v="Maschito"/>
    <s v="E - Periferico"/>
    <x v="1"/>
    <n v="46.560400000000001"/>
    <x v="75"/>
  </r>
  <r>
    <n v="76048"/>
    <s v="Melfi"/>
    <s v="E - Periferico"/>
    <x v="1"/>
    <n v="205.89009999999999"/>
    <x v="75"/>
  </r>
  <r>
    <n v="76049"/>
    <s v="Missanello"/>
    <s v="F - Ultraperiferico"/>
    <x v="1"/>
    <n v="22.16"/>
    <x v="75"/>
  </r>
  <r>
    <n v="76050"/>
    <s v="Moliterno"/>
    <s v="F - Ultraperiferico"/>
    <x v="1"/>
    <n v="98.638999999999996"/>
    <x v="75"/>
  </r>
  <r>
    <n v="76051"/>
    <s v="Montemilone"/>
    <s v="E - Periferico"/>
    <x v="1"/>
    <n v="114.461"/>
    <x v="75"/>
  </r>
  <r>
    <n v="76052"/>
    <s v="Montemurro"/>
    <s v="F - Ultraperiferico"/>
    <x v="1"/>
    <n v="56.671999999999997"/>
    <x v="75"/>
  </r>
  <r>
    <n v="76053"/>
    <s v="Muro Lucano"/>
    <s v="E - Periferico"/>
    <x v="1"/>
    <n v="126.7075"/>
    <x v="75"/>
  </r>
  <r>
    <n v="76054"/>
    <s v="Nemoli"/>
    <s v="F - Ultraperiferico"/>
    <x v="1"/>
    <n v="18.966100000000001"/>
    <x v="75"/>
  </r>
  <r>
    <n v="76055"/>
    <s v="Noepoli"/>
    <s v="F - Ultraperiferico"/>
    <x v="1"/>
    <n v="45.456299999999999"/>
    <x v="75"/>
  </r>
  <r>
    <n v="76056"/>
    <s v="Oppido Lucano"/>
    <s v="D - Intermedio"/>
    <x v="1"/>
    <n v="54.251800000000003"/>
    <x v="75"/>
  </r>
  <r>
    <n v="76057"/>
    <s v="Palazzo San Gervasio"/>
    <s v="E - Periferico"/>
    <x v="1"/>
    <n v="62.965299999999999"/>
    <x v="75"/>
  </r>
  <r>
    <n v="76058"/>
    <s v="Pescopagano"/>
    <s v="E - Periferico"/>
    <x v="1"/>
    <n v="70.006600000000006"/>
    <x v="75"/>
  </r>
  <r>
    <n v="76059"/>
    <s v="Picerno"/>
    <s v="C - Cintura"/>
    <x v="0"/>
    <n v="78.633799999999994"/>
    <x v="75"/>
  </r>
  <r>
    <n v="76060"/>
    <s v="Pietragalla"/>
    <s v="C - Cintura"/>
    <x v="0"/>
    <n v="64.940700000000007"/>
    <x v="75"/>
  </r>
  <r>
    <n v="76061"/>
    <s v="Pietrapertosa"/>
    <s v="E - Periferico"/>
    <x v="1"/>
    <n v="66.823700000000002"/>
    <x v="75"/>
  </r>
  <r>
    <n v="76062"/>
    <s v="Pignola"/>
    <s v="C - Cintura"/>
    <x v="0"/>
    <n v="56.736199999999997"/>
    <x v="75"/>
  </r>
  <r>
    <n v="76063"/>
    <s v="Potenza"/>
    <s v="A - Polo"/>
    <x v="0"/>
    <n v="175.36799999999999"/>
    <x v="75"/>
  </r>
  <r>
    <n v="76064"/>
    <s v="Rapolla"/>
    <s v="E - Periferico"/>
    <x v="1"/>
    <n v="29.714600000000001"/>
    <x v="75"/>
  </r>
  <r>
    <n v="76065"/>
    <s v="Rapone"/>
    <s v="E - Periferico"/>
    <x v="1"/>
    <n v="30.247399999999999"/>
    <x v="75"/>
  </r>
  <r>
    <n v="76066"/>
    <s v="Rionero in Vulture"/>
    <s v="D - Intermedio"/>
    <x v="1"/>
    <n v="52.998899999999999"/>
    <x v="75"/>
  </r>
  <r>
    <n v="76067"/>
    <s v="Ripacandida"/>
    <s v="D - Intermedio"/>
    <x v="1"/>
    <n v="33.444899999999997"/>
    <x v="75"/>
  </r>
  <r>
    <n v="76068"/>
    <s v="Rivello"/>
    <s v="F - Ultraperiferico"/>
    <x v="1"/>
    <n v="69.713999999999999"/>
    <x v="75"/>
  </r>
  <r>
    <n v="76069"/>
    <s v="Roccanova"/>
    <s v="F - Ultraperiferico"/>
    <x v="1"/>
    <n v="61.560499999999998"/>
    <x v="75"/>
  </r>
  <r>
    <n v="76070"/>
    <s v="Rotonda"/>
    <s v="F - Ultraperiferico"/>
    <x v="1"/>
    <n v="42.7562"/>
    <x v="75"/>
  </r>
  <r>
    <n v="76071"/>
    <s v="Ruoti"/>
    <s v="C - Cintura"/>
    <x v="0"/>
    <n v="56.018900000000002"/>
    <x v="75"/>
  </r>
  <r>
    <n v="76072"/>
    <s v="Ruvo del Monte"/>
    <s v="E - Periferico"/>
    <x v="1"/>
    <n v="32.529000000000003"/>
    <x v="75"/>
  </r>
  <r>
    <n v="76073"/>
    <s v="San Chirico Nuovo"/>
    <s v="D - Intermedio"/>
    <x v="1"/>
    <n v="24.091100000000001"/>
    <x v="75"/>
  </r>
  <r>
    <n v="76074"/>
    <s v="San Chirico Raparo"/>
    <s v="F - Ultraperiferico"/>
    <x v="1"/>
    <n v="83.630300000000005"/>
    <x v="75"/>
  </r>
  <r>
    <n v="76075"/>
    <s v="San Costantino Albanese"/>
    <s v="F - Ultraperiferico"/>
    <x v="1"/>
    <n v="43.409500000000001"/>
    <x v="75"/>
  </r>
  <r>
    <n v="76076"/>
    <s v="San Fele"/>
    <s v="E - Periferico"/>
    <x v="1"/>
    <n v="96.332700000000003"/>
    <x v="75"/>
  </r>
  <r>
    <n v="76077"/>
    <s v="San Martino d'Agri"/>
    <s v="F - Ultraperiferico"/>
    <x v="1"/>
    <n v="51.117400000000004"/>
    <x v="75"/>
  </r>
  <r>
    <n v="76078"/>
    <s v="San Severino Lucano"/>
    <s v="F - Ultraperiferico"/>
    <x v="1"/>
    <n v="61.325600000000001"/>
    <x v="75"/>
  </r>
  <r>
    <n v="76079"/>
    <s v="Sant'Angelo Le Fratte"/>
    <s v="D - Intermedio"/>
    <x v="1"/>
    <n v="23.031700000000001"/>
    <x v="75"/>
  </r>
  <r>
    <n v="76080"/>
    <s v="Sant'Arcangelo"/>
    <s v="F - Ultraperiferico"/>
    <x v="1"/>
    <n v="89.378200000000007"/>
    <x v="75"/>
  </r>
  <r>
    <n v="76081"/>
    <s v="Sarconi"/>
    <s v="E - Periferico"/>
    <x v="1"/>
    <n v="30.757899999999999"/>
    <x v="75"/>
  </r>
  <r>
    <n v="76082"/>
    <s v="Sasso di Castalda"/>
    <s v="D - Intermedio"/>
    <x v="1"/>
    <n v="46.0321"/>
    <x v="75"/>
  </r>
  <r>
    <n v="76083"/>
    <s v="Satriano di Lucania"/>
    <s v="C - Cintura"/>
    <x v="0"/>
    <n v="33.543999999999997"/>
    <x v="75"/>
  </r>
  <r>
    <n v="76084"/>
    <s v="Savoia di Lucania"/>
    <s v="D - Intermedio"/>
    <x v="1"/>
    <n v="33.004100000000001"/>
    <x v="75"/>
  </r>
  <r>
    <n v="76085"/>
    <s v="Senise"/>
    <s v="F - Ultraperiferico"/>
    <x v="1"/>
    <n v="96.881"/>
    <x v="75"/>
  </r>
  <r>
    <n v="76086"/>
    <s v="Spinoso"/>
    <s v="F - Ultraperiferico"/>
    <x v="1"/>
    <n v="37.924900000000001"/>
    <x v="75"/>
  </r>
  <r>
    <n v="76087"/>
    <s v="Teana"/>
    <s v="F - Ultraperiferico"/>
    <x v="1"/>
    <n v="19.206800000000001"/>
    <x v="75"/>
  </r>
  <r>
    <n v="76088"/>
    <s v="Terranova di Pollino"/>
    <s v="F - Ultraperiferico"/>
    <x v="1"/>
    <n v="113.13379999999999"/>
    <x v="75"/>
  </r>
  <r>
    <n v="76089"/>
    <s v="Tito"/>
    <s v="C - Cintura"/>
    <x v="0"/>
    <n v="70.021900000000002"/>
    <x v="75"/>
  </r>
  <r>
    <n v="76090"/>
    <s v="Tolve"/>
    <s v="C - Cintura"/>
    <x v="0"/>
    <n v="128.88399999999999"/>
    <x v="75"/>
  </r>
  <r>
    <n v="76091"/>
    <s v="Tramutola"/>
    <s v="E - Periferico"/>
    <x v="1"/>
    <n v="35.7575"/>
    <x v="75"/>
  </r>
  <r>
    <n v="76092"/>
    <s v="Trecchina"/>
    <s v="F - Ultraperiferico"/>
    <x v="1"/>
    <n v="37.889899999999997"/>
    <x v="75"/>
  </r>
  <r>
    <n v="76093"/>
    <s v="Trivigno"/>
    <s v="C - Cintura"/>
    <x v="0"/>
    <n v="26.005400000000002"/>
    <x v="75"/>
  </r>
  <r>
    <n v="76094"/>
    <s v="Vaglio Basilicata"/>
    <s v="C - Cintura"/>
    <x v="0"/>
    <n v="43.425400000000003"/>
    <x v="75"/>
  </r>
  <r>
    <n v="76095"/>
    <s v="Venosa"/>
    <s v="E - Periferico"/>
    <x v="1"/>
    <n v="169.08680000000001"/>
    <x v="75"/>
  </r>
  <r>
    <n v="76096"/>
    <s v="Vietri di Potenza"/>
    <s v="D - Intermedio"/>
    <x v="1"/>
    <n v="52.096899999999998"/>
    <x v="75"/>
  </r>
  <r>
    <n v="76097"/>
    <s v="Viggianello"/>
    <s v="F - Ultraperiferico"/>
    <x v="1"/>
    <n v="120.64790000000001"/>
    <x v="75"/>
  </r>
  <r>
    <n v="76098"/>
    <s v="Viggiano"/>
    <s v="E - Periferico"/>
    <x v="1"/>
    <n v="89.471800000000002"/>
    <x v="75"/>
  </r>
  <r>
    <n v="76099"/>
    <s v="Ginestra"/>
    <s v="E - Periferico"/>
    <x v="1"/>
    <n v="13.018599999999999"/>
    <x v="75"/>
  </r>
  <r>
    <n v="76100"/>
    <s v="Paterno"/>
    <s v="E - Periferico"/>
    <x v="1"/>
    <n v="40.826500000000003"/>
    <x v="75"/>
  </r>
  <r>
    <n v="77001"/>
    <s v="Accettura"/>
    <s v="E - Periferico"/>
    <x v="1"/>
    <n v="90.656700000000001"/>
    <x v="76"/>
  </r>
  <r>
    <n v="77002"/>
    <s v="Aliano"/>
    <s v="F - Ultraperiferico"/>
    <x v="1"/>
    <n v="98.084000000000003"/>
    <x v="76"/>
  </r>
  <r>
    <n v="77003"/>
    <s v="Bernalda"/>
    <s v="D - Intermedio"/>
    <x v="1"/>
    <n v="124.2242"/>
    <x v="76"/>
  </r>
  <r>
    <n v="77004"/>
    <s v="Calciano"/>
    <s v="D - Intermedio"/>
    <x v="1"/>
    <n v="50.060200000000002"/>
    <x v="76"/>
  </r>
  <r>
    <n v="77005"/>
    <s v="Cirigliano"/>
    <s v="F - Ultraperiferico"/>
    <x v="1"/>
    <n v="15.0154"/>
    <x v="76"/>
  </r>
  <r>
    <n v="77006"/>
    <s v="Colobraro"/>
    <s v="F - Ultraperiferico"/>
    <x v="1"/>
    <n v="66.266400000000004"/>
    <x v="76"/>
  </r>
  <r>
    <n v="77007"/>
    <s v="Craco"/>
    <s v="E - Periferico"/>
    <x v="1"/>
    <n v="77.002499999999998"/>
    <x v="76"/>
  </r>
  <r>
    <n v="77008"/>
    <s v="Ferrandina"/>
    <s v="E - Periferico"/>
    <x v="1"/>
    <n v="218.94470000000001"/>
    <x v="76"/>
  </r>
  <r>
    <n v="77009"/>
    <s v="Garaguso"/>
    <s v="E - Periferico"/>
    <x v="1"/>
    <n v="38.706699999999998"/>
    <x v="76"/>
  </r>
  <r>
    <n v="77010"/>
    <s v="Gorgoglione"/>
    <s v="F - Ultraperiferico"/>
    <x v="1"/>
    <n v="34.78"/>
    <x v="76"/>
  </r>
  <r>
    <n v="77011"/>
    <s v="Grassano"/>
    <s v="E - Periferico"/>
    <x v="1"/>
    <n v="41.126399999999997"/>
    <x v="76"/>
  </r>
  <r>
    <n v="77012"/>
    <s v="Grottole"/>
    <s v="E - Periferico"/>
    <x v="1"/>
    <n v="117.0112"/>
    <x v="76"/>
  </r>
  <r>
    <n v="77013"/>
    <s v="Irsina"/>
    <s v="E - Periferico"/>
    <x v="1"/>
    <n v="263.9117"/>
    <x v="76"/>
  </r>
  <r>
    <n v="77014"/>
    <s v="Matera"/>
    <s v="D - Intermedio"/>
    <x v="1"/>
    <n v="392.66759999999999"/>
    <x v="76"/>
  </r>
  <r>
    <n v="77015"/>
    <s v="Miglionico"/>
    <s v="E - Periferico"/>
    <x v="1"/>
    <n v="89.221100000000007"/>
    <x v="76"/>
  </r>
  <r>
    <n v="77016"/>
    <s v="Montalbano Jonico"/>
    <s v="E - Periferico"/>
    <x v="1"/>
    <n v="135.00559999999999"/>
    <x v="76"/>
  </r>
  <r>
    <n v="77017"/>
    <s v="Montescaglioso"/>
    <s v="E - Periferico"/>
    <x v="1"/>
    <n v="176.15020000000001"/>
    <x v="76"/>
  </r>
  <r>
    <n v="77018"/>
    <s v="Nova Siri"/>
    <s v="E - Periferico"/>
    <x v="1"/>
    <n v="52.511400000000002"/>
    <x v="76"/>
  </r>
  <r>
    <n v="77019"/>
    <s v="Oliveto Lucano"/>
    <s v="E - Periferico"/>
    <x v="1"/>
    <n v="31.3246"/>
    <x v="76"/>
  </r>
  <r>
    <n v="77020"/>
    <s v="Pisticci"/>
    <s v="E - Periferico"/>
    <x v="1"/>
    <n v="236.12690000000001"/>
    <x v="76"/>
  </r>
  <r>
    <n v="77021"/>
    <s v="Policoro"/>
    <s v="E - Periferico"/>
    <x v="1"/>
    <n v="67.551699999999997"/>
    <x v="76"/>
  </r>
  <r>
    <n v="77022"/>
    <s v="Pomarico"/>
    <s v="E - Periferico"/>
    <x v="1"/>
    <n v="128.95519999999999"/>
    <x v="76"/>
  </r>
  <r>
    <n v="77023"/>
    <s v="Rotondella"/>
    <s v="E - Periferico"/>
    <x v="1"/>
    <n v="76.768299999999996"/>
    <x v="76"/>
  </r>
  <r>
    <n v="77024"/>
    <s v="Salandra"/>
    <s v="E - Periferico"/>
    <x v="1"/>
    <n v="77.063900000000004"/>
    <x v="76"/>
  </r>
  <r>
    <n v="77025"/>
    <s v="San Giorgio Lucano"/>
    <s v="F - Ultraperiferico"/>
    <x v="1"/>
    <n v="40.038200000000003"/>
    <x v="76"/>
  </r>
  <r>
    <n v="77026"/>
    <s v="San Mauro Forte"/>
    <s v="E - Periferico"/>
    <x v="1"/>
    <n v="86.9833"/>
    <x v="76"/>
  </r>
  <r>
    <n v="77027"/>
    <s v="Stigliano"/>
    <s v="F - Ultraperiferico"/>
    <x v="1"/>
    <n v="210.96039999999999"/>
    <x v="76"/>
  </r>
  <r>
    <n v="77028"/>
    <s v="Tricarico"/>
    <s v="D - Intermedio"/>
    <x v="1"/>
    <n v="177.66139999999999"/>
    <x v="76"/>
  </r>
  <r>
    <n v="77029"/>
    <s v="Tursi"/>
    <s v="E - Periferico"/>
    <x v="1"/>
    <n v="160.12819999999999"/>
    <x v="76"/>
  </r>
  <r>
    <n v="77030"/>
    <s v="Valsinni"/>
    <s v="E - Periferico"/>
    <x v="1"/>
    <n v="32.259599999999999"/>
    <x v="76"/>
  </r>
  <r>
    <n v="77031"/>
    <s v="Scanzano Jonico"/>
    <s v="E - Periferico"/>
    <x v="1"/>
    <n v="72.187100000000001"/>
    <x v="76"/>
  </r>
  <r>
    <n v="78001"/>
    <s v="Acquaformosa"/>
    <s v="E - Periferico"/>
    <x v="1"/>
    <n v="22.622599999999998"/>
    <x v="77"/>
  </r>
  <r>
    <n v="78002"/>
    <s v="Acquappesa"/>
    <s v="C - Cintura"/>
    <x v="0"/>
    <n v="14.839700000000001"/>
    <x v="77"/>
  </r>
  <r>
    <n v="78003"/>
    <s v="Acri"/>
    <s v="E - Periferico"/>
    <x v="1"/>
    <n v="199.42570000000001"/>
    <x v="77"/>
  </r>
  <r>
    <n v="78004"/>
    <s v="Aiello Calabro"/>
    <s v="E - Periferico"/>
    <x v="1"/>
    <n v="38.791499999999999"/>
    <x v="77"/>
  </r>
  <r>
    <n v="78005"/>
    <s v="Aieta"/>
    <s v="F - Ultraperiferico"/>
    <x v="1"/>
    <n v="47.548299999999998"/>
    <x v="77"/>
  </r>
  <r>
    <n v="78006"/>
    <s v="Albidona"/>
    <s v="E - Periferico"/>
    <x v="1"/>
    <n v="64.394300000000001"/>
    <x v="77"/>
  </r>
  <r>
    <n v="78007"/>
    <s v="Alessandria del Carretto"/>
    <s v="F - Ultraperiferico"/>
    <x v="1"/>
    <n v="41.7851"/>
    <x v="77"/>
  </r>
  <r>
    <n v="78008"/>
    <s v="Altilia"/>
    <s v="D - Intermedio"/>
    <x v="1"/>
    <n v="10.6189"/>
    <x v="77"/>
  </r>
  <r>
    <n v="78009"/>
    <s v="Altomonte"/>
    <s v="E - Periferico"/>
    <x v="1"/>
    <n v="65.883300000000006"/>
    <x v="77"/>
  </r>
  <r>
    <n v="78010"/>
    <s v="Amantea"/>
    <s v="C - Cintura"/>
    <x v="0"/>
    <n v="29.2056"/>
    <x v="77"/>
  </r>
  <r>
    <n v="78011"/>
    <s v="Amendolara"/>
    <s v="E - Periferico"/>
    <x v="1"/>
    <n v="60.6325"/>
    <x v="77"/>
  </r>
  <r>
    <n v="78012"/>
    <s v="Aprigliano"/>
    <s v="C - Cintura"/>
    <x v="0"/>
    <n v="121.26909999999999"/>
    <x v="77"/>
  </r>
  <r>
    <n v="78013"/>
    <s v="Belmonte Calabro"/>
    <s v="D - Intermedio"/>
    <x v="1"/>
    <n v="23.573699999999999"/>
    <x v="77"/>
  </r>
  <r>
    <n v="78014"/>
    <s v="Belsito"/>
    <s v="C - Cintura"/>
    <x v="0"/>
    <n v="11.080299999999999"/>
    <x v="77"/>
  </r>
  <r>
    <n v="78015"/>
    <s v="Belvedere Marittimo"/>
    <s v="D - Intermedio"/>
    <x v="1"/>
    <n v="36.775700000000001"/>
    <x v="77"/>
  </r>
  <r>
    <n v="78016"/>
    <s v="Bianchi"/>
    <s v="E - Periferico"/>
    <x v="1"/>
    <n v="32.649500000000003"/>
    <x v="77"/>
  </r>
  <r>
    <n v="78017"/>
    <s v="Bisignano"/>
    <s v="D - Intermedio"/>
    <x v="1"/>
    <n v="86.442400000000006"/>
    <x v="77"/>
  </r>
  <r>
    <n v="78018"/>
    <s v="Bocchigliero"/>
    <s v="F - Ultraperiferico"/>
    <x v="1"/>
    <n v="100.3344"/>
    <x v="77"/>
  </r>
  <r>
    <n v="78019"/>
    <s v="Bonifati"/>
    <s v="E - Periferico"/>
    <x v="1"/>
    <n v="33.441800000000001"/>
    <x v="77"/>
  </r>
  <r>
    <n v="78020"/>
    <s v="Buonvicino"/>
    <s v="E - Periferico"/>
    <x v="1"/>
    <n v="30.2852"/>
    <x v="77"/>
  </r>
  <r>
    <n v="78021"/>
    <s v="Calopezzati"/>
    <s v="D - Intermedio"/>
    <x v="1"/>
    <n v="22.180700000000002"/>
    <x v="77"/>
  </r>
  <r>
    <n v="78022"/>
    <s v="Caloveto"/>
    <s v="E - Periferico"/>
    <x v="1"/>
    <n v="24.892800000000001"/>
    <x v="77"/>
  </r>
  <r>
    <n v="78023"/>
    <s v="Campana"/>
    <s v="F - Ultraperiferico"/>
    <x v="1"/>
    <n v="104.42310000000001"/>
    <x v="77"/>
  </r>
  <r>
    <n v="78024"/>
    <s v="Canna"/>
    <s v="E - Periferico"/>
    <x v="1"/>
    <n v="20.7225"/>
    <x v="77"/>
  </r>
  <r>
    <n v="78025"/>
    <s v="Cariati"/>
    <s v="E - Periferico"/>
    <x v="1"/>
    <n v="29.0763"/>
    <x v="77"/>
  </r>
  <r>
    <n v="78026"/>
    <s v="Carolei"/>
    <s v="C - Cintura"/>
    <x v="0"/>
    <n v="15.667199999999999"/>
    <x v="77"/>
  </r>
  <r>
    <n v="78027"/>
    <s v="Carpanzano"/>
    <s v="D - Intermedio"/>
    <x v="1"/>
    <n v="14.947100000000001"/>
    <x v="77"/>
  </r>
  <r>
    <n v="78029"/>
    <s v="Cassano all'Ionio"/>
    <s v="B - Polo intercomunale"/>
    <x v="0"/>
    <n v="159.2371"/>
    <x v="77"/>
  </r>
  <r>
    <n v="78030"/>
    <s v="Castiglione Cosentino"/>
    <s v="C - Cintura"/>
    <x v="0"/>
    <n v="14.946099999999999"/>
    <x v="77"/>
  </r>
  <r>
    <n v="78031"/>
    <s v="Castrolibero"/>
    <s v="C - Cintura"/>
    <x v="0"/>
    <n v="11.652200000000001"/>
    <x v="77"/>
  </r>
  <r>
    <n v="78032"/>
    <s v="Castroregio"/>
    <s v="F - Ultraperiferico"/>
    <x v="1"/>
    <n v="40.666600000000003"/>
    <x v="77"/>
  </r>
  <r>
    <n v="78033"/>
    <s v="Castrovillari"/>
    <s v="E - Periferico"/>
    <x v="1"/>
    <n v="129.58070000000001"/>
    <x v="77"/>
  </r>
  <r>
    <n v="78034"/>
    <s v="Celico"/>
    <s v="C - Cintura"/>
    <x v="0"/>
    <n v="99.756299999999996"/>
    <x v="77"/>
  </r>
  <r>
    <n v="78035"/>
    <s v="Cellara"/>
    <s v="C - Cintura"/>
    <x v="0"/>
    <n v="5.6973000000000003"/>
    <x v="77"/>
  </r>
  <r>
    <n v="78036"/>
    <s v="Cerchiara di Calabria"/>
    <s v="E - Periferico"/>
    <x v="1"/>
    <n v="81.569699999999997"/>
    <x v="77"/>
  </r>
  <r>
    <n v="78037"/>
    <s v="Cerisano"/>
    <s v="C - Cintura"/>
    <x v="0"/>
    <n v="15.434100000000001"/>
    <x v="77"/>
  </r>
  <r>
    <n v="78038"/>
    <s v="Cervicati"/>
    <s v="D - Intermedio"/>
    <x v="1"/>
    <n v="12.344900000000001"/>
    <x v="77"/>
  </r>
  <r>
    <n v="78039"/>
    <s v="Cerzeto"/>
    <s v="D - Intermedio"/>
    <x v="1"/>
    <n v="21.149000000000001"/>
    <x v="77"/>
  </r>
  <r>
    <n v="78040"/>
    <s v="Cetraro"/>
    <s v="C - Cintura"/>
    <x v="0"/>
    <n v="66.049099999999996"/>
    <x v="77"/>
  </r>
  <r>
    <n v="78041"/>
    <s v="Civita"/>
    <s v="E - Periferico"/>
    <x v="1"/>
    <n v="27.471499999999999"/>
    <x v="77"/>
  </r>
  <r>
    <n v="78042"/>
    <s v="Cleto"/>
    <s v="E - Periferico"/>
    <x v="1"/>
    <n v="18.819500000000001"/>
    <x v="77"/>
  </r>
  <r>
    <n v="78043"/>
    <s v="Colosimi"/>
    <s v="D - Intermedio"/>
    <x v="1"/>
    <n v="25.913499999999999"/>
    <x v="77"/>
  </r>
  <r>
    <n v="78045"/>
    <s v="Cosenza"/>
    <s v="A - Polo"/>
    <x v="0"/>
    <n v="37.8123"/>
    <x v="77"/>
  </r>
  <r>
    <n v="78046"/>
    <s v="Cropalati"/>
    <s v="D - Intermedio"/>
    <x v="1"/>
    <n v="33.692900000000002"/>
    <x v="77"/>
  </r>
  <r>
    <n v="78047"/>
    <s v="Crosia"/>
    <s v="D - Intermedio"/>
    <x v="1"/>
    <n v="21.526"/>
    <x v="77"/>
  </r>
  <r>
    <n v="78048"/>
    <s v="Diamante"/>
    <s v="E - Periferico"/>
    <x v="1"/>
    <n v="11.632899999999999"/>
    <x v="77"/>
  </r>
  <r>
    <n v="78049"/>
    <s v="Dipignano"/>
    <s v="C - Cintura"/>
    <x v="0"/>
    <n v="23.459199999999999"/>
    <x v="77"/>
  </r>
  <r>
    <n v="78050"/>
    <s v="Domanico"/>
    <s v="C - Cintura"/>
    <x v="0"/>
    <n v="23.560099999999998"/>
    <x v="77"/>
  </r>
  <r>
    <n v="78051"/>
    <s v="Fagnano Castello"/>
    <s v="D - Intermedio"/>
    <x v="1"/>
    <n v="29.575500000000002"/>
    <x v="77"/>
  </r>
  <r>
    <n v="78052"/>
    <s v="Falconara Albanese"/>
    <s v="C - Cintura"/>
    <x v="0"/>
    <n v="19.5059"/>
    <x v="77"/>
  </r>
  <r>
    <n v="78053"/>
    <s v="Figline Vegliaturo"/>
    <s v="C - Cintura"/>
    <x v="0"/>
    <n v="4.03"/>
    <x v="77"/>
  </r>
  <r>
    <n v="78054"/>
    <s v="Firmo"/>
    <s v="E - Periferico"/>
    <x v="1"/>
    <n v="11.997999999999999"/>
    <x v="77"/>
  </r>
  <r>
    <n v="78055"/>
    <s v="Fiumefreddo Bruzio"/>
    <s v="C - Cintura"/>
    <x v="0"/>
    <n v="32.079900000000002"/>
    <x v="77"/>
  </r>
  <r>
    <n v="78056"/>
    <s v="Francavilla Marittima"/>
    <s v="D - Intermedio"/>
    <x v="1"/>
    <n v="32.910899999999998"/>
    <x v="77"/>
  </r>
  <r>
    <n v="78057"/>
    <s v="Frascineto"/>
    <s v="E - Periferico"/>
    <x v="1"/>
    <n v="29.052800000000001"/>
    <x v="77"/>
  </r>
  <r>
    <n v="78058"/>
    <s v="Fuscaldo"/>
    <s v="C - Cintura"/>
    <x v="0"/>
    <n v="60.911000000000001"/>
    <x v="77"/>
  </r>
  <r>
    <n v="78059"/>
    <s v="Grimaldi"/>
    <s v="D - Intermedio"/>
    <x v="1"/>
    <n v="24.927700000000002"/>
    <x v="77"/>
  </r>
  <r>
    <n v="78060"/>
    <s v="Grisolia"/>
    <s v="E - Periferico"/>
    <x v="1"/>
    <n v="52.148499999999999"/>
    <x v="77"/>
  </r>
  <r>
    <n v="78061"/>
    <s v="Guardia Piemontese"/>
    <s v="C - Cintura"/>
    <x v="0"/>
    <n v="21.536799999999999"/>
    <x v="77"/>
  </r>
  <r>
    <n v="78062"/>
    <s v="Lago"/>
    <s v="D - Intermedio"/>
    <x v="1"/>
    <n v="50.262900000000002"/>
    <x v="77"/>
  </r>
  <r>
    <n v="78063"/>
    <s v="Laino Borgo"/>
    <s v="F - Ultraperiferico"/>
    <x v="1"/>
    <n v="57.530299999999997"/>
    <x v="77"/>
  </r>
  <r>
    <n v="78064"/>
    <s v="Laino Castello"/>
    <s v="E - Periferico"/>
    <x v="1"/>
    <n v="36.547800000000002"/>
    <x v="77"/>
  </r>
  <r>
    <n v="78065"/>
    <s v="Lappano"/>
    <s v="C - Cintura"/>
    <x v="0"/>
    <n v="12.222099999999999"/>
    <x v="77"/>
  </r>
  <r>
    <n v="78066"/>
    <s v="Lattarico"/>
    <s v="D - Intermedio"/>
    <x v="1"/>
    <n v="43.696199999999997"/>
    <x v="77"/>
  </r>
  <r>
    <n v="78067"/>
    <s v="Longobardi"/>
    <s v="C - Cintura"/>
    <x v="0"/>
    <n v="18.374099999999999"/>
    <x v="77"/>
  </r>
  <r>
    <n v="78068"/>
    <s v="Longobucco"/>
    <s v="E - Periferico"/>
    <x v="1"/>
    <n v="211.64680000000001"/>
    <x v="77"/>
  </r>
  <r>
    <n v="78069"/>
    <s v="Lungro"/>
    <s v="E - Periferico"/>
    <x v="1"/>
    <n v="35.627699999999997"/>
    <x v="77"/>
  </r>
  <r>
    <n v="78070"/>
    <s v="Luzzi"/>
    <s v="D - Intermedio"/>
    <x v="1"/>
    <n v="77.355800000000002"/>
    <x v="77"/>
  </r>
  <r>
    <n v="78071"/>
    <s v="Maierà"/>
    <s v="E - Periferico"/>
    <x v="1"/>
    <n v="18.1145"/>
    <x v="77"/>
  </r>
  <r>
    <n v="78072"/>
    <s v="Malito"/>
    <s v="C - Cintura"/>
    <x v="0"/>
    <n v="16.692499999999999"/>
    <x v="77"/>
  </r>
  <r>
    <n v="78073"/>
    <s v="Malvito"/>
    <s v="E - Periferico"/>
    <x v="1"/>
    <n v="38.669499999999999"/>
    <x v="77"/>
  </r>
  <r>
    <n v="78074"/>
    <s v="Mandatoriccio"/>
    <s v="E - Periferico"/>
    <x v="1"/>
    <n v="36.673000000000002"/>
    <x v="77"/>
  </r>
  <r>
    <n v="78075"/>
    <s v="Mangone"/>
    <s v="C - Cintura"/>
    <x v="0"/>
    <n v="12.545500000000001"/>
    <x v="77"/>
  </r>
  <r>
    <n v="78076"/>
    <s v="Marano Marchesato"/>
    <s v="C - Cintura"/>
    <x v="0"/>
    <n v="4.8042999999999996"/>
    <x v="77"/>
  </r>
  <r>
    <n v="78077"/>
    <s v="Marano Principato"/>
    <s v="C - Cintura"/>
    <x v="0"/>
    <n v="6.5096999999999996"/>
    <x v="77"/>
  </r>
  <r>
    <n v="78078"/>
    <s v="Marzi"/>
    <s v="C - Cintura"/>
    <x v="0"/>
    <n v="15.428000000000001"/>
    <x v="77"/>
  </r>
  <r>
    <n v="78079"/>
    <s v="Mendicino"/>
    <s v="C - Cintura"/>
    <x v="0"/>
    <n v="34.718699999999998"/>
    <x v="77"/>
  </r>
  <r>
    <n v="78080"/>
    <s v="Mongrassano"/>
    <s v="E - Periferico"/>
    <x v="1"/>
    <n v="34.96"/>
    <x v="77"/>
  </r>
  <r>
    <n v="78081"/>
    <s v="Montalto Uffugo"/>
    <s v="D - Intermedio"/>
    <x v="1"/>
    <n v="76.1631"/>
    <x v="77"/>
  </r>
  <r>
    <n v="78082"/>
    <s v="Montegiordano"/>
    <s v="E - Periferico"/>
    <x v="1"/>
    <n v="35.935200000000002"/>
    <x v="77"/>
  </r>
  <r>
    <n v="78083"/>
    <s v="Morano Calabro"/>
    <s v="E - Periferico"/>
    <x v="1"/>
    <n v="115.9007"/>
    <x v="77"/>
  </r>
  <r>
    <n v="78084"/>
    <s v="Mormanno"/>
    <s v="E - Periferico"/>
    <x v="1"/>
    <n v="79.705200000000005"/>
    <x v="77"/>
  </r>
  <r>
    <n v="78085"/>
    <s v="Mottafollone"/>
    <s v="E - Periferico"/>
    <x v="1"/>
    <n v="31.715399999999999"/>
    <x v="77"/>
  </r>
  <r>
    <n v="78086"/>
    <s v="Nocara"/>
    <s v="F - Ultraperiferico"/>
    <x v="1"/>
    <n v="33.455100000000002"/>
    <x v="77"/>
  </r>
  <r>
    <n v="78087"/>
    <s v="Oriolo"/>
    <s v="E - Periferico"/>
    <x v="1"/>
    <n v="86.938199999999995"/>
    <x v="77"/>
  </r>
  <r>
    <n v="78088"/>
    <s v="Orsomarso"/>
    <s v="E - Periferico"/>
    <x v="1"/>
    <n v="90.131100000000004"/>
    <x v="77"/>
  </r>
  <r>
    <n v="78089"/>
    <s v="Paludi"/>
    <s v="D - Intermedio"/>
    <x v="1"/>
    <n v="41.495600000000003"/>
    <x v="77"/>
  </r>
  <r>
    <n v="78090"/>
    <s v="Panettieri"/>
    <s v="E - Periferico"/>
    <x v="1"/>
    <n v="14.9862"/>
    <x v="77"/>
  </r>
  <r>
    <n v="78091"/>
    <s v="Paola"/>
    <s v="A - Polo"/>
    <x v="0"/>
    <n v="42.895800000000001"/>
    <x v="77"/>
  </r>
  <r>
    <n v="78092"/>
    <s v="Papasidero"/>
    <s v="F - Ultraperiferico"/>
    <x v="1"/>
    <n v="55.555500000000002"/>
    <x v="77"/>
  </r>
  <r>
    <n v="78093"/>
    <s v="Parenti"/>
    <s v="D - Intermedio"/>
    <x v="1"/>
    <n v="37.690100000000001"/>
    <x v="77"/>
  </r>
  <r>
    <n v="78094"/>
    <s v="Paterno Calabro"/>
    <s v="C - Cintura"/>
    <x v="0"/>
    <n v="24.625399999999999"/>
    <x v="77"/>
  </r>
  <r>
    <n v="78096"/>
    <s v="Pedivigliano"/>
    <s v="D - Intermedio"/>
    <x v="1"/>
    <n v="16.575800000000001"/>
    <x v="77"/>
  </r>
  <r>
    <n v="78097"/>
    <s v="Piane Crati"/>
    <s v="C - Cintura"/>
    <x v="0"/>
    <n v="2.4464999999999999"/>
    <x v="77"/>
  </r>
  <r>
    <n v="78098"/>
    <s v="Pietrafitta"/>
    <s v="C - Cintura"/>
    <x v="0"/>
    <n v="9.4869000000000003"/>
    <x v="77"/>
  </r>
  <r>
    <n v="78099"/>
    <s v="Pietrapaola"/>
    <s v="E - Periferico"/>
    <x v="1"/>
    <n v="53.478400000000001"/>
    <x v="77"/>
  </r>
  <r>
    <n v="78100"/>
    <s v="Plataci"/>
    <s v="E - Periferico"/>
    <x v="1"/>
    <n v="50.530099999999997"/>
    <x v="77"/>
  </r>
  <r>
    <n v="78101"/>
    <s v="Praia a Mare"/>
    <s v="F - Ultraperiferico"/>
    <x v="1"/>
    <n v="23.744299999999999"/>
    <x v="77"/>
  </r>
  <r>
    <n v="78102"/>
    <s v="Rende"/>
    <s v="C - Cintura"/>
    <x v="0"/>
    <n v="55.4846"/>
    <x v="77"/>
  </r>
  <r>
    <n v="78103"/>
    <s v="Rocca Imperiale"/>
    <s v="E - Periferico"/>
    <x v="1"/>
    <n v="55.322600000000001"/>
    <x v="77"/>
  </r>
  <r>
    <n v="78104"/>
    <s v="Roggiano Gravina"/>
    <s v="D - Intermedio"/>
    <x v="1"/>
    <n v="45.211300000000001"/>
    <x v="77"/>
  </r>
  <r>
    <n v="78105"/>
    <s v="Rogliano"/>
    <s v="C - Cintura"/>
    <x v="0"/>
    <n v="41.4236"/>
    <x v="77"/>
  </r>
  <r>
    <n v="78106"/>
    <s v="Rose"/>
    <s v="C - Cintura"/>
    <x v="0"/>
    <n v="47.107900000000001"/>
    <x v="77"/>
  </r>
  <r>
    <n v="78107"/>
    <s v="Roseto Capo Spulico"/>
    <s v="E - Periferico"/>
    <x v="1"/>
    <n v="30.580400000000001"/>
    <x v="77"/>
  </r>
  <r>
    <n v="78109"/>
    <s v="Rota Greca"/>
    <s v="D - Intermedio"/>
    <x v="1"/>
    <n v="13.258100000000001"/>
    <x v="77"/>
  </r>
  <r>
    <n v="78110"/>
    <s v="Rovito"/>
    <s v="C - Cintura"/>
    <x v="0"/>
    <n v="11.062099999999999"/>
    <x v="77"/>
  </r>
  <r>
    <n v="78111"/>
    <s v="San Basile"/>
    <s v="E - Periferico"/>
    <x v="1"/>
    <n v="19.377199999999998"/>
    <x v="77"/>
  </r>
  <r>
    <n v="78112"/>
    <s v="San Benedetto Ullano"/>
    <s v="D - Intermedio"/>
    <x v="1"/>
    <n v="19.595199999999998"/>
    <x v="77"/>
  </r>
  <r>
    <n v="78113"/>
    <s v="San Cosmo Albanese"/>
    <s v="D - Intermedio"/>
    <x v="1"/>
    <n v="11.3156"/>
    <x v="77"/>
  </r>
  <r>
    <n v="78114"/>
    <s v="San Demetrio Corone"/>
    <s v="D - Intermedio"/>
    <x v="1"/>
    <n v="62.365400000000001"/>
    <x v="77"/>
  </r>
  <r>
    <n v="78115"/>
    <s v="San Donato di Ninea"/>
    <s v="E - Periferico"/>
    <x v="1"/>
    <n v="81.625100000000003"/>
    <x v="77"/>
  </r>
  <r>
    <n v="78116"/>
    <s v="San Fili"/>
    <s v="C - Cintura"/>
    <x v="0"/>
    <n v="21.364899999999999"/>
    <x v="77"/>
  </r>
  <r>
    <n v="78117"/>
    <s v="Sangineto"/>
    <s v="D - Intermedio"/>
    <x v="1"/>
    <n v="27.545300000000001"/>
    <x v="77"/>
  </r>
  <r>
    <n v="78118"/>
    <s v="San Giorgio Albanese"/>
    <s v="C - Cintura"/>
    <x v="0"/>
    <n v="22.5137"/>
    <x v="77"/>
  </r>
  <r>
    <n v="78119"/>
    <s v="San Giovanni in Fiore"/>
    <s v="E - Periferico"/>
    <x v="1"/>
    <n v="282.59989999999999"/>
    <x v="77"/>
  </r>
  <r>
    <n v="78120"/>
    <s v="San Lorenzo Bellizzi"/>
    <s v="E - Periferico"/>
    <x v="1"/>
    <n v="40.592599999999997"/>
    <x v="77"/>
  </r>
  <r>
    <n v="78121"/>
    <s v="San Lorenzo del Vallo"/>
    <s v="D - Intermedio"/>
    <x v="1"/>
    <n v="23.262499999999999"/>
    <x v="77"/>
  </r>
  <r>
    <n v="78122"/>
    <s v="San Lucido"/>
    <s v="C - Cintura"/>
    <x v="0"/>
    <n v="26.747699999999998"/>
    <x v="77"/>
  </r>
  <r>
    <n v="78123"/>
    <s v="San Marco Argentano"/>
    <s v="D - Intermedio"/>
    <x v="1"/>
    <n v="80.008300000000006"/>
    <x v="77"/>
  </r>
  <r>
    <n v="78124"/>
    <s v="San Martino di Finita"/>
    <s v="E - Periferico"/>
    <x v="1"/>
    <n v="24.017800000000001"/>
    <x v="77"/>
  </r>
  <r>
    <n v="78125"/>
    <s v="San Nicola Arcella"/>
    <s v="E - Periferico"/>
    <x v="1"/>
    <n v="11.402100000000001"/>
    <x v="77"/>
  </r>
  <r>
    <n v="78126"/>
    <s v="San Pietro in Amantea"/>
    <s v="D - Intermedio"/>
    <x v="1"/>
    <n v="9.4115000000000002"/>
    <x v="77"/>
  </r>
  <r>
    <n v="78127"/>
    <s v="San Pietro in Guarano"/>
    <s v="C - Cintura"/>
    <x v="0"/>
    <n v="47.590800000000002"/>
    <x v="77"/>
  </r>
  <r>
    <n v="78128"/>
    <s v="San Sosti"/>
    <s v="E - Periferico"/>
    <x v="1"/>
    <n v="43.584200000000003"/>
    <x v="77"/>
  </r>
  <r>
    <n v="78129"/>
    <s v="Santa Caterina Albanese"/>
    <s v="E - Periferico"/>
    <x v="1"/>
    <n v="17.494299999999999"/>
    <x v="77"/>
  </r>
  <r>
    <n v="78130"/>
    <s v="Santa Domenica Talao"/>
    <s v="F - Ultraperiferico"/>
    <x v="1"/>
    <n v="36.996400000000001"/>
    <x v="77"/>
  </r>
  <r>
    <n v="78131"/>
    <s v="Sant'Agata di Esaro"/>
    <s v="E - Periferico"/>
    <x v="1"/>
    <n v="46.967500000000001"/>
    <x v="77"/>
  </r>
  <r>
    <n v="78132"/>
    <s v="Santa Maria del Cedro"/>
    <s v="E - Periferico"/>
    <x v="1"/>
    <n v="18.158000000000001"/>
    <x v="77"/>
  </r>
  <r>
    <n v="78133"/>
    <s v="Santa Sofia d'Epiro"/>
    <s v="E - Periferico"/>
    <x v="1"/>
    <n v="39.204500000000003"/>
    <x v="77"/>
  </r>
  <r>
    <n v="78134"/>
    <s v="Santo Stefano di Rogliano"/>
    <s v="C - Cintura"/>
    <x v="0"/>
    <n v="19.641999999999999"/>
    <x v="77"/>
  </r>
  <r>
    <n v="78135"/>
    <s v="San Vincenzo La Costa"/>
    <s v="D - Intermedio"/>
    <x v="1"/>
    <n v="18.529299999999999"/>
    <x v="77"/>
  </r>
  <r>
    <n v="78136"/>
    <s v="Saracena"/>
    <s v="E - Periferico"/>
    <x v="1"/>
    <n v="108.9302"/>
    <x v="77"/>
  </r>
  <r>
    <n v="78137"/>
    <s v="Scala Coeli"/>
    <s v="E - Periferico"/>
    <x v="1"/>
    <n v="66.882000000000005"/>
    <x v="77"/>
  </r>
  <r>
    <n v="78138"/>
    <s v="Scalea"/>
    <s v="E - Periferico"/>
    <x v="1"/>
    <n v="22.327999999999999"/>
    <x v="77"/>
  </r>
  <r>
    <n v="78139"/>
    <s v="Scigliano"/>
    <s v="D - Intermedio"/>
    <x v="1"/>
    <n v="17.186900000000001"/>
    <x v="77"/>
  </r>
  <r>
    <n v="78140"/>
    <s v="Serra d'Aiello"/>
    <s v="E - Periferico"/>
    <x v="1"/>
    <n v="4.6562000000000001"/>
    <x v="77"/>
  </r>
  <r>
    <n v="78142"/>
    <s v="Spezzano Albanese"/>
    <s v="D - Intermedio"/>
    <x v="1"/>
    <n v="32.575200000000002"/>
    <x v="77"/>
  </r>
  <r>
    <n v="78143"/>
    <s v="Spezzano della Sila"/>
    <s v="C - Cintura"/>
    <x v="0"/>
    <n v="80.481899999999996"/>
    <x v="77"/>
  </r>
  <r>
    <n v="78145"/>
    <s v="Tarsia"/>
    <s v="D - Intermedio"/>
    <x v="1"/>
    <n v="48.416899999999998"/>
    <x v="77"/>
  </r>
  <r>
    <n v="78146"/>
    <s v="Terranova da Sibari"/>
    <s v="D - Intermedio"/>
    <x v="1"/>
    <n v="43.172400000000003"/>
    <x v="77"/>
  </r>
  <r>
    <n v="78147"/>
    <s v="Terravecchia"/>
    <s v="E - Periferico"/>
    <x v="1"/>
    <n v="20.292200000000001"/>
    <x v="77"/>
  </r>
  <r>
    <n v="78148"/>
    <s v="Torano Castello"/>
    <s v="D - Intermedio"/>
    <x v="1"/>
    <n v="30.981300000000001"/>
    <x v="77"/>
  </r>
  <r>
    <n v="78149"/>
    <s v="Tortora"/>
    <s v="F - Ultraperiferico"/>
    <x v="1"/>
    <n v="58.412799999999997"/>
    <x v="77"/>
  </r>
  <r>
    <n v="78150"/>
    <s v="Trebisacce"/>
    <s v="D - Intermedio"/>
    <x v="1"/>
    <n v="26.595199999999998"/>
    <x v="77"/>
  </r>
  <r>
    <n v="78152"/>
    <s v="Vaccarizzo Albanese"/>
    <s v="D - Intermedio"/>
    <x v="1"/>
    <n v="8.8902000000000001"/>
    <x v="77"/>
  </r>
  <r>
    <n v="78153"/>
    <s v="Verbicaro"/>
    <s v="F - Ultraperiferico"/>
    <x v="1"/>
    <n v="32.311"/>
    <x v="77"/>
  </r>
  <r>
    <n v="78154"/>
    <s v="Villapiana"/>
    <s v="D - Intermedio"/>
    <x v="1"/>
    <n v="39.953600000000002"/>
    <x v="77"/>
  </r>
  <r>
    <n v="78155"/>
    <s v="Zumpano"/>
    <s v="C - Cintura"/>
    <x v="0"/>
    <n v="7.9020999999999999"/>
    <x v="77"/>
  </r>
  <r>
    <n v="78156"/>
    <s v="Casali del Manco"/>
    <s v="C - Cintura"/>
    <x v="0"/>
    <n v="168.45179999999999"/>
    <x v="77"/>
  </r>
  <r>
    <n v="78157"/>
    <s v="Corigliano-Rossano"/>
    <s v="B - Polo intercomunale"/>
    <x v="0"/>
    <n v="346.40859999999998"/>
    <x v="77"/>
  </r>
  <r>
    <n v="79002"/>
    <s v="Albi"/>
    <s v="D - Intermedio"/>
    <x v="1"/>
    <n v="29.247299999999999"/>
    <x v="78"/>
  </r>
  <r>
    <n v="79003"/>
    <s v="Amaroni"/>
    <s v="D - Intermedio"/>
    <x v="1"/>
    <n v="9.6499000000000006"/>
    <x v="78"/>
  </r>
  <r>
    <n v="79004"/>
    <s v="Amato"/>
    <s v="C - Cintura"/>
    <x v="0"/>
    <n v="21.034300000000002"/>
    <x v="78"/>
  </r>
  <r>
    <n v="79005"/>
    <s v="Andali"/>
    <s v="E - Periferico"/>
    <x v="1"/>
    <n v="17.967600000000001"/>
    <x v="78"/>
  </r>
  <r>
    <n v="79007"/>
    <s v="Argusto"/>
    <s v="E - Periferico"/>
    <x v="1"/>
    <n v="6.8890000000000002"/>
    <x v="78"/>
  </r>
  <r>
    <n v="79008"/>
    <s v="Badolato"/>
    <s v="E - Periferico"/>
    <x v="1"/>
    <n v="37.713799999999999"/>
    <x v="78"/>
  </r>
  <r>
    <n v="79009"/>
    <s v="Belcastro"/>
    <s v="E - Periferico"/>
    <x v="1"/>
    <n v="53.257300000000001"/>
    <x v="78"/>
  </r>
  <r>
    <n v="79011"/>
    <s v="Borgia"/>
    <s v="C - Cintura"/>
    <x v="0"/>
    <n v="41.921599999999998"/>
    <x v="78"/>
  </r>
  <r>
    <n v="79012"/>
    <s v="Botricello"/>
    <s v="D - Intermedio"/>
    <x v="1"/>
    <n v="15.2028"/>
    <x v="78"/>
  </r>
  <r>
    <n v="79017"/>
    <s v="Caraffa di Catanzaro"/>
    <s v="C - Cintura"/>
    <x v="0"/>
    <n v="24.6495"/>
    <x v="78"/>
  </r>
  <r>
    <n v="79018"/>
    <s v="Cardinale"/>
    <s v="E - Periferico"/>
    <x v="1"/>
    <n v="29.771699999999999"/>
    <x v="78"/>
  </r>
  <r>
    <n v="79020"/>
    <s v="Carlopoli"/>
    <s v="E - Periferico"/>
    <x v="1"/>
    <n v="16.345300000000002"/>
    <x v="78"/>
  </r>
  <r>
    <n v="79023"/>
    <s v="Catanzaro"/>
    <s v="A - Polo"/>
    <x v="0"/>
    <n v="112.4239"/>
    <x v="78"/>
  </r>
  <r>
    <n v="79024"/>
    <s v="Cenadi"/>
    <s v="E - Periferico"/>
    <x v="1"/>
    <n v="11.9078"/>
    <x v="78"/>
  </r>
  <r>
    <n v="79025"/>
    <s v="Centrache"/>
    <s v="E - Periferico"/>
    <x v="1"/>
    <n v="8.4963999999999995"/>
    <x v="78"/>
  </r>
  <r>
    <n v="79027"/>
    <s v="Cerva"/>
    <s v="E - Periferico"/>
    <x v="1"/>
    <n v="21.1998"/>
    <x v="78"/>
  </r>
  <r>
    <n v="79029"/>
    <s v="Chiaravalle Centrale"/>
    <s v="E - Periferico"/>
    <x v="1"/>
    <n v="23.837900000000001"/>
    <x v="78"/>
  </r>
  <r>
    <n v="79030"/>
    <s v="Cicala"/>
    <s v="E - Periferico"/>
    <x v="1"/>
    <n v="9.8251000000000008"/>
    <x v="78"/>
  </r>
  <r>
    <n v="79033"/>
    <s v="Conflenti"/>
    <s v="D - Intermedio"/>
    <x v="1"/>
    <n v="29.517600000000002"/>
    <x v="78"/>
  </r>
  <r>
    <n v="79034"/>
    <s v="Cortale"/>
    <s v="D - Intermedio"/>
    <x v="1"/>
    <n v="28.924199999999999"/>
    <x v="78"/>
  </r>
  <r>
    <n v="79036"/>
    <s v="Cropani"/>
    <s v="D - Intermedio"/>
    <x v="1"/>
    <n v="44.9026"/>
    <x v="78"/>
  </r>
  <r>
    <n v="79039"/>
    <s v="Curinga"/>
    <s v="C - Cintura"/>
    <x v="0"/>
    <n v="52.746000000000002"/>
    <x v="78"/>
  </r>
  <r>
    <n v="79042"/>
    <s v="Davoli"/>
    <s v="D - Intermedio"/>
    <x v="1"/>
    <n v="25.033799999999999"/>
    <x v="78"/>
  </r>
  <r>
    <n v="79043"/>
    <s v="Decollatura"/>
    <s v="C - Cintura"/>
    <x v="0"/>
    <n v="50.514099999999999"/>
    <x v="78"/>
  </r>
  <r>
    <n v="79047"/>
    <s v="Falerna"/>
    <s v="E - Periferico"/>
    <x v="1"/>
    <n v="24.057700000000001"/>
    <x v="78"/>
  </r>
  <r>
    <n v="79048"/>
    <s v="Feroleto Antico"/>
    <s v="C - Cintura"/>
    <x v="0"/>
    <n v="22.843"/>
    <x v="78"/>
  </r>
  <r>
    <n v="79052"/>
    <s v="Fossato Serralta"/>
    <s v="D - Intermedio"/>
    <x v="1"/>
    <n v="11.9641"/>
    <x v="78"/>
  </r>
  <r>
    <n v="79055"/>
    <s v="Gagliato"/>
    <s v="D - Intermedio"/>
    <x v="1"/>
    <n v="7.4859"/>
    <x v="78"/>
  </r>
  <r>
    <n v="79056"/>
    <s v="Gasperina"/>
    <s v="D - Intermedio"/>
    <x v="1"/>
    <n v="6.5758999999999999"/>
    <x v="78"/>
  </r>
  <r>
    <n v="79058"/>
    <s v="Gimigliano"/>
    <s v="D - Intermedio"/>
    <x v="1"/>
    <n v="32.484999999999999"/>
    <x v="78"/>
  </r>
  <r>
    <n v="79059"/>
    <s v="Girifalco"/>
    <s v="D - Intermedio"/>
    <x v="1"/>
    <n v="43.789499999999997"/>
    <x v="78"/>
  </r>
  <r>
    <n v="79060"/>
    <s v="Gizzeria"/>
    <s v="D - Intermedio"/>
    <x v="1"/>
    <n v="37.181100000000001"/>
    <x v="78"/>
  </r>
  <r>
    <n v="79061"/>
    <s v="Guardavalle"/>
    <s v="E - Periferico"/>
    <x v="1"/>
    <n v="61.101199999999999"/>
    <x v="78"/>
  </r>
  <r>
    <n v="79063"/>
    <s v="Isca sullo Ionio"/>
    <s v="E - Periferico"/>
    <x v="1"/>
    <n v="23.393899999999999"/>
    <x v="78"/>
  </r>
  <r>
    <n v="79065"/>
    <s v="Jacurso"/>
    <s v="D - Intermedio"/>
    <x v="1"/>
    <n v="21.814900000000002"/>
    <x v="78"/>
  </r>
  <r>
    <n v="79068"/>
    <s v="Magisano"/>
    <s v="D - Intermedio"/>
    <x v="1"/>
    <n v="31.936599999999999"/>
    <x v="78"/>
  </r>
  <r>
    <n v="79069"/>
    <s v="Maida"/>
    <s v="C - Cintura"/>
    <x v="0"/>
    <n v="59.409500000000001"/>
    <x v="78"/>
  </r>
  <r>
    <n v="79071"/>
    <s v="Marcedusa"/>
    <s v="E - Periferico"/>
    <x v="1"/>
    <n v="15.9754"/>
    <x v="78"/>
  </r>
  <r>
    <n v="79072"/>
    <s v="Marcellinara"/>
    <s v="C - Cintura"/>
    <x v="0"/>
    <n v="20.447199999999999"/>
    <x v="78"/>
  </r>
  <r>
    <n v="79073"/>
    <s v="Martirano"/>
    <s v="D - Intermedio"/>
    <x v="1"/>
    <n v="14.892099999999999"/>
    <x v="78"/>
  </r>
  <r>
    <n v="79074"/>
    <s v="Martirano Lombardo"/>
    <s v="D - Intermedio"/>
    <x v="1"/>
    <n v="19.577300000000001"/>
    <x v="78"/>
  </r>
  <r>
    <n v="79077"/>
    <s v="Miglierina"/>
    <s v="C - Cintura"/>
    <x v="0"/>
    <n v="13.857200000000001"/>
    <x v="78"/>
  </r>
  <r>
    <n v="79080"/>
    <s v="Montauro"/>
    <s v="D - Intermedio"/>
    <x v="1"/>
    <n v="11.2447"/>
    <x v="78"/>
  </r>
  <r>
    <n v="79081"/>
    <s v="Montepaone"/>
    <s v="D - Intermedio"/>
    <x v="1"/>
    <n v="16.738700000000001"/>
    <x v="78"/>
  </r>
  <r>
    <n v="79083"/>
    <s v="Motta Santa Lucia"/>
    <s v="D - Intermedio"/>
    <x v="1"/>
    <n v="26.712"/>
    <x v="78"/>
  </r>
  <r>
    <n v="79087"/>
    <s v="Nocera Terinese"/>
    <s v="D - Intermedio"/>
    <x v="1"/>
    <n v="45.854300000000002"/>
    <x v="78"/>
  </r>
  <r>
    <n v="79088"/>
    <s v="Olivadi"/>
    <s v="E - Periferico"/>
    <x v="1"/>
    <n v="6.8109000000000002"/>
    <x v="78"/>
  </r>
  <r>
    <n v="79089"/>
    <s v="Palermiti"/>
    <s v="D - Intermedio"/>
    <x v="1"/>
    <n v="18.238700000000001"/>
    <x v="78"/>
  </r>
  <r>
    <n v="79092"/>
    <s v="Pentone"/>
    <s v="C - Cintura"/>
    <x v="0"/>
    <n v="12.4011"/>
    <x v="78"/>
  </r>
  <r>
    <n v="79094"/>
    <s v="Petrizzi"/>
    <s v="D - Intermedio"/>
    <x v="1"/>
    <n v="21.905100000000001"/>
    <x v="78"/>
  </r>
  <r>
    <n v="79095"/>
    <s v="Petronà"/>
    <s v="E - Periferico"/>
    <x v="1"/>
    <n v="46.497700000000002"/>
    <x v="78"/>
  </r>
  <r>
    <n v="79096"/>
    <s v="Pianopoli"/>
    <s v="C - Cintura"/>
    <x v="0"/>
    <n v="25.008500000000002"/>
    <x v="78"/>
  </r>
  <r>
    <n v="79099"/>
    <s v="Platania"/>
    <s v="C - Cintura"/>
    <x v="0"/>
    <n v="26.613399999999999"/>
    <x v="78"/>
  </r>
  <r>
    <n v="79108"/>
    <s v="San Floro"/>
    <s v="C - Cintura"/>
    <x v="0"/>
    <n v="18.5002"/>
    <x v="78"/>
  </r>
  <r>
    <n v="79110"/>
    <s v="San Mango d'Aquino"/>
    <s v="D - Intermedio"/>
    <x v="1"/>
    <n v="6.9191000000000003"/>
    <x v="78"/>
  </r>
  <r>
    <n v="79114"/>
    <s v="San Pietro a Maida"/>
    <s v="C - Cintura"/>
    <x v="0"/>
    <n v="16.268999999999998"/>
    <x v="78"/>
  </r>
  <r>
    <n v="79115"/>
    <s v="San Pietro Apostolo"/>
    <s v="D - Intermedio"/>
    <x v="1"/>
    <n v="11.7638"/>
    <x v="78"/>
  </r>
  <r>
    <n v="79116"/>
    <s v="San Sostene"/>
    <s v="E - Periferico"/>
    <x v="1"/>
    <n v="32.354599999999998"/>
    <x v="78"/>
  </r>
  <r>
    <n v="79117"/>
    <s v="Santa Caterina dello Ionio"/>
    <s v="E - Periferico"/>
    <x v="1"/>
    <n v="40.256500000000003"/>
    <x v="78"/>
  </r>
  <r>
    <n v="79118"/>
    <s v="Sant'Andrea Apostolo dello Ionio"/>
    <s v="E - Periferico"/>
    <x v="1"/>
    <n v="21.702300000000001"/>
    <x v="78"/>
  </r>
  <r>
    <n v="79122"/>
    <s v="San Vito sullo Ionio"/>
    <s v="E - Periferico"/>
    <x v="1"/>
    <n v="17.360399999999998"/>
    <x v="78"/>
  </r>
  <r>
    <n v="79123"/>
    <s v="Satriano"/>
    <s v="D - Intermedio"/>
    <x v="1"/>
    <n v="20.865100000000002"/>
    <x v="78"/>
  </r>
  <r>
    <n v="79126"/>
    <s v="Sellia"/>
    <s v="C - Cintura"/>
    <x v="0"/>
    <n v="12.7004"/>
    <x v="78"/>
  </r>
  <r>
    <n v="79127"/>
    <s v="Sellia Marina"/>
    <s v="C - Cintura"/>
    <x v="0"/>
    <n v="41.389899999999997"/>
    <x v="78"/>
  </r>
  <r>
    <n v="79129"/>
    <s v="Serrastretta"/>
    <s v="D - Intermedio"/>
    <x v="1"/>
    <n v="40.880099999999999"/>
    <x v="78"/>
  </r>
  <r>
    <n v="79130"/>
    <s v="Sersale"/>
    <s v="E - Periferico"/>
    <x v="1"/>
    <n v="52.049799999999998"/>
    <x v="78"/>
  </r>
  <r>
    <n v="79131"/>
    <s v="Settingiano"/>
    <s v="C - Cintura"/>
    <x v="0"/>
    <n v="14.205399999999999"/>
    <x v="78"/>
  </r>
  <r>
    <n v="79133"/>
    <s v="Simeri Crichi"/>
    <s v="C - Cintura"/>
    <x v="0"/>
    <n v="47.349499999999999"/>
    <x v="78"/>
  </r>
  <r>
    <n v="79134"/>
    <s v="Sorbo San Basile"/>
    <s v="D - Intermedio"/>
    <x v="1"/>
    <n v="59.858800000000002"/>
    <x v="78"/>
  </r>
  <r>
    <n v="79137"/>
    <s v="Soverato"/>
    <s v="D - Intermedio"/>
    <x v="1"/>
    <n v="7.8036000000000003"/>
    <x v="78"/>
  </r>
  <r>
    <n v="79138"/>
    <s v="Soveria Mannelli"/>
    <s v="D - Intermedio"/>
    <x v="1"/>
    <n v="20.923400000000001"/>
    <x v="78"/>
  </r>
  <r>
    <n v="79139"/>
    <s v="Soveria Simeri"/>
    <s v="C - Cintura"/>
    <x v="0"/>
    <n v="22.465800000000002"/>
    <x v="78"/>
  </r>
  <r>
    <n v="79142"/>
    <s v="Squillace"/>
    <s v="C - Cintura"/>
    <x v="0"/>
    <n v="35.231999999999999"/>
    <x v="78"/>
  </r>
  <r>
    <n v="79143"/>
    <s v="Stalettì"/>
    <s v="D - Intermedio"/>
    <x v="1"/>
    <n v="12.459"/>
    <x v="78"/>
  </r>
  <r>
    <n v="79146"/>
    <s v="Taverna"/>
    <s v="D - Intermedio"/>
    <x v="1"/>
    <n v="132.5779"/>
    <x v="78"/>
  </r>
  <r>
    <n v="79147"/>
    <s v="Tiriolo"/>
    <s v="C - Cintura"/>
    <x v="0"/>
    <n v="29.240100000000002"/>
    <x v="78"/>
  </r>
  <r>
    <n v="79148"/>
    <s v="Torre di Ruggiero"/>
    <s v="E - Periferico"/>
    <x v="1"/>
    <n v="25.361899999999999"/>
    <x v="78"/>
  </r>
  <r>
    <n v="79151"/>
    <s v="Vallefiorita"/>
    <s v="D - Intermedio"/>
    <x v="1"/>
    <n v="13.854200000000001"/>
    <x v="78"/>
  </r>
  <r>
    <n v="79157"/>
    <s v="Zagarise"/>
    <s v="D - Intermedio"/>
    <x v="1"/>
    <n v="50.521999999999998"/>
    <x v="78"/>
  </r>
  <r>
    <n v="79160"/>
    <s v="Lamezia Terme"/>
    <s v="A - Polo"/>
    <x v="0"/>
    <n v="162.55240000000001"/>
    <x v="78"/>
  </r>
  <r>
    <n v="80001"/>
    <s v="Africo"/>
    <s v="C - Cintura"/>
    <x v="0"/>
    <n v="53.6096"/>
    <x v="79"/>
  </r>
  <r>
    <n v="80002"/>
    <s v="Agnana Calabra"/>
    <s v="C - Cintura"/>
    <x v="0"/>
    <n v="8.8933"/>
    <x v="79"/>
  </r>
  <r>
    <n v="80003"/>
    <s v="Anoia"/>
    <s v="D - Intermedio"/>
    <x v="1"/>
    <n v="10.612500000000001"/>
    <x v="79"/>
  </r>
  <r>
    <n v="80004"/>
    <s v="Antonimina"/>
    <s v="C - Cintura"/>
    <x v="0"/>
    <n v="22.908000000000001"/>
    <x v="79"/>
  </r>
  <r>
    <n v="80005"/>
    <s v="Ardore"/>
    <s v="C - Cintura"/>
    <x v="0"/>
    <n v="32.882599999999996"/>
    <x v="79"/>
  </r>
  <r>
    <n v="80006"/>
    <s v="Bagaladi"/>
    <s v="E - Periferico"/>
    <x v="1"/>
    <n v="30.288799999999998"/>
    <x v="79"/>
  </r>
  <r>
    <n v="80007"/>
    <s v="Bagnara Calabra"/>
    <s v="D - Intermedio"/>
    <x v="1"/>
    <n v="24.837700000000002"/>
    <x v="79"/>
  </r>
  <r>
    <n v="80008"/>
    <s v="Benestare"/>
    <s v="C - Cintura"/>
    <x v="0"/>
    <n v="18.4603"/>
    <x v="79"/>
  </r>
  <r>
    <n v="80009"/>
    <s v="Bianco"/>
    <s v="C - Cintura"/>
    <x v="0"/>
    <n v="30.354500000000002"/>
    <x v="79"/>
  </r>
  <r>
    <n v="80010"/>
    <s v="Bivongi"/>
    <s v="E - Periferico"/>
    <x v="1"/>
    <n v="25.5258"/>
    <x v="79"/>
  </r>
  <r>
    <n v="80011"/>
    <s v="Bova"/>
    <s v="E - Periferico"/>
    <x v="1"/>
    <n v="47.69"/>
    <x v="79"/>
  </r>
  <r>
    <n v="80012"/>
    <s v="Bovalino"/>
    <s v="C - Cintura"/>
    <x v="0"/>
    <n v="17.877400000000002"/>
    <x v="79"/>
  </r>
  <r>
    <n v="80013"/>
    <s v="Bova Marina"/>
    <s v="E - Periferico"/>
    <x v="1"/>
    <n v="28.8599"/>
    <x v="79"/>
  </r>
  <r>
    <n v="80014"/>
    <s v="Brancaleone"/>
    <s v="D - Intermedio"/>
    <x v="1"/>
    <n v="36.227200000000003"/>
    <x v="79"/>
  </r>
  <r>
    <n v="80015"/>
    <s v="Bruzzano Zeffirio"/>
    <s v="D - Intermedio"/>
    <x v="1"/>
    <n v="20.6297"/>
    <x v="79"/>
  </r>
  <r>
    <n v="80016"/>
    <s v="Calanna"/>
    <s v="C - Cintura"/>
    <x v="0"/>
    <n v="11.0761"/>
    <x v="79"/>
  </r>
  <r>
    <n v="80017"/>
    <s v="Camini"/>
    <s v="E - Periferico"/>
    <x v="1"/>
    <n v="17.165800000000001"/>
    <x v="79"/>
  </r>
  <r>
    <n v="80018"/>
    <s v="Campo Calabro"/>
    <s v="C - Cintura"/>
    <x v="0"/>
    <n v="7.8483000000000001"/>
    <x v="79"/>
  </r>
  <r>
    <n v="80019"/>
    <s v="Candidoni"/>
    <s v="D - Intermedio"/>
    <x v="1"/>
    <n v="27.8065"/>
    <x v="79"/>
  </r>
  <r>
    <n v="80020"/>
    <s v="Canolo"/>
    <s v="D - Intermedio"/>
    <x v="1"/>
    <n v="28.208400000000001"/>
    <x v="79"/>
  </r>
  <r>
    <n v="80021"/>
    <s v="Caraffa del Bianco"/>
    <s v="D - Intermedio"/>
    <x v="1"/>
    <n v="11.5693"/>
    <x v="79"/>
  </r>
  <r>
    <n v="80022"/>
    <s v="Cardeto"/>
    <s v="D - Intermedio"/>
    <x v="1"/>
    <n v="37.323"/>
    <x v="79"/>
  </r>
  <r>
    <n v="80023"/>
    <s v="Careri"/>
    <s v="C - Cintura"/>
    <x v="0"/>
    <n v="38.691499999999998"/>
    <x v="79"/>
  </r>
  <r>
    <n v="80024"/>
    <s v="Casignana"/>
    <s v="D - Intermedio"/>
    <x v="1"/>
    <n v="23.9862"/>
    <x v="79"/>
  </r>
  <r>
    <n v="80025"/>
    <s v="Caulonia"/>
    <s v="D - Intermedio"/>
    <x v="1"/>
    <n v="101.90600000000001"/>
    <x v="79"/>
  </r>
  <r>
    <n v="80026"/>
    <s v="Ciminà"/>
    <s v="C - Cintura"/>
    <x v="0"/>
    <n v="49.069099999999999"/>
    <x v="79"/>
  </r>
  <r>
    <n v="80027"/>
    <s v="Cinquefrondi"/>
    <s v="D - Intermedio"/>
    <x v="1"/>
    <n v="30.107500000000002"/>
    <x v="79"/>
  </r>
  <r>
    <n v="80028"/>
    <s v="Cittanova"/>
    <s v="E - Periferico"/>
    <x v="1"/>
    <n v="61.137700000000002"/>
    <x v="79"/>
  </r>
  <r>
    <n v="80029"/>
    <s v="Condofuri"/>
    <s v="E - Periferico"/>
    <x v="1"/>
    <n v="60.595300000000002"/>
    <x v="79"/>
  </r>
  <r>
    <n v="80030"/>
    <s v="Cosoleto"/>
    <s v="E - Periferico"/>
    <x v="1"/>
    <n v="35.572299999999998"/>
    <x v="79"/>
  </r>
  <r>
    <n v="80031"/>
    <s v="Delianuova"/>
    <s v="E - Periferico"/>
    <x v="1"/>
    <n v="21.652200000000001"/>
    <x v="79"/>
  </r>
  <r>
    <n v="80032"/>
    <s v="Feroleto della Chiesa"/>
    <s v="D - Intermedio"/>
    <x v="1"/>
    <n v="7.8529999999999998"/>
    <x v="79"/>
  </r>
  <r>
    <n v="80033"/>
    <s v="Ferruzzano"/>
    <s v="E - Periferico"/>
    <x v="1"/>
    <n v="18.8626"/>
    <x v="79"/>
  </r>
  <r>
    <n v="80034"/>
    <s v="Fiumara"/>
    <s v="C - Cintura"/>
    <x v="0"/>
    <n v="6.3619000000000003"/>
    <x v="79"/>
  </r>
  <r>
    <n v="80035"/>
    <s v="Galatro"/>
    <s v="D - Intermedio"/>
    <x v="1"/>
    <n v="50.983699999999999"/>
    <x v="79"/>
  </r>
  <r>
    <n v="80036"/>
    <s v="Gerace"/>
    <s v="C - Cintura"/>
    <x v="0"/>
    <n v="29.1785"/>
    <x v="79"/>
  </r>
  <r>
    <n v="80037"/>
    <s v="Giffone"/>
    <s v="E - Periferico"/>
    <x v="1"/>
    <n v="14.5181"/>
    <x v="79"/>
  </r>
  <r>
    <n v="80038"/>
    <s v="Gioia Tauro"/>
    <s v="D - Intermedio"/>
    <x v="1"/>
    <n v="37.738799999999998"/>
    <x v="79"/>
  </r>
  <r>
    <n v="80039"/>
    <s v="Gioiosa Ionica"/>
    <s v="C - Cintura"/>
    <x v="0"/>
    <n v="36.664499999999997"/>
    <x v="79"/>
  </r>
  <r>
    <n v="80040"/>
    <s v="Grotteria"/>
    <s v="D - Intermedio"/>
    <x v="1"/>
    <n v="37.6693"/>
    <x v="79"/>
  </r>
  <r>
    <n v="80041"/>
    <s v="Laganadi"/>
    <s v="C - Cintura"/>
    <x v="0"/>
    <n v="8.18"/>
    <x v="79"/>
  </r>
  <r>
    <n v="80042"/>
    <s v="Laureana di Borrello"/>
    <s v="D - Intermedio"/>
    <x v="1"/>
    <n v="34.359699999999997"/>
    <x v="79"/>
  </r>
  <r>
    <n v="80043"/>
    <s v="Locri"/>
    <s v="A - Polo"/>
    <x v="0"/>
    <n v="25.815799999999999"/>
    <x v="79"/>
  </r>
  <r>
    <n v="80044"/>
    <s v="Mammola"/>
    <s v="C - Cintura"/>
    <x v="0"/>
    <n v="81.217799999999997"/>
    <x v="79"/>
  </r>
  <r>
    <n v="80045"/>
    <s v="Marina di Gioiosa Ionica"/>
    <s v="C - Cintura"/>
    <x v="0"/>
    <n v="15.561400000000001"/>
    <x v="79"/>
  </r>
  <r>
    <n v="80046"/>
    <s v="Maropati"/>
    <s v="D - Intermedio"/>
    <x v="1"/>
    <n v="10.311999999999999"/>
    <x v="79"/>
  </r>
  <r>
    <n v="80047"/>
    <s v="Martone"/>
    <s v="C - Cintura"/>
    <x v="0"/>
    <n v="7.9790000000000001"/>
    <x v="79"/>
  </r>
  <r>
    <n v="80048"/>
    <s v="Melicuccà"/>
    <s v="D - Intermedio"/>
    <x v="1"/>
    <n v="17.854199999999999"/>
    <x v="79"/>
  </r>
  <r>
    <n v="80049"/>
    <s v="Melicucco"/>
    <s v="D - Intermedio"/>
    <x v="1"/>
    <n v="6.3533999999999997"/>
    <x v="79"/>
  </r>
  <r>
    <n v="80050"/>
    <s v="Melito di Porto Salvo"/>
    <s v="D - Intermedio"/>
    <x v="1"/>
    <n v="35.624699999999997"/>
    <x v="79"/>
  </r>
  <r>
    <n v="80051"/>
    <s v="Molochio"/>
    <s v="E - Periferico"/>
    <x v="1"/>
    <n v="37.898200000000003"/>
    <x v="79"/>
  </r>
  <r>
    <n v="80052"/>
    <s v="Monasterace"/>
    <s v="D - Intermedio"/>
    <x v="1"/>
    <n v="15.4175"/>
    <x v="79"/>
  </r>
  <r>
    <n v="80053"/>
    <s v="Montebello Jonico"/>
    <s v="E - Periferico"/>
    <x v="1"/>
    <n v="56.723300000000002"/>
    <x v="79"/>
  </r>
  <r>
    <n v="80054"/>
    <s v="Motta San Giovanni"/>
    <s v="D - Intermedio"/>
    <x v="1"/>
    <n v="46.353099999999998"/>
    <x v="79"/>
  </r>
  <r>
    <n v="80055"/>
    <s v="Oppido Mamertina"/>
    <s v="E - Periferico"/>
    <x v="1"/>
    <n v="59.163899999999998"/>
    <x v="79"/>
  </r>
  <r>
    <n v="80056"/>
    <s v="Palizzi"/>
    <s v="E - Periferico"/>
    <x v="1"/>
    <n v="52.306699999999999"/>
    <x v="79"/>
  </r>
  <r>
    <n v="80057"/>
    <s v="Palmi"/>
    <s v="D - Intermedio"/>
    <x v="1"/>
    <n v="32.3688"/>
    <x v="79"/>
  </r>
  <r>
    <n v="80058"/>
    <s v="Pazzano"/>
    <s v="E - Periferico"/>
    <x v="1"/>
    <n v="16.090900000000001"/>
    <x v="79"/>
  </r>
  <r>
    <n v="80059"/>
    <s v="Placanica"/>
    <s v="D - Intermedio"/>
    <x v="1"/>
    <n v="29.779299999999999"/>
    <x v="79"/>
  </r>
  <r>
    <n v="80060"/>
    <s v="Platì"/>
    <s v="D - Intermedio"/>
    <x v="1"/>
    <n v="51.009700000000002"/>
    <x v="79"/>
  </r>
  <r>
    <n v="80061"/>
    <s v="Polistena"/>
    <s v="D - Intermedio"/>
    <x v="1"/>
    <n v="11.831200000000001"/>
    <x v="79"/>
  </r>
  <r>
    <n v="80062"/>
    <s v="Portigliola"/>
    <s v="C - Cintura"/>
    <x v="0"/>
    <n v="5.6470000000000002"/>
    <x v="79"/>
  </r>
  <r>
    <n v="80063"/>
    <s v="Reggio di Calabria"/>
    <s v="A - Polo"/>
    <x v="0"/>
    <n v="237.77199999999999"/>
    <x v="79"/>
  </r>
  <r>
    <n v="80064"/>
    <s v="Riace"/>
    <s v="D - Intermedio"/>
    <x v="1"/>
    <n v="16.405999999999999"/>
    <x v="79"/>
  </r>
  <r>
    <n v="80065"/>
    <s v="Rizziconi"/>
    <s v="D - Intermedio"/>
    <x v="1"/>
    <n v="40.725099999999998"/>
    <x v="79"/>
  </r>
  <r>
    <n v="80066"/>
    <s v="Roccaforte del Greco"/>
    <s v="F - Ultraperiferico"/>
    <x v="1"/>
    <n v="43.804200000000002"/>
    <x v="79"/>
  </r>
  <r>
    <n v="80067"/>
    <s v="Roccella Ionica"/>
    <s v="C - Cintura"/>
    <x v="0"/>
    <n v="38.029600000000002"/>
    <x v="79"/>
  </r>
  <r>
    <n v="80068"/>
    <s v="Roghudi"/>
    <s v="D - Intermedio"/>
    <x v="1"/>
    <n v="47.890300000000003"/>
    <x v="79"/>
  </r>
  <r>
    <n v="80069"/>
    <s v="Rosarno"/>
    <s v="D - Intermedio"/>
    <x v="1"/>
    <n v="39.777700000000003"/>
    <x v="79"/>
  </r>
  <r>
    <n v="80070"/>
    <s v="Samo"/>
    <s v="D - Intermedio"/>
    <x v="1"/>
    <n v="50.000700000000002"/>
    <x v="79"/>
  </r>
  <r>
    <n v="80071"/>
    <s v="San Giorgio Morgeto"/>
    <s v="D - Intermedio"/>
    <x v="1"/>
    <n v="35.347700000000003"/>
    <x v="79"/>
  </r>
  <r>
    <n v="80072"/>
    <s v="San Giovanni di Gerace"/>
    <s v="C - Cintura"/>
    <x v="0"/>
    <n v="13.733499999999999"/>
    <x v="79"/>
  </r>
  <r>
    <n v="80073"/>
    <s v="San Lorenzo"/>
    <s v="E - Periferico"/>
    <x v="1"/>
    <n v="63.593000000000004"/>
    <x v="79"/>
  </r>
  <r>
    <n v="80074"/>
    <s v="San Luca"/>
    <s v="C - Cintura"/>
    <x v="0"/>
    <n v="105.5868"/>
    <x v="79"/>
  </r>
  <r>
    <n v="80075"/>
    <s v="San Pietro di Caridà"/>
    <s v="D - Intermedio"/>
    <x v="1"/>
    <n v="48.327100000000002"/>
    <x v="79"/>
  </r>
  <r>
    <n v="80076"/>
    <s v="San Procopio"/>
    <s v="E - Periferico"/>
    <x v="1"/>
    <n v="11.1699"/>
    <x v="79"/>
  </r>
  <r>
    <n v="80077"/>
    <s v="San Roberto"/>
    <s v="D - Intermedio"/>
    <x v="1"/>
    <n v="35.095100000000002"/>
    <x v="79"/>
  </r>
  <r>
    <n v="80078"/>
    <s v="Santa Cristina d'Aspromonte"/>
    <s v="E - Periferico"/>
    <x v="1"/>
    <n v="22.6187"/>
    <x v="79"/>
  </r>
  <r>
    <n v="80079"/>
    <s v="Sant'Agata del Bianco"/>
    <s v="D - Intermedio"/>
    <x v="1"/>
    <n v="20.211099999999998"/>
    <x v="79"/>
  </r>
  <r>
    <n v="80080"/>
    <s v="Sant'Alessio in Aspromonte"/>
    <s v="D - Intermedio"/>
    <x v="1"/>
    <n v="4.2046999999999999"/>
    <x v="79"/>
  </r>
  <r>
    <n v="80081"/>
    <s v="Sant'Eufemia d'Aspromonte"/>
    <s v="D - Intermedio"/>
    <x v="1"/>
    <n v="32.690399999999997"/>
    <x v="79"/>
  </r>
  <r>
    <n v="80082"/>
    <s v="Sant'Ilario dello Ionio"/>
    <s v="C - Cintura"/>
    <x v="0"/>
    <n v="13.978300000000001"/>
    <x v="79"/>
  </r>
  <r>
    <n v="80083"/>
    <s v="Santo Stefano in Aspromonte"/>
    <s v="D - Intermedio"/>
    <x v="1"/>
    <n v="17.546800000000001"/>
    <x v="79"/>
  </r>
  <r>
    <n v="80084"/>
    <s v="Scido"/>
    <s v="E - Periferico"/>
    <x v="1"/>
    <n v="17.317299999999999"/>
    <x v="79"/>
  </r>
  <r>
    <n v="80085"/>
    <s v="Scilla"/>
    <s v="C - Cintura"/>
    <x v="0"/>
    <n v="44.018599999999999"/>
    <x v="79"/>
  </r>
  <r>
    <n v="80086"/>
    <s v="Seminara"/>
    <s v="D - Intermedio"/>
    <x v="1"/>
    <n v="33.3249"/>
    <x v="79"/>
  </r>
  <r>
    <n v="80087"/>
    <s v="Serrata"/>
    <s v="D - Intermedio"/>
    <x v="1"/>
    <n v="22.1858"/>
    <x v="79"/>
  </r>
  <r>
    <n v="80088"/>
    <s v="Siderno"/>
    <s v="C - Cintura"/>
    <x v="0"/>
    <n v="31.74"/>
    <x v="79"/>
  </r>
  <r>
    <n v="80089"/>
    <s v="Sinopoli"/>
    <s v="D - Intermedio"/>
    <x v="1"/>
    <n v="24.456600000000002"/>
    <x v="79"/>
  </r>
  <r>
    <n v="80090"/>
    <s v="Staiti"/>
    <s v="E - Periferico"/>
    <x v="1"/>
    <n v="15.7446"/>
    <x v="79"/>
  </r>
  <r>
    <n v="80091"/>
    <s v="Stignano"/>
    <s v="D - Intermedio"/>
    <x v="1"/>
    <n v="17.895099999999999"/>
    <x v="79"/>
  </r>
  <r>
    <n v="80092"/>
    <s v="Stilo"/>
    <s v="E - Periferico"/>
    <x v="1"/>
    <n v="77.820999999999998"/>
    <x v="79"/>
  </r>
  <r>
    <n v="80093"/>
    <s v="Taurianova"/>
    <s v="E - Periferico"/>
    <x v="1"/>
    <n v="48.263599999999997"/>
    <x v="79"/>
  </r>
  <r>
    <n v="80094"/>
    <s v="Terranova Sappo Minulio"/>
    <s v="E - Periferico"/>
    <x v="1"/>
    <n v="9.0351999999999997"/>
    <x v="79"/>
  </r>
  <r>
    <n v="80095"/>
    <s v="Varapodio"/>
    <s v="E - Periferico"/>
    <x v="1"/>
    <n v="29.652899999999999"/>
    <x v="79"/>
  </r>
  <r>
    <n v="80096"/>
    <s v="Villa San Giovanni"/>
    <s v="C - Cintura"/>
    <x v="0"/>
    <n v="12.544700000000001"/>
    <x v="79"/>
  </r>
  <r>
    <n v="80097"/>
    <s v="San Ferdinando"/>
    <s v="D - Intermedio"/>
    <x v="1"/>
    <n v="14.199199999999999"/>
    <x v="79"/>
  </r>
  <r>
    <n v="81001"/>
    <s v="Alcamo"/>
    <s v="E - Periferico"/>
    <x v="1"/>
    <n v="131.80529999999999"/>
    <x v="80"/>
  </r>
  <r>
    <n v="81002"/>
    <s v="Buseto Palizzolo"/>
    <s v="C - Cintura"/>
    <x v="0"/>
    <n v="73.322900000000004"/>
    <x v="80"/>
  </r>
  <r>
    <n v="81003"/>
    <s v="Calatafimi-Segesta"/>
    <s v="D - Intermedio"/>
    <x v="1"/>
    <n v="153.65049999999999"/>
    <x v="80"/>
  </r>
  <r>
    <n v="81004"/>
    <s v="Campobello di Mazara"/>
    <s v="C - Cintura"/>
    <x v="0"/>
    <n v="65.840500000000006"/>
    <x v="80"/>
  </r>
  <r>
    <n v="81005"/>
    <s v="Castellammare del Golfo"/>
    <s v="E - Periferico"/>
    <x v="1"/>
    <n v="127.0573"/>
    <x v="80"/>
  </r>
  <r>
    <n v="81006"/>
    <s v="Castelvetrano"/>
    <s v="C - Cintura"/>
    <x v="0"/>
    <n v="207.71530000000001"/>
    <x v="80"/>
  </r>
  <r>
    <n v="81007"/>
    <s v="Custonaci"/>
    <s v="C - Cintura"/>
    <x v="0"/>
    <n v="70.773399999999995"/>
    <x v="80"/>
  </r>
  <r>
    <n v="81008"/>
    <s v="Erice"/>
    <s v="B - Polo intercomunale"/>
    <x v="0"/>
    <n v="48.350200000000001"/>
    <x v="80"/>
  </r>
  <r>
    <n v="81009"/>
    <s v="Favignana"/>
    <s v="E - Periferico"/>
    <x v="1"/>
    <n v="38.917499999999997"/>
    <x v="80"/>
  </r>
  <r>
    <n v="81010"/>
    <s v="Gibellina"/>
    <s v="D - Intermedio"/>
    <x v="1"/>
    <n v="46.647300000000001"/>
    <x v="80"/>
  </r>
  <r>
    <n v="81011"/>
    <s v="Marsala"/>
    <s v="A - Polo"/>
    <x v="0"/>
    <n v="242.83949999999999"/>
    <x v="80"/>
  </r>
  <r>
    <n v="81012"/>
    <s v="Mazara del Vallo"/>
    <s v="A - Polo"/>
    <x v="0"/>
    <n v="274.7516"/>
    <x v="80"/>
  </r>
  <r>
    <n v="81013"/>
    <s v="Paceco"/>
    <s v="C - Cintura"/>
    <x v="0"/>
    <n v="57.7669"/>
    <x v="80"/>
  </r>
  <r>
    <n v="81014"/>
    <s v="Pantelleria"/>
    <s v="F - Ultraperiferico"/>
    <x v="1"/>
    <n v="84.385800000000003"/>
    <x v="80"/>
  </r>
  <r>
    <n v="81015"/>
    <s v="Partanna"/>
    <s v="D - Intermedio"/>
    <x v="1"/>
    <n v="82.825100000000006"/>
    <x v="80"/>
  </r>
  <r>
    <n v="81016"/>
    <s v="Poggioreale"/>
    <s v="E - Periferico"/>
    <x v="1"/>
    <n v="37.747300000000003"/>
    <x v="80"/>
  </r>
  <r>
    <n v="81017"/>
    <s v="Salaparuta"/>
    <s v="E - Periferico"/>
    <x v="1"/>
    <n v="41.241500000000002"/>
    <x v="80"/>
  </r>
  <r>
    <n v="81018"/>
    <s v="Salemi"/>
    <s v="D - Intermedio"/>
    <x v="1"/>
    <n v="183.18299999999999"/>
    <x v="80"/>
  </r>
  <r>
    <n v="81019"/>
    <s v="Santa Ninfa"/>
    <s v="D - Intermedio"/>
    <x v="1"/>
    <n v="62.671799999999998"/>
    <x v="80"/>
  </r>
  <r>
    <n v="81020"/>
    <s v="San Vito Lo Capo"/>
    <s v="E - Periferico"/>
    <x v="1"/>
    <n v="59.646799999999999"/>
    <x v="80"/>
  </r>
  <r>
    <n v="81021"/>
    <s v="Trapani"/>
    <s v="B - Polo intercomunale"/>
    <x v="0"/>
    <n v="180.48869999999999"/>
    <x v="80"/>
  </r>
  <r>
    <n v="81022"/>
    <s v="Valderice"/>
    <s v="C - Cintura"/>
    <x v="0"/>
    <n v="51.330599999999997"/>
    <x v="80"/>
  </r>
  <r>
    <n v="81023"/>
    <s v="Vita"/>
    <s v="D - Intermedio"/>
    <x v="1"/>
    <n v="9.0566999999999993"/>
    <x v="80"/>
  </r>
  <r>
    <n v="81024"/>
    <s v="Petrosino"/>
    <s v="C - Cintura"/>
    <x v="0"/>
    <n v="44.672600000000003"/>
    <x v="80"/>
  </r>
  <r>
    <n v="81025"/>
    <s v="Misiliscemi"/>
    <s v="B - Polo intercomunale"/>
    <x v="0"/>
    <n v="92.721999999999994"/>
    <x v="80"/>
  </r>
  <r>
    <n v="82001"/>
    <s v="Alia"/>
    <s v="E - Periferico"/>
    <x v="1"/>
    <n v="45.572400000000002"/>
    <x v="81"/>
  </r>
  <r>
    <n v="82002"/>
    <s v="Alimena"/>
    <s v="D - Intermedio"/>
    <x v="1"/>
    <n v="59.966299999999997"/>
    <x v="81"/>
  </r>
  <r>
    <n v="82003"/>
    <s v="Aliminusa"/>
    <s v="D - Intermedio"/>
    <x v="1"/>
    <n v="13.507899999999999"/>
    <x v="81"/>
  </r>
  <r>
    <n v="82004"/>
    <s v="Altavilla Milicia"/>
    <s v="C - Cintura"/>
    <x v="0"/>
    <n v="23.943300000000001"/>
    <x v="81"/>
  </r>
  <r>
    <n v="82005"/>
    <s v="Altofonte"/>
    <s v="C - Cintura"/>
    <x v="0"/>
    <n v="35.433799999999998"/>
    <x v="81"/>
  </r>
  <r>
    <n v="82006"/>
    <s v="Bagheria"/>
    <s v="C - Cintura"/>
    <x v="0"/>
    <n v="30.003599999999999"/>
    <x v="81"/>
  </r>
  <r>
    <n v="82007"/>
    <s v="Balestrate"/>
    <s v="E - Periferico"/>
    <x v="1"/>
    <n v="6.6722000000000001"/>
    <x v="81"/>
  </r>
  <r>
    <n v="82008"/>
    <s v="Baucina"/>
    <s v="E - Periferico"/>
    <x v="1"/>
    <n v="24.6311"/>
    <x v="81"/>
  </r>
  <r>
    <n v="82009"/>
    <s v="Belmonte Mezzagno"/>
    <s v="D - Intermedio"/>
    <x v="1"/>
    <n v="29.332000000000001"/>
    <x v="81"/>
  </r>
  <r>
    <n v="82010"/>
    <s v="Bisacquino"/>
    <s v="F - Ultraperiferico"/>
    <x v="1"/>
    <n v="65.206599999999995"/>
    <x v="81"/>
  </r>
  <r>
    <n v="82011"/>
    <s v="Bolognetta"/>
    <s v="D - Intermedio"/>
    <x v="1"/>
    <n v="27.431899999999999"/>
    <x v="81"/>
  </r>
  <r>
    <n v="82012"/>
    <s v="Bompietro"/>
    <s v="E - Periferico"/>
    <x v="1"/>
    <n v="42.279800000000002"/>
    <x v="81"/>
  </r>
  <r>
    <n v="82013"/>
    <s v="Borgetto"/>
    <s v="D - Intermedio"/>
    <x v="1"/>
    <n v="25.968800000000002"/>
    <x v="81"/>
  </r>
  <r>
    <n v="82014"/>
    <s v="Caccamo"/>
    <s v="C - Cintura"/>
    <x v="0"/>
    <n v="188.33070000000001"/>
    <x v="81"/>
  </r>
  <r>
    <n v="82015"/>
    <s v="Caltavuturo"/>
    <s v="D - Intermedio"/>
    <x v="1"/>
    <n v="97.413499999999999"/>
    <x v="81"/>
  </r>
  <r>
    <n v="82016"/>
    <s v="Campofelice di Fitalia"/>
    <s v="E - Periferico"/>
    <x v="1"/>
    <n v="35.010899999999999"/>
    <x v="81"/>
  </r>
  <r>
    <n v="82017"/>
    <s v="Campofelice di Roccella"/>
    <s v="C - Cintura"/>
    <x v="0"/>
    <n v="14.3652"/>
    <x v="81"/>
  </r>
  <r>
    <n v="82018"/>
    <s v="Campofiorito"/>
    <s v="F - Ultraperiferico"/>
    <x v="1"/>
    <n v="22.3507"/>
    <x v="81"/>
  </r>
  <r>
    <n v="82019"/>
    <s v="Camporeale"/>
    <s v="E - Periferico"/>
    <x v="1"/>
    <n v="38.404499999999999"/>
    <x v="81"/>
  </r>
  <r>
    <n v="82020"/>
    <s v="Capaci"/>
    <s v="D - Intermedio"/>
    <x v="1"/>
    <n v="6.1955999999999998"/>
    <x v="81"/>
  </r>
  <r>
    <n v="82021"/>
    <s v="Carini"/>
    <s v="E - Periferico"/>
    <x v="1"/>
    <n v="76.134799999999998"/>
    <x v="81"/>
  </r>
  <r>
    <n v="82022"/>
    <s v="Castelbuono"/>
    <s v="D - Intermedio"/>
    <x v="1"/>
    <n v="60.961599999999997"/>
    <x v="81"/>
  </r>
  <r>
    <n v="82023"/>
    <s v="Casteldaccia"/>
    <s v="C - Cintura"/>
    <x v="0"/>
    <n v="33.283499999999997"/>
    <x v="81"/>
  </r>
  <r>
    <n v="82024"/>
    <s v="Castellana Sicula"/>
    <s v="E - Periferico"/>
    <x v="1"/>
    <n v="72.184700000000007"/>
    <x v="81"/>
  </r>
  <r>
    <n v="82025"/>
    <s v="Castronovo di Sicilia"/>
    <s v="E - Periferico"/>
    <x v="1"/>
    <n v="201.0616"/>
    <x v="81"/>
  </r>
  <r>
    <n v="82026"/>
    <s v="Cefalà Diana"/>
    <s v="E - Periferico"/>
    <x v="1"/>
    <n v="8.9489999999999998"/>
    <x v="81"/>
  </r>
  <r>
    <n v="82027"/>
    <s v="Cefalù"/>
    <s v="A - Polo"/>
    <x v="0"/>
    <n v="64.610299999999995"/>
    <x v="81"/>
  </r>
  <r>
    <n v="82028"/>
    <s v="Cerda"/>
    <s v="C - Cintura"/>
    <x v="0"/>
    <n v="43.838099999999997"/>
    <x v="81"/>
  </r>
  <r>
    <n v="82029"/>
    <s v="Chiusa Sclafani"/>
    <s v="F - Ultraperiferico"/>
    <x v="1"/>
    <n v="58.232199999999999"/>
    <x v="81"/>
  </r>
  <r>
    <n v="82030"/>
    <s v="Ciminna"/>
    <s v="E - Periferico"/>
    <x v="1"/>
    <n v="56.083500000000001"/>
    <x v="81"/>
  </r>
  <r>
    <n v="82031"/>
    <s v="Cinisi"/>
    <s v="E - Periferico"/>
    <x v="1"/>
    <n v="33.325099999999999"/>
    <x v="81"/>
  </r>
  <r>
    <n v="82032"/>
    <s v="Collesano"/>
    <s v="D - Intermedio"/>
    <x v="1"/>
    <n v="108.5698"/>
    <x v="81"/>
  </r>
  <r>
    <n v="82033"/>
    <s v="Contessa Entellina"/>
    <s v="E - Periferico"/>
    <x v="1"/>
    <n v="135.84549999999999"/>
    <x v="81"/>
  </r>
  <r>
    <n v="82034"/>
    <s v="Corleone"/>
    <s v="E - Periferico"/>
    <x v="1"/>
    <n v="228.691"/>
    <x v="81"/>
  </r>
  <r>
    <n v="82035"/>
    <s v="Ficarazzi"/>
    <s v="C - Cintura"/>
    <x v="0"/>
    <n v="3.4403000000000001"/>
    <x v="81"/>
  </r>
  <r>
    <n v="82036"/>
    <s v="Gangi"/>
    <s v="E - Periferico"/>
    <x v="1"/>
    <n v="127.9421"/>
    <x v="81"/>
  </r>
  <r>
    <n v="82037"/>
    <s v="Geraci Siculo"/>
    <s v="E - Periferico"/>
    <x v="1"/>
    <n v="112.5903"/>
    <x v="81"/>
  </r>
  <r>
    <n v="82038"/>
    <s v="Giardinello"/>
    <s v="E - Periferico"/>
    <x v="1"/>
    <n v="12.517099999999999"/>
    <x v="81"/>
  </r>
  <r>
    <n v="82039"/>
    <s v="Giuliana"/>
    <s v="F - Ultraperiferico"/>
    <x v="1"/>
    <n v="23.642700000000001"/>
    <x v="81"/>
  </r>
  <r>
    <n v="82040"/>
    <s v="Godrano"/>
    <s v="E - Periferico"/>
    <x v="1"/>
    <n v="39.270699999999998"/>
    <x v="81"/>
  </r>
  <r>
    <n v="82041"/>
    <s v="Gratteri"/>
    <s v="D - Intermedio"/>
    <x v="1"/>
    <n v="38.112000000000002"/>
    <x v="81"/>
  </r>
  <r>
    <n v="82042"/>
    <s v="Isnello"/>
    <s v="D - Intermedio"/>
    <x v="1"/>
    <n v="50.923099999999998"/>
    <x v="81"/>
  </r>
  <r>
    <n v="82043"/>
    <s v="Isola delle Femmine"/>
    <s v="D - Intermedio"/>
    <x v="1"/>
    <n v="3.4918999999999998"/>
    <x v="81"/>
  </r>
  <r>
    <n v="82044"/>
    <s v="Lascari"/>
    <s v="C - Cintura"/>
    <x v="0"/>
    <n v="9.9680999999999997"/>
    <x v="81"/>
  </r>
  <r>
    <n v="82045"/>
    <s v="Lercara Friddi"/>
    <s v="E - Periferico"/>
    <x v="1"/>
    <n v="37.573"/>
    <x v="81"/>
  </r>
  <r>
    <n v="82046"/>
    <s v="Marineo"/>
    <s v="D - Intermedio"/>
    <x v="1"/>
    <n v="33.915100000000002"/>
    <x v="81"/>
  </r>
  <r>
    <n v="82047"/>
    <s v="Mezzojuso"/>
    <s v="E - Periferico"/>
    <x v="1"/>
    <n v="49.426499999999997"/>
    <x v="81"/>
  </r>
  <r>
    <n v="82048"/>
    <s v="Misilmeri"/>
    <s v="C - Cintura"/>
    <x v="0"/>
    <n v="69.002899999999997"/>
    <x v="81"/>
  </r>
  <r>
    <n v="82049"/>
    <s v="Monreale"/>
    <s v="C - Cintura"/>
    <x v="0"/>
    <n v="528.14149999999995"/>
    <x v="81"/>
  </r>
  <r>
    <n v="82050"/>
    <s v="Montelepre"/>
    <s v="E - Periferico"/>
    <x v="1"/>
    <n v="10.728"/>
    <x v="81"/>
  </r>
  <r>
    <n v="82051"/>
    <s v="Montemaggiore Belsito"/>
    <s v="D - Intermedio"/>
    <x v="1"/>
    <n v="32.363799999999998"/>
    <x v="81"/>
  </r>
  <r>
    <n v="82052"/>
    <s v="Palazzo Adriano"/>
    <s v="F - Ultraperiferico"/>
    <x v="1"/>
    <n v="129.02879999999999"/>
    <x v="81"/>
  </r>
  <r>
    <n v="82053"/>
    <s v="Palermo"/>
    <s v="A - Polo"/>
    <x v="0"/>
    <n v="160.1523"/>
    <x v="81"/>
  </r>
  <r>
    <n v="82054"/>
    <s v="Partinico"/>
    <s v="E - Periferico"/>
    <x v="1"/>
    <n v="106.69459999999999"/>
    <x v="81"/>
  </r>
  <r>
    <n v="82055"/>
    <s v="Petralia Soprana"/>
    <s v="E - Periferico"/>
    <x v="1"/>
    <n v="54.604500000000002"/>
    <x v="81"/>
  </r>
  <r>
    <n v="82056"/>
    <s v="Petralia Sottana"/>
    <s v="E - Periferico"/>
    <x v="1"/>
    <n v="178.2841"/>
    <x v="81"/>
  </r>
  <r>
    <n v="82057"/>
    <s v="Piana degli Albanesi"/>
    <s v="D - Intermedio"/>
    <x v="1"/>
    <n v="65.995699999999999"/>
    <x v="81"/>
  </r>
  <r>
    <n v="82058"/>
    <s v="Polizzi Generosa"/>
    <s v="E - Periferico"/>
    <x v="1"/>
    <n v="135.87620000000001"/>
    <x v="81"/>
  </r>
  <r>
    <n v="82059"/>
    <s v="Pollina"/>
    <s v="D - Intermedio"/>
    <x v="1"/>
    <n v="50.292400000000001"/>
    <x v="81"/>
  </r>
  <r>
    <n v="82060"/>
    <s v="Prizzi"/>
    <s v="F - Ultraperiferico"/>
    <x v="1"/>
    <n v="95.123800000000003"/>
    <x v="81"/>
  </r>
  <r>
    <n v="82061"/>
    <s v="Roccamena"/>
    <s v="E - Periferico"/>
    <x v="1"/>
    <n v="33.796300000000002"/>
    <x v="81"/>
  </r>
  <r>
    <n v="82062"/>
    <s v="Roccapalumba"/>
    <s v="E - Periferico"/>
    <x v="1"/>
    <n v="31.632300000000001"/>
    <x v="81"/>
  </r>
  <r>
    <n v="82063"/>
    <s v="San Cipirello"/>
    <s v="D - Intermedio"/>
    <x v="1"/>
    <n v="21.302099999999999"/>
    <x v="81"/>
  </r>
  <r>
    <n v="82064"/>
    <s v="San Giuseppe Jato"/>
    <s v="D - Intermedio"/>
    <x v="1"/>
    <n v="29.848500000000001"/>
    <x v="81"/>
  </r>
  <r>
    <n v="82065"/>
    <s v="San Mauro Castelverde"/>
    <s v="E - Periferico"/>
    <x v="1"/>
    <n v="115.46550000000001"/>
    <x v="81"/>
  </r>
  <r>
    <n v="82066"/>
    <s v="Santa Cristina Gela"/>
    <s v="D - Intermedio"/>
    <x v="1"/>
    <n v="38.448099999999997"/>
    <x v="81"/>
  </r>
  <r>
    <n v="82067"/>
    <s v="Santa Flavia"/>
    <s v="C - Cintura"/>
    <x v="0"/>
    <n v="14.698"/>
    <x v="81"/>
  </r>
  <r>
    <n v="82068"/>
    <s v="Sciara"/>
    <s v="C - Cintura"/>
    <x v="0"/>
    <n v="30.7182"/>
    <x v="81"/>
  </r>
  <r>
    <n v="82069"/>
    <s v="Sclafani Bagni"/>
    <s v="E - Periferico"/>
    <x v="1"/>
    <n v="136.28729999999999"/>
    <x v="81"/>
  </r>
  <r>
    <n v="82070"/>
    <s v="Termini Imerese"/>
    <s v="A - Polo"/>
    <x v="0"/>
    <n v="76.026499999999999"/>
    <x v="81"/>
  </r>
  <r>
    <n v="82071"/>
    <s v="Terrasini"/>
    <s v="E - Periferico"/>
    <x v="1"/>
    <n v="20.1021"/>
    <x v="81"/>
  </r>
  <r>
    <n v="82072"/>
    <s v="Torretta"/>
    <s v="D - Intermedio"/>
    <x v="1"/>
    <n v="25.9419"/>
    <x v="81"/>
  </r>
  <r>
    <n v="82073"/>
    <s v="Trabia"/>
    <s v="C - Cintura"/>
    <x v="0"/>
    <n v="22.237100000000002"/>
    <x v="81"/>
  </r>
  <r>
    <n v="82074"/>
    <s v="Trappeto"/>
    <s v="E - Periferico"/>
    <x v="1"/>
    <n v="3.7776000000000001"/>
    <x v="81"/>
  </r>
  <r>
    <n v="82075"/>
    <s v="Ustica"/>
    <s v="F - Ultraperiferico"/>
    <x v="1"/>
    <n v="8.7643000000000004"/>
    <x v="81"/>
  </r>
  <r>
    <n v="82076"/>
    <s v="Valledolmo"/>
    <s v="E - Periferico"/>
    <x v="1"/>
    <n v="25.9819"/>
    <x v="81"/>
  </r>
  <r>
    <n v="82077"/>
    <s v="Ventimiglia di Sicilia"/>
    <s v="D - Intermedio"/>
    <x v="1"/>
    <n v="27.434899999999999"/>
    <x v="81"/>
  </r>
  <r>
    <n v="82078"/>
    <s v="Vicari"/>
    <s v="E - Periferico"/>
    <x v="1"/>
    <n v="86.195800000000006"/>
    <x v="81"/>
  </r>
  <r>
    <n v="82079"/>
    <s v="Villabate"/>
    <s v="C - Cintura"/>
    <x v="0"/>
    <n v="3.9129999999999998"/>
    <x v="81"/>
  </r>
  <r>
    <n v="82080"/>
    <s v="Villafrati"/>
    <s v="D - Intermedio"/>
    <x v="1"/>
    <n v="25.165700000000001"/>
    <x v="81"/>
  </r>
  <r>
    <n v="82081"/>
    <s v="Scillato"/>
    <s v="C - Cintura"/>
    <x v="0"/>
    <n v="32.012300000000003"/>
    <x v="81"/>
  </r>
  <r>
    <n v="82082"/>
    <s v="Blufi"/>
    <s v="D - Intermedio"/>
    <x v="1"/>
    <n v="22.4209"/>
    <x v="81"/>
  </r>
  <r>
    <n v="83001"/>
    <s v="Alcara li Fusi"/>
    <s v="F - Ultraperiferico"/>
    <x v="1"/>
    <n v="63.425899999999999"/>
    <x v="82"/>
  </r>
  <r>
    <n v="83002"/>
    <s v="Alì"/>
    <s v="E - Periferico"/>
    <x v="1"/>
    <n v="15.895799999999999"/>
    <x v="82"/>
  </r>
  <r>
    <n v="83003"/>
    <s v="Alì Terme"/>
    <s v="D - Intermedio"/>
    <x v="1"/>
    <n v="6.3540000000000001"/>
    <x v="82"/>
  </r>
  <r>
    <n v="83004"/>
    <s v="Antillo"/>
    <s v="F - Ultraperiferico"/>
    <x v="1"/>
    <n v="43.739800000000002"/>
    <x v="82"/>
  </r>
  <r>
    <n v="83005"/>
    <s v="Barcellona Pozzo di Gotto"/>
    <s v="C - Cintura"/>
    <x v="0"/>
    <n v="59.278700000000001"/>
    <x v="82"/>
  </r>
  <r>
    <n v="83006"/>
    <s v="Basicò"/>
    <s v="E - Periferico"/>
    <x v="1"/>
    <n v="12.310499999999999"/>
    <x v="82"/>
  </r>
  <r>
    <n v="83007"/>
    <s v="Brolo"/>
    <s v="D - Intermedio"/>
    <x v="1"/>
    <n v="7.4843000000000002"/>
    <x v="82"/>
  </r>
  <r>
    <n v="83008"/>
    <s v="Capizzi"/>
    <s v="F - Ultraperiferico"/>
    <x v="1"/>
    <n v="70.188100000000006"/>
    <x v="82"/>
  </r>
  <r>
    <n v="83009"/>
    <s v="Capo d'Orlando"/>
    <s v="E - Periferico"/>
    <x v="1"/>
    <n v="14.4956"/>
    <x v="82"/>
  </r>
  <r>
    <n v="83010"/>
    <s v="Capri Leone"/>
    <s v="E - Periferico"/>
    <x v="1"/>
    <n v="6.8456000000000001"/>
    <x v="82"/>
  </r>
  <r>
    <n v="83011"/>
    <s v="Caronia"/>
    <s v="E - Periferico"/>
    <x v="1"/>
    <n v="227.59350000000001"/>
    <x v="82"/>
  </r>
  <r>
    <n v="83012"/>
    <s v="Casalvecchio Siculo"/>
    <s v="E - Periferico"/>
    <x v="1"/>
    <n v="34.0548"/>
    <x v="82"/>
  </r>
  <r>
    <n v="83013"/>
    <s v="Castel di Lucio"/>
    <s v="E - Periferico"/>
    <x v="1"/>
    <n v="28.5474"/>
    <x v="82"/>
  </r>
  <r>
    <n v="83014"/>
    <s v="Castell'Umberto"/>
    <s v="E - Periferico"/>
    <x v="1"/>
    <n v="11.5229"/>
    <x v="82"/>
  </r>
  <r>
    <n v="83015"/>
    <s v="Castelmola"/>
    <s v="E - Periferico"/>
    <x v="1"/>
    <n v="17.2258"/>
    <x v="82"/>
  </r>
  <r>
    <n v="83016"/>
    <s v="Castroreale"/>
    <s v="D - Intermedio"/>
    <x v="1"/>
    <n v="52.904200000000003"/>
    <x v="82"/>
  </r>
  <r>
    <n v="83017"/>
    <s v="Cesarò"/>
    <s v="F - Ultraperiferico"/>
    <x v="1"/>
    <n v="216.89259999999999"/>
    <x v="82"/>
  </r>
  <r>
    <n v="83018"/>
    <s v="Condrò"/>
    <s v="C - Cintura"/>
    <x v="0"/>
    <n v="5.3379000000000003"/>
    <x v="82"/>
  </r>
  <r>
    <n v="83019"/>
    <s v="Falcone"/>
    <s v="C - Cintura"/>
    <x v="0"/>
    <n v="9.4989000000000008"/>
    <x v="82"/>
  </r>
  <r>
    <n v="83020"/>
    <s v="Ficarra"/>
    <s v="E - Periferico"/>
    <x v="1"/>
    <n v="18.980799999999999"/>
    <x v="82"/>
  </r>
  <r>
    <n v="83021"/>
    <s v="Fiumedinisi"/>
    <s v="E - Periferico"/>
    <x v="1"/>
    <n v="35.823599999999999"/>
    <x v="82"/>
  </r>
  <r>
    <n v="83022"/>
    <s v="Floresta"/>
    <s v="F - Ultraperiferico"/>
    <x v="1"/>
    <n v="31.5961"/>
    <x v="82"/>
  </r>
  <r>
    <n v="83023"/>
    <s v="Fondachelli-Fantina"/>
    <s v="E - Periferico"/>
    <x v="1"/>
    <n v="42.033200000000001"/>
    <x v="82"/>
  </r>
  <r>
    <n v="83024"/>
    <s v="Forza d'Agrò"/>
    <s v="E - Periferico"/>
    <x v="1"/>
    <n v="11.3489"/>
    <x v="82"/>
  </r>
  <r>
    <n v="83025"/>
    <s v="Francavilla di Sicilia"/>
    <s v="E - Periferico"/>
    <x v="1"/>
    <n v="82.080600000000004"/>
    <x v="82"/>
  </r>
  <r>
    <n v="83026"/>
    <s v="Frazzanò"/>
    <s v="E - Periferico"/>
    <x v="1"/>
    <n v="6.6395999999999997"/>
    <x v="82"/>
  </r>
  <r>
    <n v="83027"/>
    <s v="Furci Siculo"/>
    <s v="D - Intermedio"/>
    <x v="1"/>
    <n v="18.0365"/>
    <x v="82"/>
  </r>
  <r>
    <n v="83028"/>
    <s v="Furnari"/>
    <s v="D - Intermedio"/>
    <x v="1"/>
    <n v="13.471299999999999"/>
    <x v="82"/>
  </r>
  <r>
    <n v="83029"/>
    <s v="Gaggi"/>
    <s v="E - Periferico"/>
    <x v="1"/>
    <n v="7.7408999999999999"/>
    <x v="82"/>
  </r>
  <r>
    <n v="83030"/>
    <s v="Galati Mamertino"/>
    <s v="E - Periferico"/>
    <x v="1"/>
    <n v="39.6449"/>
    <x v="82"/>
  </r>
  <r>
    <n v="83031"/>
    <s v="Gallodoro"/>
    <s v="E - Periferico"/>
    <x v="1"/>
    <n v="6.7386999999999997"/>
    <x v="82"/>
  </r>
  <r>
    <n v="83032"/>
    <s v="Giardini-Naxos"/>
    <s v="E - Periferico"/>
    <x v="1"/>
    <n v="4.7485999999999997"/>
    <x v="82"/>
  </r>
  <r>
    <n v="83033"/>
    <s v="Gioiosa Marea"/>
    <s v="E - Periferico"/>
    <x v="1"/>
    <n v="25.914200000000001"/>
    <x v="82"/>
  </r>
  <r>
    <n v="83034"/>
    <s v="Graniti"/>
    <s v="E - Periferico"/>
    <x v="1"/>
    <n v="10.1617"/>
    <x v="82"/>
  </r>
  <r>
    <n v="83035"/>
    <s v="Gualtieri Sicaminò"/>
    <s v="C - Cintura"/>
    <x v="0"/>
    <n v="14.1068"/>
    <x v="82"/>
  </r>
  <r>
    <n v="83036"/>
    <s v="Itala"/>
    <s v="D - Intermedio"/>
    <x v="1"/>
    <n v="11.2502"/>
    <x v="82"/>
  </r>
  <r>
    <n v="83037"/>
    <s v="Leni"/>
    <s v="F - Ultraperiferico"/>
    <x v="1"/>
    <n v="8.7708999999999993"/>
    <x v="82"/>
  </r>
  <r>
    <n v="83038"/>
    <s v="Letojanni"/>
    <s v="D - Intermedio"/>
    <x v="1"/>
    <n v="6.9099000000000004"/>
    <x v="82"/>
  </r>
  <r>
    <n v="83039"/>
    <s v="Librizzi"/>
    <s v="E - Periferico"/>
    <x v="1"/>
    <n v="23.806899999999999"/>
    <x v="82"/>
  </r>
  <r>
    <n v="83040"/>
    <s v="Limina"/>
    <s v="E - Periferico"/>
    <x v="1"/>
    <n v="9.8587000000000007"/>
    <x v="82"/>
  </r>
  <r>
    <n v="83041"/>
    <s v="Lipari"/>
    <s v="E - Periferico"/>
    <x v="1"/>
    <n v="91.208699999999993"/>
    <x v="82"/>
  </r>
  <r>
    <n v="83042"/>
    <s v="Longi"/>
    <s v="F - Ultraperiferico"/>
    <x v="1"/>
    <n v="41.886099999999999"/>
    <x v="82"/>
  </r>
  <r>
    <n v="83043"/>
    <s v="Malfa"/>
    <s v="F - Ultraperiferico"/>
    <x v="1"/>
    <n v="8.7251999999999992"/>
    <x v="82"/>
  </r>
  <r>
    <n v="83044"/>
    <s v="Malvagna"/>
    <s v="F - Ultraperiferico"/>
    <x v="1"/>
    <n v="6.5259999999999998"/>
    <x v="82"/>
  </r>
  <r>
    <n v="83045"/>
    <s v="Mandanici"/>
    <s v="E - Periferico"/>
    <x v="1"/>
    <n v="12.0929"/>
    <x v="82"/>
  </r>
  <r>
    <n v="83046"/>
    <s v="Mazzarrà Sant'Andrea"/>
    <s v="D - Intermedio"/>
    <x v="1"/>
    <n v="6.7869000000000002"/>
    <x v="82"/>
  </r>
  <r>
    <n v="83047"/>
    <s v="Merì"/>
    <s v="C - Cintura"/>
    <x v="0"/>
    <n v="1.7325999999999999"/>
    <x v="82"/>
  </r>
  <r>
    <n v="83048"/>
    <s v="Messina"/>
    <s v="A - Polo"/>
    <x v="0"/>
    <n v="212.23179999999999"/>
    <x v="82"/>
  </r>
  <r>
    <n v="83049"/>
    <s v="Milazzo"/>
    <s v="A - Polo"/>
    <x v="0"/>
    <n v="24.6479"/>
    <x v="82"/>
  </r>
  <r>
    <n v="83050"/>
    <s v="Militello Rosmarino"/>
    <s v="E - Periferico"/>
    <x v="1"/>
    <n v="29.6479"/>
    <x v="82"/>
  </r>
  <r>
    <n v="83051"/>
    <s v="Mirto"/>
    <s v="E - Periferico"/>
    <x v="1"/>
    <n v="9.3571000000000009"/>
    <x v="82"/>
  </r>
  <r>
    <n v="83052"/>
    <s v="Mistretta"/>
    <s v="E - Periferico"/>
    <x v="1"/>
    <n v="127.01090000000001"/>
    <x v="82"/>
  </r>
  <r>
    <n v="83053"/>
    <s v="Moio Alcantara"/>
    <s v="F - Ultraperiferico"/>
    <x v="1"/>
    <n v="8.7601999999999993"/>
    <x v="82"/>
  </r>
  <r>
    <n v="83054"/>
    <s v="Monforte San Giorgio"/>
    <s v="D - Intermedio"/>
    <x v="1"/>
    <n v="32.732700000000001"/>
    <x v="82"/>
  </r>
  <r>
    <n v="83055"/>
    <s v="Mongiuffi Melia"/>
    <s v="E - Periferico"/>
    <x v="1"/>
    <n v="24.1934"/>
    <x v="82"/>
  </r>
  <r>
    <n v="83056"/>
    <s v="Montagnareale"/>
    <s v="D - Intermedio"/>
    <x v="1"/>
    <n v="16.424299999999999"/>
    <x v="82"/>
  </r>
  <r>
    <n v="83057"/>
    <s v="Montalbano Elicona"/>
    <s v="E - Periferico"/>
    <x v="1"/>
    <n v="66.753200000000007"/>
    <x v="82"/>
  </r>
  <r>
    <n v="83058"/>
    <s v="Motta Camastra"/>
    <s v="E - Periferico"/>
    <x v="1"/>
    <n v="26.179600000000001"/>
    <x v="82"/>
  </r>
  <r>
    <n v="83059"/>
    <s v="Motta d'Affermo"/>
    <s v="E - Periferico"/>
    <x v="1"/>
    <n v="14.442399999999999"/>
    <x v="82"/>
  </r>
  <r>
    <n v="83060"/>
    <s v="Naso"/>
    <s v="E - Periferico"/>
    <x v="1"/>
    <n v="36.783099999999997"/>
    <x v="82"/>
  </r>
  <r>
    <n v="83061"/>
    <s v="Nizza di Sicilia"/>
    <s v="D - Intermedio"/>
    <x v="1"/>
    <n v="13.4413"/>
    <x v="82"/>
  </r>
  <r>
    <n v="83062"/>
    <s v="Novara di Sicilia"/>
    <s v="E - Periferico"/>
    <x v="1"/>
    <n v="49.502899999999997"/>
    <x v="82"/>
  </r>
  <r>
    <n v="83063"/>
    <s v="Oliveri"/>
    <s v="C - Cintura"/>
    <x v="0"/>
    <n v="10.1464"/>
    <x v="82"/>
  </r>
  <r>
    <n v="83064"/>
    <s v="Pace del Mela"/>
    <s v="C - Cintura"/>
    <x v="0"/>
    <n v="12.7036"/>
    <x v="82"/>
  </r>
  <r>
    <n v="83065"/>
    <s v="Pagliara"/>
    <s v="D - Intermedio"/>
    <x v="1"/>
    <n v="14.4862"/>
    <x v="82"/>
  </r>
  <r>
    <n v="83066"/>
    <s v="Patti"/>
    <s v="D - Intermedio"/>
    <x v="1"/>
    <n v="49.831099999999999"/>
    <x v="82"/>
  </r>
  <r>
    <n v="83067"/>
    <s v="Pettineo"/>
    <s v="D - Intermedio"/>
    <x v="1"/>
    <n v="31.152000000000001"/>
    <x v="82"/>
  </r>
  <r>
    <n v="83068"/>
    <s v="Piraino"/>
    <s v="E - Periferico"/>
    <x v="1"/>
    <n v="16.685700000000001"/>
    <x v="82"/>
  </r>
  <r>
    <n v="83069"/>
    <s v="Raccuja"/>
    <s v="E - Periferico"/>
    <x v="1"/>
    <n v="25.282499999999999"/>
    <x v="82"/>
  </r>
  <r>
    <n v="83070"/>
    <s v="Reitano"/>
    <s v="D - Intermedio"/>
    <x v="1"/>
    <n v="14.128500000000001"/>
    <x v="82"/>
  </r>
  <r>
    <n v="83071"/>
    <s v="Roccafiorita"/>
    <s v="E - Periferico"/>
    <x v="1"/>
    <n v="1.2082999999999999"/>
    <x v="82"/>
  </r>
  <r>
    <n v="83072"/>
    <s v="Roccalumera"/>
    <s v="D - Intermedio"/>
    <x v="1"/>
    <n v="9.0582999999999991"/>
    <x v="82"/>
  </r>
  <r>
    <n v="83073"/>
    <s v="Roccavaldina"/>
    <s v="D - Intermedio"/>
    <x v="1"/>
    <n v="7.2339000000000002"/>
    <x v="82"/>
  </r>
  <r>
    <n v="83074"/>
    <s v="Roccella Valdemone"/>
    <s v="F - Ultraperiferico"/>
    <x v="1"/>
    <n v="40.964199999999998"/>
    <x v="82"/>
  </r>
  <r>
    <n v="83075"/>
    <s v="Rodì Milici"/>
    <s v="C - Cintura"/>
    <x v="0"/>
    <n v="36.079900000000002"/>
    <x v="82"/>
  </r>
  <r>
    <n v="83076"/>
    <s v="Rometta"/>
    <s v="D - Intermedio"/>
    <x v="1"/>
    <n v="32.434699999999999"/>
    <x v="82"/>
  </r>
  <r>
    <n v="83077"/>
    <s v="San Filippo del Mela"/>
    <s v="C - Cintura"/>
    <x v="0"/>
    <n v="9.8444000000000003"/>
    <x v="82"/>
  </r>
  <r>
    <n v="83078"/>
    <s v="San Fratello"/>
    <s v="E - Periferico"/>
    <x v="1"/>
    <n v="68.096500000000006"/>
    <x v="82"/>
  </r>
  <r>
    <n v="83079"/>
    <s v="San Marco d'Alunzio"/>
    <s v="E - Periferico"/>
    <x v="1"/>
    <n v="26.022300000000001"/>
    <x v="82"/>
  </r>
  <r>
    <n v="83080"/>
    <s v="San Pier Niceto"/>
    <s v="C - Cintura"/>
    <x v="0"/>
    <n v="36.345100000000002"/>
    <x v="82"/>
  </r>
  <r>
    <n v="83081"/>
    <s v="San Piero Patti"/>
    <s v="E - Periferico"/>
    <x v="1"/>
    <n v="41.746299999999998"/>
    <x v="82"/>
  </r>
  <r>
    <n v="83082"/>
    <s v="San Salvatore di Fitalia"/>
    <s v="E - Periferico"/>
    <x v="1"/>
    <n v="14.9129"/>
    <x v="82"/>
  </r>
  <r>
    <n v="83083"/>
    <s v="Santa Domenica Vittoria"/>
    <s v="F - Ultraperiferico"/>
    <x v="1"/>
    <n v="20.336200000000002"/>
    <x v="82"/>
  </r>
  <r>
    <n v="83084"/>
    <s v="Sant'Agata di Militello"/>
    <s v="E - Periferico"/>
    <x v="1"/>
    <n v="33.944600000000001"/>
    <x v="82"/>
  </r>
  <r>
    <n v="83085"/>
    <s v="Sant'Alessio Siculo"/>
    <s v="E - Periferico"/>
    <x v="1"/>
    <n v="6.1803999999999997"/>
    <x v="82"/>
  </r>
  <r>
    <n v="83086"/>
    <s v="Santa Lucia del Mela"/>
    <s v="C - Cintura"/>
    <x v="0"/>
    <n v="85.692300000000003"/>
    <x v="82"/>
  </r>
  <r>
    <n v="83087"/>
    <s v="Santa Marina Salina"/>
    <s v="F - Ultraperiferico"/>
    <x v="1"/>
    <n v="8.8148"/>
    <x v="82"/>
  </r>
  <r>
    <n v="83088"/>
    <s v="Sant'Angelo di Brolo"/>
    <s v="E - Periferico"/>
    <x v="1"/>
    <n v="30.739699999999999"/>
    <x v="82"/>
  </r>
  <r>
    <n v="83089"/>
    <s v="Santa Teresa di Riva"/>
    <s v="D - Intermedio"/>
    <x v="1"/>
    <n v="7.8263999999999996"/>
    <x v="82"/>
  </r>
  <r>
    <n v="83090"/>
    <s v="San Teodoro"/>
    <s v="F - Ultraperiferico"/>
    <x v="1"/>
    <n v="14.022399999999999"/>
    <x v="82"/>
  </r>
  <r>
    <n v="83091"/>
    <s v="Santo Stefano di Camastra"/>
    <s v="D - Intermedio"/>
    <x v="1"/>
    <n v="21.631799999999998"/>
    <x v="82"/>
  </r>
  <r>
    <n v="83092"/>
    <s v="Saponara"/>
    <s v="C - Cintura"/>
    <x v="0"/>
    <n v="26.499500000000001"/>
    <x v="82"/>
  </r>
  <r>
    <n v="83093"/>
    <s v="Savoca"/>
    <s v="E - Periferico"/>
    <x v="1"/>
    <n v="9.1234000000000002"/>
    <x v="82"/>
  </r>
  <r>
    <n v="83094"/>
    <s v="Scaletta Zanclea"/>
    <s v="D - Intermedio"/>
    <x v="1"/>
    <n v="4.6757"/>
    <x v="82"/>
  </r>
  <r>
    <n v="83095"/>
    <s v="Sinagra"/>
    <s v="E - Periferico"/>
    <x v="1"/>
    <n v="23.6188"/>
    <x v="82"/>
  </r>
  <r>
    <n v="83096"/>
    <s v="Spadafora"/>
    <s v="C - Cintura"/>
    <x v="0"/>
    <n v="10.5253"/>
    <x v="82"/>
  </r>
  <r>
    <n v="83097"/>
    <s v="Taormina"/>
    <s v="D - Intermedio"/>
    <x v="1"/>
    <n v="12.450100000000001"/>
    <x v="82"/>
  </r>
  <r>
    <n v="83098"/>
    <s v="Torregrotta"/>
    <s v="C - Cintura"/>
    <x v="0"/>
    <n v="4.1246999999999998"/>
    <x v="82"/>
  </r>
  <r>
    <n v="83099"/>
    <s v="Tortorici"/>
    <s v="E - Periferico"/>
    <x v="1"/>
    <n v="70.3733"/>
    <x v="82"/>
  </r>
  <r>
    <n v="83100"/>
    <s v="Tripi"/>
    <s v="E - Periferico"/>
    <x v="1"/>
    <n v="55.474699999999999"/>
    <x v="82"/>
  </r>
  <r>
    <n v="83101"/>
    <s v="Tusa"/>
    <s v="D - Intermedio"/>
    <x v="1"/>
    <n v="40.910499999999999"/>
    <x v="82"/>
  </r>
  <r>
    <n v="83102"/>
    <s v="Ucria"/>
    <s v="E - Periferico"/>
    <x v="1"/>
    <n v="26.5457"/>
    <x v="82"/>
  </r>
  <r>
    <n v="83103"/>
    <s v="Valdina"/>
    <s v="C - Cintura"/>
    <x v="0"/>
    <n v="2.6646999999999998"/>
    <x v="82"/>
  </r>
  <r>
    <n v="83104"/>
    <s v="Venetico"/>
    <s v="C - Cintura"/>
    <x v="0"/>
    <n v="4.3353999999999999"/>
    <x v="82"/>
  </r>
  <r>
    <n v="83105"/>
    <s v="Villafranca Tirrena"/>
    <s v="C - Cintura"/>
    <x v="0"/>
    <n v="14.3805"/>
    <x v="82"/>
  </r>
  <r>
    <n v="83106"/>
    <s v="Terme Vigliatore"/>
    <s v="C - Cintura"/>
    <x v="0"/>
    <n v="13.052199999999999"/>
    <x v="82"/>
  </r>
  <r>
    <n v="83107"/>
    <s v="Acquedolci"/>
    <s v="E - Periferico"/>
    <x v="1"/>
    <n v="12.339700000000001"/>
    <x v="82"/>
  </r>
  <r>
    <n v="83108"/>
    <s v="Torrenova"/>
    <s v="E - Periferico"/>
    <x v="1"/>
    <n v="13.091699999999999"/>
    <x v="82"/>
  </r>
  <r>
    <n v="84001"/>
    <s v="Agrigento"/>
    <s v="A - Polo"/>
    <x v="0"/>
    <n v="241.57429999999999"/>
    <x v="83"/>
  </r>
  <r>
    <n v="84002"/>
    <s v="Alessandria della Rocca"/>
    <s v="E - Periferico"/>
    <x v="1"/>
    <n v="62.211100000000002"/>
    <x v="83"/>
  </r>
  <r>
    <n v="84003"/>
    <s v="Aragona"/>
    <s v="C - Cintura"/>
    <x v="0"/>
    <n v="74.806399999999996"/>
    <x v="83"/>
  </r>
  <r>
    <n v="84004"/>
    <s v="Bivona"/>
    <s v="F - Ultraperiferico"/>
    <x v="1"/>
    <n v="88.903099999999995"/>
    <x v="83"/>
  </r>
  <r>
    <n v="84005"/>
    <s v="Burgio"/>
    <s v="E - Periferico"/>
    <x v="1"/>
    <n v="42.590899999999998"/>
    <x v="83"/>
  </r>
  <r>
    <n v="84006"/>
    <s v="Calamonaci"/>
    <s v="E - Periferico"/>
    <x v="1"/>
    <n v="32.354300000000002"/>
    <x v="83"/>
  </r>
  <r>
    <n v="84007"/>
    <s v="Caltabellotta"/>
    <s v="E - Periferico"/>
    <x v="1"/>
    <n v="124.5478"/>
    <x v="83"/>
  </r>
  <r>
    <n v="84008"/>
    <s v="Camastra"/>
    <s v="D - Intermedio"/>
    <x v="1"/>
    <n v="16.446400000000001"/>
    <x v="83"/>
  </r>
  <r>
    <n v="84009"/>
    <s v="Cammarata"/>
    <s v="E - Periferico"/>
    <x v="1"/>
    <n v="192.47190000000001"/>
    <x v="83"/>
  </r>
  <r>
    <n v="84010"/>
    <s v="Campobello di Licata"/>
    <s v="D - Intermedio"/>
    <x v="1"/>
    <n v="81.133200000000002"/>
    <x v="83"/>
  </r>
  <r>
    <n v="84011"/>
    <s v="Canicattì"/>
    <s v="D - Intermedio"/>
    <x v="1"/>
    <n v="91.958200000000005"/>
    <x v="83"/>
  </r>
  <r>
    <n v="84012"/>
    <s v="Casteltermini"/>
    <s v="D - Intermedio"/>
    <x v="1"/>
    <n v="99.525300000000001"/>
    <x v="83"/>
  </r>
  <r>
    <n v="84013"/>
    <s v="Castrofilippo"/>
    <s v="C - Cintura"/>
    <x v="0"/>
    <n v="18.3384"/>
    <x v="83"/>
  </r>
  <r>
    <n v="84014"/>
    <s v="Cattolica Eraclea"/>
    <s v="D - Intermedio"/>
    <x v="1"/>
    <n v="61.912999999999997"/>
    <x v="83"/>
  </r>
  <r>
    <n v="84015"/>
    <s v="Cianciana"/>
    <s v="E - Periferico"/>
    <x v="1"/>
    <n v="38.007899999999999"/>
    <x v="83"/>
  </r>
  <r>
    <n v="84016"/>
    <s v="Comitini"/>
    <s v="C - Cintura"/>
    <x v="0"/>
    <n v="21.741499999999998"/>
    <x v="83"/>
  </r>
  <r>
    <n v="84017"/>
    <s v="Favara"/>
    <s v="C - Cintura"/>
    <x v="0"/>
    <n v="82.753"/>
    <x v="83"/>
  </r>
  <r>
    <n v="84018"/>
    <s v="Grotte"/>
    <s v="C - Cintura"/>
    <x v="0"/>
    <n v="24.003399999999999"/>
    <x v="83"/>
  </r>
  <r>
    <n v="84019"/>
    <s v="Joppolo Giancaxio"/>
    <s v="C - Cintura"/>
    <x v="0"/>
    <n v="19.2941"/>
    <x v="83"/>
  </r>
  <r>
    <n v="84020"/>
    <s v="Lampedusa e Linosa"/>
    <s v="F - Ultraperiferico"/>
    <x v="1"/>
    <n v="27.5715"/>
    <x v="83"/>
  </r>
  <r>
    <n v="84021"/>
    <s v="Licata"/>
    <s v="E - Periferico"/>
    <x v="1"/>
    <n v="180.6833"/>
    <x v="83"/>
  </r>
  <r>
    <n v="84022"/>
    <s v="Lucca Sicula"/>
    <s v="F - Ultraperiferico"/>
    <x v="1"/>
    <n v="18.9925"/>
    <x v="83"/>
  </r>
  <r>
    <n v="84023"/>
    <s v="Menfi"/>
    <s v="D - Intermedio"/>
    <x v="1"/>
    <n v="113.9042"/>
    <x v="83"/>
  </r>
  <r>
    <n v="84024"/>
    <s v="Montallegro"/>
    <s v="D - Intermedio"/>
    <x v="1"/>
    <n v="27.658899999999999"/>
    <x v="83"/>
  </r>
  <r>
    <n v="84025"/>
    <s v="Montevago"/>
    <s v="E - Periferico"/>
    <x v="1"/>
    <n v="33.092500000000001"/>
    <x v="83"/>
  </r>
  <r>
    <n v="84026"/>
    <s v="Naro"/>
    <s v="D - Intermedio"/>
    <x v="1"/>
    <n v="207.82"/>
    <x v="83"/>
  </r>
  <r>
    <n v="84027"/>
    <s v="Palma di Montechiaro"/>
    <s v="D - Intermedio"/>
    <x v="1"/>
    <n v="77.455699999999993"/>
    <x v="83"/>
  </r>
  <r>
    <n v="84028"/>
    <s v="Porto Empedocle"/>
    <s v="C - Cintura"/>
    <x v="0"/>
    <n v="25.0838"/>
    <x v="83"/>
  </r>
  <r>
    <n v="84029"/>
    <s v="Racalmuto"/>
    <s v="C - Cintura"/>
    <x v="0"/>
    <n v="68.670599999999993"/>
    <x v="83"/>
  </r>
  <r>
    <n v="84030"/>
    <s v="Raffadali"/>
    <s v="C - Cintura"/>
    <x v="0"/>
    <n v="22.317799999999998"/>
    <x v="83"/>
  </r>
  <r>
    <n v="84031"/>
    <s v="Ravanusa"/>
    <s v="E - Periferico"/>
    <x v="1"/>
    <n v="50.761800000000001"/>
    <x v="83"/>
  </r>
  <r>
    <n v="84032"/>
    <s v="Realmonte"/>
    <s v="C - Cintura"/>
    <x v="0"/>
    <n v="19.685099999999998"/>
    <x v="83"/>
  </r>
  <r>
    <n v="84033"/>
    <s v="Ribera"/>
    <s v="E - Periferico"/>
    <x v="1"/>
    <n v="118.5326"/>
    <x v="83"/>
  </r>
  <r>
    <n v="84034"/>
    <s v="Sambuca di Sicilia"/>
    <s v="E - Periferico"/>
    <x v="1"/>
    <n v="96.200999999999993"/>
    <x v="83"/>
  </r>
  <r>
    <n v="84035"/>
    <s v="San Biagio Platani"/>
    <s v="E - Periferico"/>
    <x v="1"/>
    <n v="43.122599999999998"/>
    <x v="83"/>
  </r>
  <r>
    <n v="84036"/>
    <s v="San Giovanni Gemini"/>
    <s v="E - Periferico"/>
    <x v="1"/>
    <n v="26.543800000000001"/>
    <x v="83"/>
  </r>
  <r>
    <n v="84037"/>
    <s v="Santa Elisabetta"/>
    <s v="C - Cintura"/>
    <x v="0"/>
    <n v="16.399999999999999"/>
    <x v="83"/>
  </r>
  <r>
    <n v="84038"/>
    <s v="Santa Margherita di Belice"/>
    <s v="E - Periferico"/>
    <x v="1"/>
    <n v="67.579499999999996"/>
    <x v="83"/>
  </r>
  <r>
    <n v="84039"/>
    <s v="Sant'Angelo Muxaro"/>
    <s v="D - Intermedio"/>
    <x v="1"/>
    <n v="64.581599999999995"/>
    <x v="83"/>
  </r>
  <r>
    <n v="84040"/>
    <s v="Santo Stefano Quisquina"/>
    <s v="F - Ultraperiferico"/>
    <x v="1"/>
    <n v="85.1922"/>
    <x v="83"/>
  </r>
  <r>
    <n v="84041"/>
    <s v="Sciacca"/>
    <s v="E - Periferico"/>
    <x v="1"/>
    <n v="191.07980000000001"/>
    <x v="83"/>
  </r>
  <r>
    <n v="84042"/>
    <s v="Siculiana"/>
    <s v="C - Cintura"/>
    <x v="0"/>
    <n v="41.133299999999998"/>
    <x v="83"/>
  </r>
  <r>
    <n v="84043"/>
    <s v="Villafranca Sicula"/>
    <s v="E - Periferico"/>
    <x v="1"/>
    <n v="17.263999999999999"/>
    <x v="83"/>
  </r>
  <r>
    <n v="85001"/>
    <s v="Acquaviva Platani"/>
    <s v="D - Intermedio"/>
    <x v="1"/>
    <n v="14.825799999999999"/>
    <x v="84"/>
  </r>
  <r>
    <n v="85002"/>
    <s v="Bompensiere"/>
    <s v="D - Intermedio"/>
    <x v="1"/>
    <n v="19.828099999999999"/>
    <x v="84"/>
  </r>
  <r>
    <n v="85003"/>
    <s v="Butera"/>
    <s v="E - Periferico"/>
    <x v="1"/>
    <n v="297.93939999999998"/>
    <x v="84"/>
  </r>
  <r>
    <n v="85004"/>
    <s v="Caltanissetta"/>
    <s v="A - Polo"/>
    <x v="0"/>
    <n v="420.53339999999997"/>
    <x v="84"/>
  </r>
  <r>
    <n v="85005"/>
    <s v="Campofranco"/>
    <s v="D - Intermedio"/>
    <x v="1"/>
    <n v="36.816600000000001"/>
    <x v="84"/>
  </r>
  <r>
    <n v="85006"/>
    <s v="Delia"/>
    <s v="D - Intermedio"/>
    <x v="1"/>
    <n v="12.055"/>
    <x v="84"/>
  </r>
  <r>
    <n v="85007"/>
    <s v="Gela"/>
    <s v="E - Periferico"/>
    <x v="1"/>
    <n v="278.37470000000002"/>
    <x v="84"/>
  </r>
  <r>
    <n v="85008"/>
    <s v="Marianopoli"/>
    <s v="E - Periferico"/>
    <x v="1"/>
    <n v="13.322800000000001"/>
    <x v="84"/>
  </r>
  <r>
    <n v="85009"/>
    <s v="Mazzarino"/>
    <s v="E - Periferico"/>
    <x v="1"/>
    <n v="294.83069999999998"/>
    <x v="84"/>
  </r>
  <r>
    <n v="85010"/>
    <s v="Milena"/>
    <s v="D - Intermedio"/>
    <x v="1"/>
    <n v="24.5276"/>
    <x v="84"/>
  </r>
  <r>
    <n v="85011"/>
    <s v="Montedoro"/>
    <s v="D - Intermedio"/>
    <x v="1"/>
    <n v="14.178800000000001"/>
    <x v="84"/>
  </r>
  <r>
    <n v="85012"/>
    <s v="Mussomeli"/>
    <s v="E - Periferico"/>
    <x v="1"/>
    <n v="164.37569999999999"/>
    <x v="84"/>
  </r>
  <r>
    <n v="85013"/>
    <s v="Niscemi"/>
    <s v="E - Periferico"/>
    <x v="1"/>
    <n v="97.430599999999998"/>
    <x v="84"/>
  </r>
  <r>
    <n v="85014"/>
    <s v="Resuttano"/>
    <s v="D - Intermedio"/>
    <x v="1"/>
    <n v="38.664099999999998"/>
    <x v="84"/>
  </r>
  <r>
    <n v="85015"/>
    <s v="Riesi"/>
    <s v="D - Intermedio"/>
    <x v="1"/>
    <n v="65.912899999999993"/>
    <x v="84"/>
  </r>
  <r>
    <n v="85016"/>
    <s v="San Cataldo"/>
    <s v="C - Cintura"/>
    <x v="0"/>
    <n v="73.129199999999997"/>
    <x v="84"/>
  </r>
  <r>
    <n v="85017"/>
    <s v="Santa Caterina Villarmosa"/>
    <s v="C - Cintura"/>
    <x v="0"/>
    <n v="75.700199999999995"/>
    <x v="84"/>
  </r>
  <r>
    <n v="85018"/>
    <s v="Serradifalco"/>
    <s v="D - Intermedio"/>
    <x v="1"/>
    <n v="42.064999999999998"/>
    <x v="84"/>
  </r>
  <r>
    <n v="85019"/>
    <s v="Sommatino"/>
    <s v="D - Intermedio"/>
    <x v="1"/>
    <n v="34.085500000000003"/>
    <x v="84"/>
  </r>
  <r>
    <n v="85020"/>
    <s v="Sutera"/>
    <s v="D - Intermedio"/>
    <x v="1"/>
    <n v="35.410899999999998"/>
    <x v="84"/>
  </r>
  <r>
    <n v="85021"/>
    <s v="Vallelunga Pratameno"/>
    <s v="E - Periferico"/>
    <x v="1"/>
    <n v="38.582999999999998"/>
    <x v="84"/>
  </r>
  <r>
    <n v="85022"/>
    <s v="Villalba"/>
    <s v="E - Periferico"/>
    <x v="1"/>
    <n v="41.617699999999999"/>
    <x v="84"/>
  </r>
  <r>
    <n v="86001"/>
    <s v="Agira"/>
    <s v="E - Periferico"/>
    <x v="1"/>
    <n v="162.06559999999999"/>
    <x v="85"/>
  </r>
  <r>
    <n v="86002"/>
    <s v="Aidone"/>
    <s v="E - Periferico"/>
    <x v="1"/>
    <n v="210.23259999999999"/>
    <x v="85"/>
  </r>
  <r>
    <n v="86003"/>
    <s v="Assoro"/>
    <s v="E - Periferico"/>
    <x v="1"/>
    <n v="112.97539999999999"/>
    <x v="85"/>
  </r>
  <r>
    <n v="86004"/>
    <s v="Barrafranca"/>
    <s v="D - Intermedio"/>
    <x v="1"/>
    <n v="54.468699999999998"/>
    <x v="85"/>
  </r>
  <r>
    <n v="86005"/>
    <s v="Calascibetta"/>
    <s v="D - Intermedio"/>
    <x v="1"/>
    <n v="88.492099999999994"/>
    <x v="85"/>
  </r>
  <r>
    <n v="86006"/>
    <s v="Catenanuova"/>
    <s v="D - Intermedio"/>
    <x v="1"/>
    <n v="11.5966"/>
    <x v="85"/>
  </r>
  <r>
    <n v="86007"/>
    <s v="Centuripe"/>
    <s v="E - Periferico"/>
    <x v="1"/>
    <n v="172.17949999999999"/>
    <x v="85"/>
  </r>
  <r>
    <n v="86008"/>
    <s v="Cerami"/>
    <s v="F - Ultraperiferico"/>
    <x v="1"/>
    <n v="94.850399999999993"/>
    <x v="85"/>
  </r>
  <r>
    <n v="86009"/>
    <s v="Enna"/>
    <s v="D - Intermedio"/>
    <x v="1"/>
    <n v="357.1474"/>
    <x v="85"/>
  </r>
  <r>
    <n v="86010"/>
    <s v="Gagliano Castelferrato"/>
    <s v="E - Periferico"/>
    <x v="1"/>
    <n v="56.278199999999998"/>
    <x v="85"/>
  </r>
  <r>
    <n v="86011"/>
    <s v="Leonforte"/>
    <s v="E - Periferico"/>
    <x v="1"/>
    <n v="85.093199999999996"/>
    <x v="85"/>
  </r>
  <r>
    <n v="86012"/>
    <s v="Nicosia"/>
    <s v="F - Ultraperiferico"/>
    <x v="1"/>
    <n v="217.5307"/>
    <x v="85"/>
  </r>
  <r>
    <n v="86013"/>
    <s v="Nissoria"/>
    <s v="E - Periferico"/>
    <x v="1"/>
    <n v="61.815300000000001"/>
    <x v="85"/>
  </r>
  <r>
    <n v="86014"/>
    <s v="Piazza Armerina"/>
    <s v="E - Periferico"/>
    <x v="1"/>
    <n v="305.51889999999997"/>
    <x v="85"/>
  </r>
  <r>
    <n v="86015"/>
    <s v="Pietraperzia"/>
    <s v="C - Cintura"/>
    <x v="0"/>
    <n v="118.8038"/>
    <x v="85"/>
  </r>
  <r>
    <n v="86016"/>
    <s v="Regalbuto"/>
    <s v="E - Periferico"/>
    <x v="1"/>
    <n v="171.3897"/>
    <x v="85"/>
  </r>
  <r>
    <n v="86017"/>
    <s v="Sperlinga"/>
    <s v="F - Ultraperiferico"/>
    <x v="1"/>
    <n v="59.654699999999998"/>
    <x v="85"/>
  </r>
  <r>
    <n v="86018"/>
    <s v="Troina"/>
    <s v="F - Ultraperiferico"/>
    <x v="1"/>
    <n v="167.63499999999999"/>
    <x v="85"/>
  </r>
  <r>
    <n v="86019"/>
    <s v="Valguarnera Caropepe"/>
    <s v="E - Periferico"/>
    <x v="1"/>
    <n v="9.6751000000000005"/>
    <x v="85"/>
  </r>
  <r>
    <n v="86020"/>
    <s v="Villarosa"/>
    <s v="D - Intermedio"/>
    <x v="1"/>
    <n v="55.515300000000003"/>
    <x v="85"/>
  </r>
  <r>
    <n v="87001"/>
    <s v="Aci Bonaccorsi"/>
    <s v="D - Intermedio"/>
    <x v="1"/>
    <n v="1.6204000000000001"/>
    <x v="86"/>
  </r>
  <r>
    <n v="87002"/>
    <s v="Aci Castello"/>
    <s v="D - Intermedio"/>
    <x v="1"/>
    <n v="8.8264999999999993"/>
    <x v="86"/>
  </r>
  <r>
    <n v="87003"/>
    <s v="Aci Catena"/>
    <s v="D - Intermedio"/>
    <x v="1"/>
    <n v="8.3386999999999993"/>
    <x v="86"/>
  </r>
  <r>
    <n v="87004"/>
    <s v="Acireale"/>
    <s v="D - Intermedio"/>
    <x v="1"/>
    <n v="40.5944"/>
    <x v="86"/>
  </r>
  <r>
    <n v="87005"/>
    <s v="Aci Sant'Antonio"/>
    <s v="D - Intermedio"/>
    <x v="1"/>
    <n v="14.690099999999999"/>
    <x v="86"/>
  </r>
  <r>
    <n v="87006"/>
    <s v="Adrano"/>
    <s v="E - Periferico"/>
    <x v="1"/>
    <n v="83.264600000000002"/>
    <x v="86"/>
  </r>
  <r>
    <n v="87007"/>
    <s v="Belpasso"/>
    <s v="D - Intermedio"/>
    <x v="1"/>
    <n v="166.16800000000001"/>
    <x v="86"/>
  </r>
  <r>
    <n v="87008"/>
    <s v="Biancavilla"/>
    <s v="D - Intermedio"/>
    <x v="1"/>
    <n v="70.203299999999999"/>
    <x v="86"/>
  </r>
  <r>
    <n v="87009"/>
    <s v="Bronte"/>
    <s v="E - Periferico"/>
    <x v="1"/>
    <n v="251.8622"/>
    <x v="86"/>
  </r>
  <r>
    <n v="87010"/>
    <s v="Calatabiano"/>
    <s v="E - Periferico"/>
    <x v="1"/>
    <n v="26.805199999999999"/>
    <x v="86"/>
  </r>
  <r>
    <n v="87011"/>
    <s v="Caltagirone"/>
    <s v="E - Periferico"/>
    <x v="1"/>
    <n v="383.2758"/>
    <x v="86"/>
  </r>
  <r>
    <n v="87012"/>
    <s v="Camporotondo Etneo"/>
    <s v="D - Intermedio"/>
    <x v="1"/>
    <n v="6.3175999999999997"/>
    <x v="86"/>
  </r>
  <r>
    <n v="87013"/>
    <s v="Castel di Iudica"/>
    <s v="E - Periferico"/>
    <x v="1"/>
    <n v="103.92019999999999"/>
    <x v="86"/>
  </r>
  <r>
    <n v="87014"/>
    <s v="Castiglione di Sicilia"/>
    <s v="F - Ultraperiferico"/>
    <x v="1"/>
    <n v="119.2308"/>
    <x v="86"/>
  </r>
  <r>
    <n v="87015"/>
    <s v="Catania"/>
    <s v="A - Polo"/>
    <x v="0"/>
    <n v="183.12440000000001"/>
    <x v="86"/>
  </r>
  <r>
    <n v="87016"/>
    <s v="Fiumefreddo di Sicilia"/>
    <s v="E - Periferico"/>
    <x v="1"/>
    <n v="11.975300000000001"/>
    <x v="86"/>
  </r>
  <r>
    <n v="87017"/>
    <s v="Giarre"/>
    <s v="E - Periferico"/>
    <x v="1"/>
    <n v="27.537600000000001"/>
    <x v="86"/>
  </r>
  <r>
    <n v="87018"/>
    <s v="Grammichele"/>
    <s v="E - Periferico"/>
    <x v="1"/>
    <n v="31.634699999999999"/>
    <x v="86"/>
  </r>
  <r>
    <n v="87019"/>
    <s v="Gravina di Catania"/>
    <s v="D - Intermedio"/>
    <x v="1"/>
    <n v="5.0305"/>
    <x v="86"/>
  </r>
  <r>
    <n v="87020"/>
    <s v="Licodia Eubea"/>
    <s v="D - Intermedio"/>
    <x v="1"/>
    <n v="112.1854"/>
    <x v="86"/>
  </r>
  <r>
    <n v="87021"/>
    <s v="Linguaglossa"/>
    <s v="E - Periferico"/>
    <x v="1"/>
    <n v="60.106299999999997"/>
    <x v="86"/>
  </r>
  <r>
    <n v="87022"/>
    <s v="Maletto"/>
    <s v="E - Periferico"/>
    <x v="1"/>
    <n v="40.806600000000003"/>
    <x v="86"/>
  </r>
  <r>
    <n v="87023"/>
    <s v="Mascali"/>
    <s v="E - Periferico"/>
    <x v="1"/>
    <n v="37.405999999999999"/>
    <x v="86"/>
  </r>
  <r>
    <n v="87024"/>
    <s v="Mascalucia"/>
    <s v="D - Intermedio"/>
    <x v="1"/>
    <n v="15.93"/>
    <x v="86"/>
  </r>
  <r>
    <n v="87025"/>
    <s v="Militello in Val di Catania"/>
    <s v="E - Periferico"/>
    <x v="1"/>
    <n v="61.808"/>
    <x v="86"/>
  </r>
  <r>
    <n v="87026"/>
    <s v="Milo"/>
    <s v="E - Periferico"/>
    <x v="1"/>
    <n v="16.9482"/>
    <x v="86"/>
  </r>
  <r>
    <n v="87027"/>
    <s v="Mineo"/>
    <s v="E - Periferico"/>
    <x v="1"/>
    <n v="244.0908"/>
    <x v="86"/>
  </r>
  <r>
    <n v="87028"/>
    <s v="Mirabella Imbaccari"/>
    <s v="F - Ultraperiferico"/>
    <x v="1"/>
    <n v="15.354900000000001"/>
    <x v="86"/>
  </r>
  <r>
    <n v="87029"/>
    <s v="Misterbianco"/>
    <s v="C - Cintura"/>
    <x v="0"/>
    <n v="38.8142"/>
    <x v="86"/>
  </r>
  <r>
    <n v="87030"/>
    <s v="Motta Sant'Anastasia"/>
    <s v="C - Cintura"/>
    <x v="0"/>
    <n v="35.428600000000003"/>
    <x v="86"/>
  </r>
  <r>
    <n v="87031"/>
    <s v="Nicolosi"/>
    <s v="E - Periferico"/>
    <x v="1"/>
    <n v="42.146099999999997"/>
    <x v="86"/>
  </r>
  <r>
    <n v="87032"/>
    <s v="Palagonia"/>
    <s v="E - Periferico"/>
    <x v="1"/>
    <n v="57.597900000000003"/>
    <x v="86"/>
  </r>
  <r>
    <n v="87033"/>
    <s v="Paternò"/>
    <s v="D - Intermedio"/>
    <x v="1"/>
    <n v="144.53729999999999"/>
    <x v="86"/>
  </r>
  <r>
    <n v="87034"/>
    <s v="Pedara"/>
    <s v="E - Periferico"/>
    <x v="1"/>
    <n v="19.230499999999999"/>
    <x v="86"/>
  </r>
  <r>
    <n v="87035"/>
    <s v="Piedimonte Etneo"/>
    <s v="E - Periferico"/>
    <x v="1"/>
    <n v="26.677600000000002"/>
    <x v="86"/>
  </r>
  <r>
    <n v="87036"/>
    <s v="Raddusa"/>
    <s v="E - Periferico"/>
    <x v="1"/>
    <n v="23.6873"/>
    <x v="86"/>
  </r>
  <r>
    <n v="87037"/>
    <s v="Ramacca"/>
    <s v="E - Periferico"/>
    <x v="1"/>
    <n v="308.1157"/>
    <x v="86"/>
  </r>
  <r>
    <n v="87038"/>
    <s v="Randazzo"/>
    <s v="F - Ultraperiferico"/>
    <x v="1"/>
    <n v="205.4034"/>
    <x v="86"/>
  </r>
  <r>
    <n v="87039"/>
    <s v="Riposto"/>
    <s v="E - Periferico"/>
    <x v="1"/>
    <n v="13.093299999999999"/>
    <x v="86"/>
  </r>
  <r>
    <n v="87040"/>
    <s v="San Cono"/>
    <s v="E - Periferico"/>
    <x v="1"/>
    <n v="6.7508999999999997"/>
    <x v="86"/>
  </r>
  <r>
    <n v="87041"/>
    <s v="San Giovanni la Punta"/>
    <s v="D - Intermedio"/>
    <x v="1"/>
    <n v="10.723800000000001"/>
    <x v="86"/>
  </r>
  <r>
    <n v="87042"/>
    <s v="San Gregorio di Catania"/>
    <s v="C - Cintura"/>
    <x v="0"/>
    <n v="5.5792000000000002"/>
    <x v="86"/>
  </r>
  <r>
    <n v="87043"/>
    <s v="San Michele di Ganzaria"/>
    <s v="E - Periferico"/>
    <x v="1"/>
    <n v="25.5854"/>
    <x v="86"/>
  </r>
  <r>
    <n v="87044"/>
    <s v="San Pietro Clarenza"/>
    <s v="D - Intermedio"/>
    <x v="1"/>
    <n v="6.5133999999999999"/>
    <x v="86"/>
  </r>
  <r>
    <n v="87045"/>
    <s v="Sant'Agata li Battiati"/>
    <s v="C - Cintura"/>
    <x v="0"/>
    <n v="3.1013000000000002"/>
    <x v="86"/>
  </r>
  <r>
    <n v="87046"/>
    <s v="Sant'Alfio"/>
    <s v="E - Periferico"/>
    <x v="1"/>
    <n v="25.8123"/>
    <x v="86"/>
  </r>
  <r>
    <n v="87047"/>
    <s v="Santa Maria di Licodia"/>
    <s v="D - Intermedio"/>
    <x v="1"/>
    <n v="26.736599999999999"/>
    <x v="86"/>
  </r>
  <r>
    <n v="87048"/>
    <s v="Santa Venerina"/>
    <s v="D - Intermedio"/>
    <x v="1"/>
    <n v="18.4696"/>
    <x v="86"/>
  </r>
  <r>
    <n v="87049"/>
    <s v="Scordia"/>
    <s v="D - Intermedio"/>
    <x v="1"/>
    <n v="24.549299999999999"/>
    <x v="86"/>
  </r>
  <r>
    <n v="87050"/>
    <s v="Trecastagni"/>
    <s v="D - Intermedio"/>
    <x v="1"/>
    <n v="19.333200000000001"/>
    <x v="86"/>
  </r>
  <r>
    <n v="87051"/>
    <s v="Tremestieri Etneo"/>
    <s v="D - Intermedio"/>
    <x v="1"/>
    <n v="6.3886000000000003"/>
    <x v="86"/>
  </r>
  <r>
    <n v="87052"/>
    <s v="Valverde"/>
    <s v="D - Intermedio"/>
    <x v="1"/>
    <n v="5.4390000000000001"/>
    <x v="86"/>
  </r>
  <r>
    <n v="87053"/>
    <s v="Viagrande"/>
    <s v="D - Intermedio"/>
    <x v="1"/>
    <n v="9.9939999999999998"/>
    <x v="86"/>
  </r>
  <r>
    <n v="87054"/>
    <s v="Vizzini"/>
    <s v="E - Periferico"/>
    <x v="1"/>
    <n v="128.04910000000001"/>
    <x v="86"/>
  </r>
  <r>
    <n v="87055"/>
    <s v="Zafferana Etnea"/>
    <s v="E - Periferico"/>
    <x v="1"/>
    <n v="77.060900000000004"/>
    <x v="86"/>
  </r>
  <r>
    <n v="87056"/>
    <s v="Mazzarrone"/>
    <s v="D - Intermedio"/>
    <x v="1"/>
    <n v="35.061999999999998"/>
    <x v="86"/>
  </r>
  <r>
    <n v="87057"/>
    <s v="Maniace"/>
    <s v="F - Ultraperiferico"/>
    <x v="1"/>
    <n v="37.005099999999999"/>
    <x v="86"/>
  </r>
  <r>
    <n v="87058"/>
    <s v="Ragalna"/>
    <s v="D - Intermedio"/>
    <x v="1"/>
    <n v="39.4208"/>
    <x v="86"/>
  </r>
  <r>
    <n v="88001"/>
    <s v="Acate"/>
    <s v="D - Intermedio"/>
    <x v="1"/>
    <n v="103.0689"/>
    <x v="87"/>
  </r>
  <r>
    <n v="88002"/>
    <s v="Chiaramonte Gulfi"/>
    <s v="C - Cintura"/>
    <x v="0"/>
    <n v="127.7139"/>
    <x v="87"/>
  </r>
  <r>
    <n v="88003"/>
    <s v="Comiso"/>
    <s v="C - Cintura"/>
    <x v="0"/>
    <n v="66.162999999999997"/>
    <x v="87"/>
  </r>
  <r>
    <n v="88004"/>
    <s v="Giarratana"/>
    <s v="D - Intermedio"/>
    <x v="1"/>
    <n v="42.5486"/>
    <x v="87"/>
  </r>
  <r>
    <n v="88005"/>
    <s v="Ispica"/>
    <s v="D - Intermedio"/>
    <x v="1"/>
    <n v="114.2901"/>
    <x v="87"/>
  </r>
  <r>
    <n v="88006"/>
    <s v="Modica"/>
    <s v="C - Cintura"/>
    <x v="0"/>
    <n v="292.68880000000001"/>
    <x v="87"/>
  </r>
  <r>
    <n v="88007"/>
    <s v="Monterosso Almo"/>
    <s v="D - Intermedio"/>
    <x v="1"/>
    <n v="57.103299999999997"/>
    <x v="87"/>
  </r>
  <r>
    <n v="88008"/>
    <s v="Pozzallo"/>
    <s v="D - Intermedio"/>
    <x v="1"/>
    <n v="15.535"/>
    <x v="87"/>
  </r>
  <r>
    <n v="88009"/>
    <s v="Ragusa"/>
    <s v="A - Polo"/>
    <x v="0"/>
    <n v="443.41140000000001"/>
    <x v="87"/>
  </r>
  <r>
    <n v="88010"/>
    <s v="Santa Croce Camerina"/>
    <s v="C - Cintura"/>
    <x v="0"/>
    <n v="40.317399999999999"/>
    <x v="87"/>
  </r>
  <r>
    <n v="88011"/>
    <s v="Scicli"/>
    <s v="D - Intermedio"/>
    <x v="1"/>
    <n v="138.68510000000001"/>
    <x v="87"/>
  </r>
  <r>
    <n v="88012"/>
    <s v="Vittoria"/>
    <s v="D - Intermedio"/>
    <x v="1"/>
    <n v="182.07159999999999"/>
    <x v="87"/>
  </r>
  <r>
    <n v="89001"/>
    <s v="Augusta"/>
    <s v="D - Intermedio"/>
    <x v="1"/>
    <n v="111.4689"/>
    <x v="88"/>
  </r>
  <r>
    <n v="89002"/>
    <s v="Avola"/>
    <s v="D - Intermedio"/>
    <x v="1"/>
    <n v="74.938299999999998"/>
    <x v="88"/>
  </r>
  <r>
    <n v="89003"/>
    <s v="Buccheri"/>
    <s v="E - Periferico"/>
    <x v="1"/>
    <n v="57.348300000000002"/>
    <x v="88"/>
  </r>
  <r>
    <n v="89004"/>
    <s v="Buscemi"/>
    <s v="E - Periferico"/>
    <x v="1"/>
    <n v="52.493699999999997"/>
    <x v="88"/>
  </r>
  <r>
    <n v="89005"/>
    <s v="Canicattini Bagni"/>
    <s v="D - Intermedio"/>
    <x v="1"/>
    <n v="15.503"/>
    <x v="88"/>
  </r>
  <r>
    <n v="89006"/>
    <s v="Carlentini"/>
    <s v="D - Intermedio"/>
    <x v="1"/>
    <n v="158.76910000000001"/>
    <x v="88"/>
  </r>
  <r>
    <n v="89007"/>
    <s v="Cassaro"/>
    <s v="E - Periferico"/>
    <x v="1"/>
    <n v="19.745100000000001"/>
    <x v="88"/>
  </r>
  <r>
    <n v="89008"/>
    <s v="Ferla"/>
    <s v="E - Periferico"/>
    <x v="1"/>
    <n v="23.879899999999999"/>
    <x v="88"/>
  </r>
  <r>
    <n v="89009"/>
    <s v="Floridia"/>
    <s v="C - Cintura"/>
    <x v="0"/>
    <n v="26.746200000000002"/>
    <x v="88"/>
  </r>
  <r>
    <n v="89010"/>
    <s v="Francofonte"/>
    <s v="D - Intermedio"/>
    <x v="1"/>
    <n v="74.954499999999996"/>
    <x v="88"/>
  </r>
  <r>
    <n v="89011"/>
    <s v="Lentini"/>
    <s v="D - Intermedio"/>
    <x v="1"/>
    <n v="216.4828"/>
    <x v="88"/>
  </r>
  <r>
    <n v="89012"/>
    <s v="Melilli"/>
    <s v="D - Intermedio"/>
    <x v="1"/>
    <n v="136.15360000000001"/>
    <x v="88"/>
  </r>
  <r>
    <n v="89013"/>
    <s v="Noto"/>
    <s v="D - Intermedio"/>
    <x v="1"/>
    <n v="553.5883"/>
    <x v="88"/>
  </r>
  <r>
    <n v="89014"/>
    <s v="Pachino"/>
    <s v="E - Periferico"/>
    <x v="1"/>
    <n v="50.939399999999999"/>
    <x v="88"/>
  </r>
  <r>
    <n v="89015"/>
    <s v="Palazzolo Acreide"/>
    <s v="E - Periferico"/>
    <x v="1"/>
    <n v="87.097499999999997"/>
    <x v="88"/>
  </r>
  <r>
    <n v="89016"/>
    <s v="Rosolini"/>
    <s v="D - Intermedio"/>
    <x v="1"/>
    <n v="75.444000000000003"/>
    <x v="88"/>
  </r>
  <r>
    <n v="89017"/>
    <s v="Siracusa"/>
    <s v="A - Polo"/>
    <x v="0"/>
    <n v="207.71770000000001"/>
    <x v="88"/>
  </r>
  <r>
    <n v="89018"/>
    <s v="Solarino"/>
    <s v="D - Intermedio"/>
    <x v="1"/>
    <n v="13.135400000000001"/>
    <x v="88"/>
  </r>
  <r>
    <n v="89019"/>
    <s v="Sortino"/>
    <s v="D - Intermedio"/>
    <x v="1"/>
    <n v="93.295100000000005"/>
    <x v="88"/>
  </r>
  <r>
    <n v="89020"/>
    <s v="Portopalo di Capo Passero"/>
    <s v="E - Periferico"/>
    <x v="1"/>
    <n v="14.906700000000001"/>
    <x v="88"/>
  </r>
  <r>
    <n v="89021"/>
    <s v="Priolo Gargallo"/>
    <s v="C - Cintura"/>
    <x v="0"/>
    <n v="57.198"/>
    <x v="88"/>
  </r>
  <r>
    <n v="90001"/>
    <s v="Aggius"/>
    <s v="E - Periferico"/>
    <x v="1"/>
    <n v="86.491699999999994"/>
    <x v="89"/>
  </r>
  <r>
    <n v="90002"/>
    <s v="Alà dei Sardi"/>
    <s v="E - Periferico"/>
    <x v="1"/>
    <n v="197.369"/>
    <x v="89"/>
  </r>
  <r>
    <n v="90003"/>
    <s v="Alghero"/>
    <s v="D - Intermedio"/>
    <x v="1"/>
    <n v="224.86429999999999"/>
    <x v="89"/>
  </r>
  <r>
    <n v="90004"/>
    <s v="Anela"/>
    <s v="E - Periferico"/>
    <x v="1"/>
    <n v="37.010899999999999"/>
    <x v="89"/>
  </r>
  <r>
    <n v="90005"/>
    <s v="Ardara"/>
    <s v="D - Intermedio"/>
    <x v="1"/>
    <n v="37.745800000000003"/>
    <x v="89"/>
  </r>
  <r>
    <n v="90006"/>
    <s v="Arzachena"/>
    <s v="D - Intermedio"/>
    <x v="1"/>
    <n v="232.11269999999999"/>
    <x v="89"/>
  </r>
  <r>
    <n v="90007"/>
    <s v="Banari"/>
    <s v="D - Intermedio"/>
    <x v="1"/>
    <n v="21.3445"/>
    <x v="89"/>
  </r>
  <r>
    <n v="90008"/>
    <s v="Benetutti"/>
    <s v="F - Ultraperiferico"/>
    <x v="1"/>
    <n v="93.994200000000006"/>
    <x v="89"/>
  </r>
  <r>
    <n v="90009"/>
    <s v="Berchidda"/>
    <s v="D - Intermedio"/>
    <x v="1"/>
    <n v="201.9768"/>
    <x v="89"/>
  </r>
  <r>
    <n v="90010"/>
    <s v="Bessude"/>
    <s v="D - Intermedio"/>
    <x v="1"/>
    <n v="26.5046"/>
    <x v="89"/>
  </r>
  <r>
    <n v="90011"/>
    <s v="Bonnanaro"/>
    <s v="D - Intermedio"/>
    <x v="1"/>
    <n v="22.2135"/>
    <x v="89"/>
  </r>
  <r>
    <n v="90012"/>
    <s v="Bono"/>
    <s v="E - Periferico"/>
    <x v="1"/>
    <n v="74.959199999999996"/>
    <x v="89"/>
  </r>
  <r>
    <n v="90013"/>
    <s v="Bonorva"/>
    <s v="D - Intermedio"/>
    <x v="1"/>
    <n v="149.9545"/>
    <x v="89"/>
  </r>
  <r>
    <n v="90014"/>
    <s v="Bortigiadas"/>
    <s v="E - Periferico"/>
    <x v="1"/>
    <n v="75.070800000000006"/>
    <x v="89"/>
  </r>
  <r>
    <n v="90015"/>
    <s v="Borutta"/>
    <s v="D - Intermedio"/>
    <x v="1"/>
    <n v="4.6932"/>
    <x v="89"/>
  </r>
  <r>
    <n v="90016"/>
    <s v="Bottidda"/>
    <s v="E - Periferico"/>
    <x v="1"/>
    <n v="33.683"/>
    <x v="89"/>
  </r>
  <r>
    <n v="90017"/>
    <s v="Buddusò"/>
    <s v="E - Periferico"/>
    <x v="1"/>
    <n v="176.61619999999999"/>
    <x v="89"/>
  </r>
  <r>
    <n v="90018"/>
    <s v="Bultei"/>
    <s v="E - Periferico"/>
    <x v="1"/>
    <n v="97.007000000000005"/>
    <x v="89"/>
  </r>
  <r>
    <n v="90019"/>
    <s v="Bulzi"/>
    <s v="E - Periferico"/>
    <x v="1"/>
    <n v="21.606000000000002"/>
    <x v="89"/>
  </r>
  <r>
    <n v="90020"/>
    <s v="Burgos"/>
    <s v="E - Periferico"/>
    <x v="1"/>
    <n v="17.744399999999999"/>
    <x v="89"/>
  </r>
  <r>
    <n v="90021"/>
    <s v="Calangianus"/>
    <s v="D - Intermedio"/>
    <x v="1"/>
    <n v="126.1448"/>
    <x v="89"/>
  </r>
  <r>
    <n v="90022"/>
    <s v="Cargeghe"/>
    <s v="C - Cintura"/>
    <x v="0"/>
    <n v="11.745100000000001"/>
    <x v="89"/>
  </r>
  <r>
    <n v="90023"/>
    <s v="Castelsardo"/>
    <s v="E - Periferico"/>
    <x v="1"/>
    <n v="43.232100000000003"/>
    <x v="89"/>
  </r>
  <r>
    <n v="90024"/>
    <s v="Cheremule"/>
    <s v="D - Intermedio"/>
    <x v="1"/>
    <n v="24.783899999999999"/>
    <x v="89"/>
  </r>
  <r>
    <n v="90025"/>
    <s v="Chiaramonti"/>
    <s v="D - Intermedio"/>
    <x v="1"/>
    <n v="98.134699999999995"/>
    <x v="89"/>
  </r>
  <r>
    <n v="90026"/>
    <s v="Codrongianos"/>
    <s v="C - Cintura"/>
    <x v="0"/>
    <n v="30.827300000000001"/>
    <x v="89"/>
  </r>
  <r>
    <n v="90027"/>
    <s v="Cossoine"/>
    <s v="D - Intermedio"/>
    <x v="1"/>
    <n v="39.547400000000003"/>
    <x v="89"/>
  </r>
  <r>
    <n v="90028"/>
    <s v="Esporlatu"/>
    <s v="E - Periferico"/>
    <x v="1"/>
    <n v="18.7075"/>
    <x v="89"/>
  </r>
  <r>
    <n v="90029"/>
    <s v="Florinas"/>
    <s v="C - Cintura"/>
    <x v="0"/>
    <n v="36.363900000000001"/>
    <x v="89"/>
  </r>
  <r>
    <n v="90030"/>
    <s v="Giave"/>
    <s v="D - Intermedio"/>
    <x v="1"/>
    <n v="46.819400000000002"/>
    <x v="89"/>
  </r>
  <r>
    <n v="90031"/>
    <s v="Illorai"/>
    <s v="E - Periferico"/>
    <x v="1"/>
    <n v="56.6873"/>
    <x v="89"/>
  </r>
  <r>
    <n v="90032"/>
    <s v="Ittireddu"/>
    <s v="D - Intermedio"/>
    <x v="1"/>
    <n v="23.8706"/>
    <x v="89"/>
  </r>
  <r>
    <n v="90033"/>
    <s v="Ittiri"/>
    <s v="C - Cintura"/>
    <x v="0"/>
    <n v="110.7714"/>
    <x v="89"/>
  </r>
  <r>
    <n v="90034"/>
    <s v="Laerru"/>
    <s v="E - Periferico"/>
    <x v="1"/>
    <n v="20.0991"/>
    <x v="89"/>
  </r>
  <r>
    <n v="90035"/>
    <s v="La Maddalena"/>
    <s v="E - Periferico"/>
    <x v="1"/>
    <n v="55.654699999999998"/>
    <x v="89"/>
  </r>
  <r>
    <n v="90036"/>
    <s v="Luogosanto"/>
    <s v="E - Periferico"/>
    <x v="1"/>
    <n v="134.2294"/>
    <x v="89"/>
  </r>
  <r>
    <n v="90037"/>
    <s v="Luras"/>
    <s v="D - Intermedio"/>
    <x v="1"/>
    <n v="88.4328"/>
    <x v="89"/>
  </r>
  <r>
    <n v="90038"/>
    <s v="Mara"/>
    <s v="E - Periferico"/>
    <x v="1"/>
    <n v="18.360900000000001"/>
    <x v="89"/>
  </r>
  <r>
    <n v="90039"/>
    <s v="Martis"/>
    <s v="D - Intermedio"/>
    <x v="1"/>
    <n v="23.223800000000001"/>
    <x v="89"/>
  </r>
  <r>
    <n v="90040"/>
    <s v="Monteleone Rocca Doria"/>
    <s v="E - Periferico"/>
    <x v="1"/>
    <n v="13.269399999999999"/>
    <x v="89"/>
  </r>
  <r>
    <n v="90041"/>
    <s v="Monti"/>
    <s v="C - Cintura"/>
    <x v="0"/>
    <n v="123.9164"/>
    <x v="89"/>
  </r>
  <r>
    <n v="90042"/>
    <s v="Mores"/>
    <s v="D - Intermedio"/>
    <x v="1"/>
    <n v="94.320700000000002"/>
    <x v="89"/>
  </r>
  <r>
    <n v="90043"/>
    <s v="Muros"/>
    <s v="C - Cintura"/>
    <x v="0"/>
    <n v="11.008800000000001"/>
    <x v="89"/>
  </r>
  <r>
    <n v="90044"/>
    <s v="Nughedu San Nicolò"/>
    <s v="E - Periferico"/>
    <x v="1"/>
    <n v="67.242999999999995"/>
    <x v="89"/>
  </r>
  <r>
    <n v="90045"/>
    <s v="Nule"/>
    <s v="F - Ultraperiferico"/>
    <x v="1"/>
    <n v="51.632899999999999"/>
    <x v="89"/>
  </r>
  <r>
    <n v="90046"/>
    <s v="Nulvi"/>
    <s v="C - Cintura"/>
    <x v="0"/>
    <n v="68.508600000000001"/>
    <x v="89"/>
  </r>
  <r>
    <n v="90047"/>
    <s v="Olbia"/>
    <s v="A - Polo"/>
    <x v="0"/>
    <n v="384.9051"/>
    <x v="89"/>
  </r>
  <r>
    <n v="90048"/>
    <s v="Olmedo"/>
    <s v="C - Cintura"/>
    <x v="0"/>
    <n v="33.645200000000003"/>
    <x v="89"/>
  </r>
  <r>
    <n v="90049"/>
    <s v="Oschiri"/>
    <s v="D - Intermedio"/>
    <x v="1"/>
    <n v="215.6284"/>
    <x v="89"/>
  </r>
  <r>
    <n v="90050"/>
    <s v="Osilo"/>
    <s v="C - Cintura"/>
    <x v="0"/>
    <n v="97.3416"/>
    <x v="89"/>
  </r>
  <r>
    <n v="90051"/>
    <s v="Ossi"/>
    <s v="C - Cintura"/>
    <x v="0"/>
    <n v="30.364000000000001"/>
    <x v="89"/>
  </r>
  <r>
    <n v="90052"/>
    <s v="Ozieri"/>
    <s v="D - Intermedio"/>
    <x v="1"/>
    <n v="254.45699999999999"/>
    <x v="89"/>
  </r>
  <r>
    <n v="90053"/>
    <s v="Padria"/>
    <s v="E - Periferico"/>
    <x v="1"/>
    <n v="48.414000000000001"/>
    <x v="89"/>
  </r>
  <r>
    <n v="90054"/>
    <s v="Palau"/>
    <s v="E - Periferico"/>
    <x v="1"/>
    <n v="44.619799999999998"/>
    <x v="89"/>
  </r>
  <r>
    <n v="90055"/>
    <s v="Pattada"/>
    <s v="E - Periferico"/>
    <x v="1"/>
    <n v="164.03829999999999"/>
    <x v="89"/>
  </r>
  <r>
    <n v="90056"/>
    <s v="Perfugas"/>
    <s v="D - Intermedio"/>
    <x v="1"/>
    <n v="61.086199999999998"/>
    <x v="89"/>
  </r>
  <r>
    <n v="90057"/>
    <s v="Ploaghe"/>
    <s v="C - Cintura"/>
    <x v="0"/>
    <n v="96.275999999999996"/>
    <x v="89"/>
  </r>
  <r>
    <n v="90058"/>
    <s v="Porto Torres"/>
    <s v="C - Cintura"/>
    <x v="0"/>
    <n v="105.91889999999999"/>
    <x v="89"/>
  </r>
  <r>
    <n v="90059"/>
    <s v="Pozzomaggiore"/>
    <s v="E - Periferico"/>
    <x v="1"/>
    <n v="79.005499999999998"/>
    <x v="89"/>
  </r>
  <r>
    <n v="90060"/>
    <s v="Putifigari"/>
    <s v="D - Intermedio"/>
    <x v="1"/>
    <n v="52.766599999999997"/>
    <x v="89"/>
  </r>
  <r>
    <n v="90061"/>
    <s v="Romana"/>
    <s v="D - Intermedio"/>
    <x v="1"/>
    <n v="20.969799999999999"/>
    <x v="89"/>
  </r>
  <r>
    <n v="90062"/>
    <s v="Aglientu"/>
    <s v="E - Periferico"/>
    <x v="1"/>
    <n v="147.90549999999999"/>
    <x v="89"/>
  </r>
  <r>
    <n v="90063"/>
    <s v="Santa Teresa Gallura"/>
    <s v="E - Periferico"/>
    <x v="1"/>
    <n v="104.3085"/>
    <x v="89"/>
  </r>
  <r>
    <n v="90064"/>
    <s v="Sassari"/>
    <s v="A - Polo"/>
    <x v="0"/>
    <n v="546.62789999999995"/>
    <x v="89"/>
  </r>
  <r>
    <n v="90065"/>
    <s v="Sedini"/>
    <s v="E - Periferico"/>
    <x v="1"/>
    <n v="40.427900000000001"/>
    <x v="89"/>
  </r>
  <r>
    <n v="90066"/>
    <s v="Semestene"/>
    <s v="D - Intermedio"/>
    <x v="1"/>
    <n v="39.297600000000003"/>
    <x v="89"/>
  </r>
  <r>
    <n v="90067"/>
    <s v="Sennori"/>
    <s v="C - Cintura"/>
    <x v="0"/>
    <n v="30.959599999999998"/>
    <x v="89"/>
  </r>
  <r>
    <n v="90068"/>
    <s v="Siligo"/>
    <s v="C - Cintura"/>
    <x v="0"/>
    <n v="43.116900000000001"/>
    <x v="89"/>
  </r>
  <r>
    <n v="90069"/>
    <s v="Sorso"/>
    <s v="C - Cintura"/>
    <x v="0"/>
    <n v="66.837500000000006"/>
    <x v="89"/>
  </r>
  <r>
    <n v="90070"/>
    <s v="Tempio Pausania"/>
    <s v="E - Periferico"/>
    <x v="1"/>
    <n v="210.5642"/>
    <x v="89"/>
  </r>
  <r>
    <n v="90071"/>
    <s v="Thiesi"/>
    <s v="D - Intermedio"/>
    <x v="1"/>
    <n v="64.150800000000004"/>
    <x v="89"/>
  </r>
  <r>
    <n v="90072"/>
    <s v="Tissi"/>
    <s v="C - Cintura"/>
    <x v="0"/>
    <n v="10.6356"/>
    <x v="89"/>
  </r>
  <r>
    <n v="90073"/>
    <s v="Torralba"/>
    <s v="D - Intermedio"/>
    <x v="1"/>
    <n v="36.156999999999996"/>
    <x v="89"/>
  </r>
  <r>
    <n v="90074"/>
    <s v="Trinità d'Agultu e Vignola"/>
    <s v="E - Periferico"/>
    <x v="1"/>
    <n v="134.6232"/>
    <x v="89"/>
  </r>
  <r>
    <n v="90075"/>
    <s v="Tula"/>
    <s v="E - Periferico"/>
    <x v="1"/>
    <n v="66.186099999999996"/>
    <x v="89"/>
  </r>
  <r>
    <n v="90076"/>
    <s v="Uri"/>
    <s v="C - Cintura"/>
    <x v="0"/>
    <n v="56.615699999999997"/>
    <x v="89"/>
  </r>
  <r>
    <n v="90077"/>
    <s v="Usini"/>
    <s v="C - Cintura"/>
    <x v="0"/>
    <n v="30.5579"/>
    <x v="89"/>
  </r>
  <r>
    <n v="90078"/>
    <s v="Villanova Monteleone"/>
    <s v="D - Intermedio"/>
    <x v="1"/>
    <n v="203.667"/>
    <x v="89"/>
  </r>
  <r>
    <n v="90079"/>
    <s v="Valledoria"/>
    <s v="E - Periferico"/>
    <x v="1"/>
    <n v="25.4026"/>
    <x v="89"/>
  </r>
  <r>
    <n v="90080"/>
    <s v="Telti"/>
    <s v="C - Cintura"/>
    <x v="0"/>
    <n v="83.785200000000003"/>
    <x v="89"/>
  </r>
  <r>
    <n v="90081"/>
    <s v="Badesi"/>
    <s v="E - Periferico"/>
    <x v="1"/>
    <n v="31.270800000000001"/>
    <x v="89"/>
  </r>
  <r>
    <n v="90082"/>
    <s v="Viddalba"/>
    <s v="E - Periferico"/>
    <x v="1"/>
    <n v="51.095300000000002"/>
    <x v="89"/>
  </r>
  <r>
    <n v="90083"/>
    <s v="Golfo Aranci"/>
    <s v="C - Cintura"/>
    <x v="0"/>
    <n v="36.888399999999997"/>
    <x v="89"/>
  </r>
  <r>
    <n v="90084"/>
    <s v="Loiri Porto San Paolo"/>
    <s v="C - Cintura"/>
    <x v="0"/>
    <n v="118.2505"/>
    <x v="89"/>
  </r>
  <r>
    <n v="90085"/>
    <s v="Sant'Antonio di Gallura"/>
    <s v="D - Intermedio"/>
    <x v="1"/>
    <n v="81.424899999999994"/>
    <x v="89"/>
  </r>
  <r>
    <n v="90086"/>
    <s v="Tergu"/>
    <s v="D - Intermedio"/>
    <x v="1"/>
    <n v="36.326300000000003"/>
    <x v="89"/>
  </r>
  <r>
    <n v="90087"/>
    <s v="Santa Maria Coghinas"/>
    <s v="E - Periferico"/>
    <x v="1"/>
    <n v="23.256"/>
    <x v="89"/>
  </r>
  <r>
    <n v="90088"/>
    <s v="Erula"/>
    <s v="E - Periferico"/>
    <x v="1"/>
    <n v="38.751399999999997"/>
    <x v="89"/>
  </r>
  <r>
    <n v="90089"/>
    <s v="Stintino"/>
    <s v="D - Intermedio"/>
    <x v="1"/>
    <n v="59.322000000000003"/>
    <x v="89"/>
  </r>
  <r>
    <n v="90090"/>
    <s v="Padru"/>
    <s v="C - Cintura"/>
    <x v="0"/>
    <n v="158.04910000000001"/>
    <x v="89"/>
  </r>
  <r>
    <n v="90091"/>
    <s v="Budoni"/>
    <s v="C - Cintura"/>
    <x v="0"/>
    <n v="56.537799999999997"/>
    <x v="89"/>
  </r>
  <r>
    <n v="90092"/>
    <s v="San Teodoro"/>
    <s v="C - Cintura"/>
    <x v="0"/>
    <n v="104.8622"/>
    <x v="89"/>
  </r>
  <r>
    <n v="91001"/>
    <s v="Aritzo"/>
    <s v="F - Ultraperiferico"/>
    <x v="1"/>
    <n v="75.230999999999995"/>
    <x v="90"/>
  </r>
  <r>
    <n v="91002"/>
    <s v="Arzana"/>
    <s v="F - Ultraperiferico"/>
    <x v="1"/>
    <n v="162.58519999999999"/>
    <x v="90"/>
  </r>
  <r>
    <n v="91003"/>
    <s v="Atzara"/>
    <s v="E - Periferico"/>
    <x v="1"/>
    <n v="35.607199999999999"/>
    <x v="90"/>
  </r>
  <r>
    <n v="91004"/>
    <s v="Austis"/>
    <s v="E - Periferico"/>
    <x v="1"/>
    <n v="51.198700000000002"/>
    <x v="90"/>
  </r>
  <r>
    <n v="91005"/>
    <s v="Bari Sardo"/>
    <s v="F - Ultraperiferico"/>
    <x v="1"/>
    <n v="37.311599999999999"/>
    <x v="90"/>
  </r>
  <r>
    <n v="91006"/>
    <s v="Baunei"/>
    <s v="F - Ultraperiferico"/>
    <x v="1"/>
    <n v="212.28489999999999"/>
    <x v="90"/>
  </r>
  <r>
    <n v="91007"/>
    <s v="Belvì"/>
    <s v="F - Ultraperiferico"/>
    <x v="1"/>
    <n v="18.423300000000001"/>
    <x v="90"/>
  </r>
  <r>
    <n v="91008"/>
    <s v="Birori"/>
    <s v="D - Intermedio"/>
    <x v="1"/>
    <n v="17.734000000000002"/>
    <x v="90"/>
  </r>
  <r>
    <n v="91009"/>
    <s v="Bitti"/>
    <s v="E - Periferico"/>
    <x v="1"/>
    <n v="216.14349999999999"/>
    <x v="90"/>
  </r>
  <r>
    <n v="91010"/>
    <s v="Bolotana"/>
    <s v="E - Periferico"/>
    <x v="1"/>
    <n v="108.056"/>
    <x v="90"/>
  </r>
  <r>
    <n v="91011"/>
    <s v="Borore"/>
    <s v="D - Intermedio"/>
    <x v="1"/>
    <n v="42.924700000000001"/>
    <x v="90"/>
  </r>
  <r>
    <n v="91012"/>
    <s v="Bortigali"/>
    <s v="E - Periferico"/>
    <x v="1"/>
    <n v="67.252399999999994"/>
    <x v="90"/>
  </r>
  <r>
    <n v="91016"/>
    <s v="Desulo"/>
    <s v="F - Ultraperiferico"/>
    <x v="1"/>
    <n v="74.128799999999998"/>
    <x v="90"/>
  </r>
  <r>
    <n v="91017"/>
    <s v="Dorgali"/>
    <s v="F - Ultraperiferico"/>
    <x v="1"/>
    <n v="228.09610000000001"/>
    <x v="90"/>
  </r>
  <r>
    <n v="91018"/>
    <s v="Dualchi"/>
    <s v="D - Intermedio"/>
    <x v="1"/>
    <n v="23.2822"/>
    <x v="90"/>
  </r>
  <r>
    <n v="91019"/>
    <s v="Elini"/>
    <s v="F - Ultraperiferico"/>
    <x v="1"/>
    <n v="11.1899"/>
    <x v="90"/>
  </r>
  <r>
    <n v="91024"/>
    <s v="Fonni"/>
    <s v="F - Ultraperiferico"/>
    <x v="1"/>
    <n v="112.0001"/>
    <x v="90"/>
  </r>
  <r>
    <n v="91025"/>
    <s v="Gadoni"/>
    <s v="F - Ultraperiferico"/>
    <x v="1"/>
    <n v="43.9313"/>
    <x v="90"/>
  </r>
  <r>
    <n v="91026"/>
    <s v="Gairo"/>
    <s v="F - Ultraperiferico"/>
    <x v="1"/>
    <n v="77.561899999999994"/>
    <x v="90"/>
  </r>
  <r>
    <n v="91027"/>
    <s v="Galtellì"/>
    <s v="E - Periferico"/>
    <x v="1"/>
    <n v="55.972799999999999"/>
    <x v="90"/>
  </r>
  <r>
    <n v="91028"/>
    <s v="Gavoi"/>
    <s v="E - Periferico"/>
    <x v="1"/>
    <n v="38.130699999999997"/>
    <x v="90"/>
  </r>
  <r>
    <n v="91031"/>
    <s v="Girasole"/>
    <s v="F - Ultraperiferico"/>
    <x v="1"/>
    <n v="13.295999999999999"/>
    <x v="90"/>
  </r>
  <r>
    <n v="91032"/>
    <s v="Ilbono"/>
    <s v="F - Ultraperiferico"/>
    <x v="1"/>
    <n v="31.025300000000001"/>
    <x v="90"/>
  </r>
  <r>
    <n v="91033"/>
    <s v="Irgoli"/>
    <s v="E - Periferico"/>
    <x v="1"/>
    <n v="75.224999999999994"/>
    <x v="90"/>
  </r>
  <r>
    <n v="91035"/>
    <s v="Jerzu"/>
    <s v="F - Ultraperiferico"/>
    <x v="1"/>
    <n v="102.32680000000001"/>
    <x v="90"/>
  </r>
  <r>
    <n v="91037"/>
    <s v="Lanusei"/>
    <s v="F - Ultraperiferico"/>
    <x v="1"/>
    <n v="53.216999999999999"/>
    <x v="90"/>
  </r>
  <r>
    <n v="91038"/>
    <s v="Lei"/>
    <s v="E - Periferico"/>
    <x v="1"/>
    <n v="19.000299999999999"/>
    <x v="90"/>
  </r>
  <r>
    <n v="91039"/>
    <s v="Loceri"/>
    <s v="F - Ultraperiferico"/>
    <x v="1"/>
    <n v="19.331600000000002"/>
    <x v="90"/>
  </r>
  <r>
    <n v="91040"/>
    <s v="Loculi"/>
    <s v="E - Periferico"/>
    <x v="1"/>
    <n v="38.333100000000002"/>
    <x v="90"/>
  </r>
  <r>
    <n v="91041"/>
    <s v="Lodè"/>
    <s v="E - Periferico"/>
    <x v="1"/>
    <n v="122.61620000000001"/>
    <x v="90"/>
  </r>
  <r>
    <n v="91042"/>
    <s v="Lotzorai"/>
    <s v="F - Ultraperiferico"/>
    <x v="1"/>
    <n v="16.586200000000002"/>
    <x v="90"/>
  </r>
  <r>
    <n v="91043"/>
    <s v="Lula"/>
    <s v="E - Periferico"/>
    <x v="1"/>
    <n v="148.9383"/>
    <x v="90"/>
  </r>
  <r>
    <n v="91044"/>
    <s v="Macomer"/>
    <s v="D - Intermedio"/>
    <x v="1"/>
    <n v="122.0407"/>
    <x v="90"/>
  </r>
  <r>
    <n v="91046"/>
    <s v="Mamoiada"/>
    <s v="F - Ultraperiferico"/>
    <x v="1"/>
    <n v="49.121499999999997"/>
    <x v="90"/>
  </r>
  <r>
    <n v="91047"/>
    <s v="Meana Sardo"/>
    <s v="F - Ultraperiferico"/>
    <x v="1"/>
    <n v="73.647099999999995"/>
    <x v="90"/>
  </r>
  <r>
    <n v="91050"/>
    <s v="Noragugume"/>
    <s v="E - Periferico"/>
    <x v="1"/>
    <n v="26.6401"/>
    <x v="90"/>
  </r>
  <r>
    <n v="91051"/>
    <s v="Nuoro"/>
    <s v="E - Periferico"/>
    <x v="1"/>
    <n v="192.4615"/>
    <x v="90"/>
  </r>
  <r>
    <n v="91055"/>
    <s v="Oliena"/>
    <s v="F - Ultraperiferico"/>
    <x v="1"/>
    <n v="165.48159999999999"/>
    <x v="90"/>
  </r>
  <r>
    <n v="91056"/>
    <s v="Ollolai"/>
    <s v="E - Periferico"/>
    <x v="1"/>
    <n v="27.659199999999998"/>
    <x v="90"/>
  </r>
  <r>
    <n v="91057"/>
    <s v="Olzai"/>
    <s v="E - Periferico"/>
    <x v="1"/>
    <n v="68.886700000000005"/>
    <x v="90"/>
  </r>
  <r>
    <n v="91058"/>
    <s v="Onanì"/>
    <s v="E - Periferico"/>
    <x v="1"/>
    <n v="71.934299999999993"/>
    <x v="90"/>
  </r>
  <r>
    <n v="91059"/>
    <s v="Onifai"/>
    <s v="E - Periferico"/>
    <x v="1"/>
    <n v="43.168599999999998"/>
    <x v="90"/>
  </r>
  <r>
    <n v="91060"/>
    <s v="Oniferi"/>
    <s v="E - Periferico"/>
    <x v="1"/>
    <n v="35.764600000000002"/>
    <x v="90"/>
  </r>
  <r>
    <n v="91061"/>
    <s v="Orani"/>
    <s v="E - Periferico"/>
    <x v="1"/>
    <n v="130.28229999999999"/>
    <x v="90"/>
  </r>
  <r>
    <n v="91062"/>
    <s v="Orgosolo"/>
    <s v="F - Ultraperiferico"/>
    <x v="1"/>
    <n v="222.36279999999999"/>
    <x v="90"/>
  </r>
  <r>
    <n v="91063"/>
    <s v="Orosei"/>
    <s v="E - Periferico"/>
    <x v="1"/>
    <n v="90.7209"/>
    <x v="90"/>
  </r>
  <r>
    <n v="91064"/>
    <s v="Orotelli"/>
    <s v="E - Periferico"/>
    <x v="1"/>
    <n v="61.614600000000003"/>
    <x v="90"/>
  </r>
  <r>
    <n v="91066"/>
    <s v="Ortueri"/>
    <s v="E - Periferico"/>
    <x v="1"/>
    <n v="39.178100000000001"/>
    <x v="90"/>
  </r>
  <r>
    <n v="91067"/>
    <s v="Orune"/>
    <s v="F - Ultraperiferico"/>
    <x v="1"/>
    <n v="128.07130000000001"/>
    <x v="90"/>
  </r>
  <r>
    <n v="91068"/>
    <s v="Osidda"/>
    <s v="E - Periferico"/>
    <x v="1"/>
    <n v="25.879000000000001"/>
    <x v="90"/>
  </r>
  <r>
    <n v="91069"/>
    <s v="Osini"/>
    <s v="F - Ultraperiferico"/>
    <x v="1"/>
    <n v="39.637500000000003"/>
    <x v="90"/>
  </r>
  <r>
    <n v="91070"/>
    <s v="Ottana"/>
    <s v="E - Periferico"/>
    <x v="1"/>
    <n v="45.0809"/>
    <x v="90"/>
  </r>
  <r>
    <n v="91071"/>
    <s v="Ovodda"/>
    <s v="F - Ultraperiferico"/>
    <x v="1"/>
    <n v="40.559399999999997"/>
    <x v="90"/>
  </r>
  <r>
    <n v="91072"/>
    <s v="Perdasdefogu"/>
    <s v="F - Ultraperiferico"/>
    <x v="1"/>
    <n v="78.104100000000003"/>
    <x v="90"/>
  </r>
  <r>
    <n v="91073"/>
    <s v="Posada"/>
    <s v="D - Intermedio"/>
    <x v="1"/>
    <n v="32.767499999999998"/>
    <x v="90"/>
  </r>
  <r>
    <n v="91077"/>
    <s v="Sarule"/>
    <s v="E - Periferico"/>
    <x v="1"/>
    <n v="52.071399999999997"/>
    <x v="90"/>
  </r>
  <r>
    <n v="91083"/>
    <s v="Silanus"/>
    <s v="E - Periferico"/>
    <x v="1"/>
    <n v="48.092300000000002"/>
    <x v="90"/>
  </r>
  <r>
    <n v="91084"/>
    <s v="Sindia"/>
    <s v="E - Periferico"/>
    <x v="1"/>
    <n v="58.915599999999998"/>
    <x v="90"/>
  </r>
  <r>
    <n v="91085"/>
    <s v="Siniscola"/>
    <s v="D - Intermedio"/>
    <x v="1"/>
    <n v="196.65819999999999"/>
    <x v="90"/>
  </r>
  <r>
    <n v="91086"/>
    <s v="Sorgono"/>
    <s v="E - Periferico"/>
    <x v="1"/>
    <n v="55.991700000000002"/>
    <x v="90"/>
  </r>
  <r>
    <n v="91088"/>
    <s v="Talana"/>
    <s v="F - Ultraperiferico"/>
    <x v="1"/>
    <n v="118.8982"/>
    <x v="90"/>
  </r>
  <r>
    <n v="91089"/>
    <s v="Tertenia"/>
    <s v="F - Ultraperiferico"/>
    <x v="1"/>
    <n v="117.7051"/>
    <x v="90"/>
  </r>
  <r>
    <n v="91090"/>
    <s v="Teti"/>
    <s v="F - Ultraperiferico"/>
    <x v="1"/>
    <n v="44.129399999999997"/>
    <x v="90"/>
  </r>
  <r>
    <n v="91091"/>
    <s v="Tiana"/>
    <s v="F - Ultraperiferico"/>
    <x v="1"/>
    <n v="19.146000000000001"/>
    <x v="90"/>
  </r>
  <r>
    <n v="91093"/>
    <s v="Tonara"/>
    <s v="F - Ultraperiferico"/>
    <x v="1"/>
    <n v="52.4026"/>
    <x v="90"/>
  </r>
  <r>
    <n v="91094"/>
    <s v="Torpè"/>
    <s v="D - Intermedio"/>
    <x v="1"/>
    <n v="92.383600000000001"/>
    <x v="90"/>
  </r>
  <r>
    <n v="91095"/>
    <s v="Tortolì"/>
    <s v="F - Ultraperiferico"/>
    <x v="1"/>
    <n v="40.363700000000001"/>
    <x v="90"/>
  </r>
  <r>
    <n v="91097"/>
    <s v="Triei"/>
    <s v="F - Ultraperiferico"/>
    <x v="1"/>
    <n v="32.633099999999999"/>
    <x v="90"/>
  </r>
  <r>
    <n v="91098"/>
    <s v="Ulassai"/>
    <s v="F - Ultraperiferico"/>
    <x v="1"/>
    <n v="122.1399"/>
    <x v="90"/>
  </r>
  <r>
    <n v="91099"/>
    <s v="Urzulei"/>
    <s v="F - Ultraperiferico"/>
    <x v="1"/>
    <n v="129.9025"/>
    <x v="90"/>
  </r>
  <r>
    <n v="91100"/>
    <s v="Ussassai"/>
    <s v="F - Ultraperiferico"/>
    <x v="1"/>
    <n v="47.888800000000003"/>
    <x v="90"/>
  </r>
  <r>
    <n v="91101"/>
    <s v="Villagrande Strisaili"/>
    <s v="F - Ultraperiferico"/>
    <x v="1"/>
    <n v="209.9204"/>
    <x v="90"/>
  </r>
  <r>
    <n v="91103"/>
    <s v="Cardedu"/>
    <s v="F - Ultraperiferico"/>
    <x v="1"/>
    <n v="33.367400000000004"/>
    <x v="90"/>
  </r>
  <r>
    <n v="91104"/>
    <s v="Lodine"/>
    <s v="F - Ultraperiferico"/>
    <x v="1"/>
    <n v="7.9875999999999996"/>
    <x v="90"/>
  </r>
  <r>
    <n v="92003"/>
    <s v="Assemini"/>
    <s v="C - Cintura"/>
    <x v="0"/>
    <n v="119.3882"/>
    <x v="91"/>
  </r>
  <r>
    <n v="92009"/>
    <s v="Cagliari"/>
    <s v="A - Polo"/>
    <x v="0"/>
    <n v="83.567300000000003"/>
    <x v="91"/>
  </r>
  <r>
    <n v="92011"/>
    <s v="Capoterra"/>
    <s v="C - Cintura"/>
    <x v="0"/>
    <n v="68.182100000000005"/>
    <x v="91"/>
  </r>
  <r>
    <n v="92015"/>
    <s v="Decimomannu"/>
    <s v="C - Cintura"/>
    <x v="0"/>
    <n v="28.064599999999999"/>
    <x v="91"/>
  </r>
  <r>
    <n v="92037"/>
    <s v="Maracalagonis"/>
    <s v="D - Intermedio"/>
    <x v="1"/>
    <n v="100.8284"/>
    <x v="91"/>
  </r>
  <r>
    <n v="92050"/>
    <s v="Pula"/>
    <s v="D - Intermedio"/>
    <x v="1"/>
    <n v="138.41730000000001"/>
    <x v="91"/>
  </r>
  <r>
    <n v="92051"/>
    <s v="Quartu Sant'Elena"/>
    <s v="C - Cintura"/>
    <x v="0"/>
    <n v="96.207999999999998"/>
    <x v="91"/>
  </r>
  <r>
    <n v="92066"/>
    <s v="Sarroch"/>
    <s v="D - Intermedio"/>
    <x v="1"/>
    <n v="68.472800000000007"/>
    <x v="91"/>
  </r>
  <r>
    <n v="92068"/>
    <s v="Selargius"/>
    <s v="C - Cintura"/>
    <x v="0"/>
    <n v="26.727399999999999"/>
    <x v="91"/>
  </r>
  <r>
    <n v="92074"/>
    <s v="Sestu"/>
    <s v="C - Cintura"/>
    <x v="0"/>
    <n v="48.275700000000001"/>
    <x v="91"/>
  </r>
  <r>
    <n v="92075"/>
    <s v="Settimo San Pietro"/>
    <s v="C - Cintura"/>
    <x v="0"/>
    <n v="23.123899999999999"/>
    <x v="91"/>
  </r>
  <r>
    <n v="92080"/>
    <s v="Sinnai"/>
    <s v="D - Intermedio"/>
    <x v="1"/>
    <n v="223.64099999999999"/>
    <x v="91"/>
  </r>
  <r>
    <n v="92090"/>
    <s v="Uta"/>
    <s v="C - Cintura"/>
    <x v="0"/>
    <n v="134.07990000000001"/>
    <x v="91"/>
  </r>
  <r>
    <n v="92099"/>
    <s v="Villa San Pietro"/>
    <s v="D - Intermedio"/>
    <x v="1"/>
    <n v="40.0047"/>
    <x v="91"/>
  </r>
  <r>
    <n v="92105"/>
    <s v="Quartucciu"/>
    <s v="C - Cintura"/>
    <x v="0"/>
    <n v="28.6175"/>
    <x v="91"/>
  </r>
  <r>
    <n v="92108"/>
    <s v="Elmas"/>
    <s v="C - Cintura"/>
    <x v="0"/>
    <n v="13.8208"/>
    <x v="91"/>
  </r>
  <r>
    <n v="92109"/>
    <s v="Monserrato"/>
    <s v="C - Cintura"/>
    <x v="0"/>
    <n v="6.6340000000000003"/>
    <x v="91"/>
  </r>
  <r>
    <n v="93001"/>
    <s v="Andreis"/>
    <s v="D - Intermedio"/>
    <x v="1"/>
    <n v="27.347300000000001"/>
    <x v="92"/>
  </r>
  <r>
    <n v="93002"/>
    <s v="Arba"/>
    <s v="D - Intermedio"/>
    <x v="1"/>
    <n v="15.1694"/>
    <x v="92"/>
  </r>
  <r>
    <n v="93004"/>
    <s v="Aviano"/>
    <s v="C - Cintura"/>
    <x v="0"/>
    <n v="113.5385"/>
    <x v="92"/>
  </r>
  <r>
    <n v="93005"/>
    <s v="Azzano Decimo"/>
    <s v="C - Cintura"/>
    <x v="0"/>
    <n v="51.715400000000002"/>
    <x v="92"/>
  </r>
  <r>
    <n v="93006"/>
    <s v="Barcis"/>
    <s v="D - Intermedio"/>
    <x v="1"/>
    <n v="103.9509"/>
    <x v="92"/>
  </r>
  <r>
    <n v="93007"/>
    <s v="Brugnera"/>
    <s v="C - Cintura"/>
    <x v="0"/>
    <n v="29.157"/>
    <x v="92"/>
  </r>
  <r>
    <n v="93008"/>
    <s v="Budoia"/>
    <s v="C - Cintura"/>
    <x v="0"/>
    <n v="36.969299999999997"/>
    <x v="92"/>
  </r>
  <r>
    <n v="93009"/>
    <s v="Caneva"/>
    <s v="C - Cintura"/>
    <x v="0"/>
    <n v="41.862299999999998"/>
    <x v="92"/>
  </r>
  <r>
    <n v="93010"/>
    <s v="Casarsa della Delizia"/>
    <s v="C - Cintura"/>
    <x v="0"/>
    <n v="20.671500000000002"/>
    <x v="92"/>
  </r>
  <r>
    <n v="93011"/>
    <s v="Castelnovo del Friuli"/>
    <s v="D - Intermedio"/>
    <x v="1"/>
    <n v="22.575700000000001"/>
    <x v="92"/>
  </r>
  <r>
    <n v="93012"/>
    <s v="Cavasso Nuovo"/>
    <s v="D - Intermedio"/>
    <x v="1"/>
    <n v="10.518800000000001"/>
    <x v="92"/>
  </r>
  <r>
    <n v="93013"/>
    <s v="Chions"/>
    <s v="C - Cintura"/>
    <x v="0"/>
    <n v="33.589599999999997"/>
    <x v="92"/>
  </r>
  <r>
    <n v="93014"/>
    <s v="Cimolais"/>
    <s v="E - Periferico"/>
    <x v="1"/>
    <n v="100.64400000000001"/>
    <x v="92"/>
  </r>
  <r>
    <n v="93015"/>
    <s v="Claut"/>
    <s v="E - Periferico"/>
    <x v="1"/>
    <n v="166.09690000000001"/>
    <x v="92"/>
  </r>
  <r>
    <n v="93016"/>
    <s v="Clauzetto"/>
    <s v="E - Periferico"/>
    <x v="1"/>
    <n v="28.785299999999999"/>
    <x v="92"/>
  </r>
  <r>
    <n v="93017"/>
    <s v="Cordenons"/>
    <s v="C - Cintura"/>
    <x v="0"/>
    <n v="56.342799999999997"/>
    <x v="92"/>
  </r>
  <r>
    <n v="93018"/>
    <s v="Cordovado"/>
    <s v="C - Cintura"/>
    <x v="0"/>
    <n v="12.0288"/>
    <x v="92"/>
  </r>
  <r>
    <n v="93019"/>
    <s v="Erto e Casso"/>
    <s v="D - Intermedio"/>
    <x v="1"/>
    <n v="52.954500000000003"/>
    <x v="92"/>
  </r>
  <r>
    <n v="93020"/>
    <s v="Fanna"/>
    <s v="D - Intermedio"/>
    <x v="1"/>
    <n v="9.9124999999999996"/>
    <x v="92"/>
  </r>
  <r>
    <n v="93021"/>
    <s v="Fiume Veneto"/>
    <s v="C - Cintura"/>
    <x v="0"/>
    <n v="35.133099999999999"/>
    <x v="92"/>
  </r>
  <r>
    <n v="93022"/>
    <s v="Fontanafredda"/>
    <s v="C - Cintura"/>
    <x v="0"/>
    <n v="46.620899999999999"/>
    <x v="92"/>
  </r>
  <r>
    <n v="93024"/>
    <s v="Frisanco"/>
    <s v="D - Intermedio"/>
    <x v="1"/>
    <n v="60.5837"/>
    <x v="92"/>
  </r>
  <r>
    <n v="93025"/>
    <s v="Maniago"/>
    <s v="D - Intermedio"/>
    <x v="1"/>
    <n v="69.572400000000002"/>
    <x v="92"/>
  </r>
  <r>
    <n v="93026"/>
    <s v="Meduno"/>
    <s v="D - Intermedio"/>
    <x v="1"/>
    <n v="31.9361"/>
    <x v="92"/>
  </r>
  <r>
    <n v="93027"/>
    <s v="Montereale Valcellina"/>
    <s v="C - Cintura"/>
    <x v="0"/>
    <n v="67.570099999999996"/>
    <x v="92"/>
  </r>
  <r>
    <n v="93028"/>
    <s v="Morsano al Tagliamento"/>
    <s v="C - Cintura"/>
    <x v="0"/>
    <n v="32.512999999999998"/>
    <x v="92"/>
  </r>
  <r>
    <n v="93029"/>
    <s v="Pasiano di Pordenone"/>
    <s v="C - Cintura"/>
    <x v="0"/>
    <n v="45.719099999999997"/>
    <x v="92"/>
  </r>
  <r>
    <n v="93030"/>
    <s v="Pinzano al Tagliamento"/>
    <s v="D - Intermedio"/>
    <x v="1"/>
    <n v="21.519100000000002"/>
    <x v="92"/>
  </r>
  <r>
    <n v="93031"/>
    <s v="Polcenigo"/>
    <s v="C - Cintura"/>
    <x v="0"/>
    <n v="49.980600000000003"/>
    <x v="92"/>
  </r>
  <r>
    <n v="93032"/>
    <s v="Porcia"/>
    <s v="C - Cintura"/>
    <x v="0"/>
    <n v="29.299600000000002"/>
    <x v="92"/>
  </r>
  <r>
    <n v="93033"/>
    <s v="Pordenone"/>
    <s v="A - Polo"/>
    <x v="0"/>
    <n v="38.680799999999998"/>
    <x v="92"/>
  </r>
  <r>
    <n v="93034"/>
    <s v="Prata di Pordenone"/>
    <s v="C - Cintura"/>
    <x v="0"/>
    <n v="23.082699999999999"/>
    <x v="92"/>
  </r>
  <r>
    <n v="93035"/>
    <s v="Pravisdomini"/>
    <s v="C - Cintura"/>
    <x v="0"/>
    <n v="16.708500000000001"/>
    <x v="92"/>
  </r>
  <r>
    <n v="93036"/>
    <s v="Roveredo in Piano"/>
    <s v="C - Cintura"/>
    <x v="0"/>
    <n v="15.901"/>
    <x v="92"/>
  </r>
  <r>
    <n v="93037"/>
    <s v="Sacile"/>
    <s v="C - Cintura"/>
    <x v="0"/>
    <n v="32.995800000000003"/>
    <x v="92"/>
  </r>
  <r>
    <n v="93038"/>
    <s v="San Giorgio della Richinvelda"/>
    <s v="C - Cintura"/>
    <x v="0"/>
    <n v="47.761600000000001"/>
    <x v="92"/>
  </r>
  <r>
    <n v="93039"/>
    <s v="San Martino al Tagliamento"/>
    <s v="C - Cintura"/>
    <x v="0"/>
    <n v="18.212399999999999"/>
    <x v="92"/>
  </r>
  <r>
    <n v="93040"/>
    <s v="San Quirino"/>
    <s v="C - Cintura"/>
    <x v="0"/>
    <n v="51.123800000000003"/>
    <x v="92"/>
  </r>
  <r>
    <n v="93041"/>
    <s v="San Vito al Tagliamento"/>
    <s v="B - Polo intercomunale"/>
    <x v="0"/>
    <n v="60.611600000000003"/>
    <x v="92"/>
  </r>
  <r>
    <n v="93042"/>
    <s v="Sequals"/>
    <s v="D - Intermedio"/>
    <x v="1"/>
    <n v="27.1023"/>
    <x v="92"/>
  </r>
  <r>
    <n v="93043"/>
    <s v="Sesto al Reghena"/>
    <s v="C - Cintura"/>
    <x v="0"/>
    <n v="40.790300000000002"/>
    <x v="92"/>
  </r>
  <r>
    <n v="93044"/>
    <s v="Spilimbergo"/>
    <s v="C - Cintura"/>
    <x v="0"/>
    <n v="72.353300000000004"/>
    <x v="92"/>
  </r>
  <r>
    <n v="93045"/>
    <s v="Tramonti di Sopra"/>
    <s v="E - Periferico"/>
    <x v="1"/>
    <n v="125.1765"/>
    <x v="92"/>
  </r>
  <r>
    <n v="93046"/>
    <s v="Tramonti di Sotto"/>
    <s v="E - Periferico"/>
    <x v="1"/>
    <n v="85.9011"/>
    <x v="92"/>
  </r>
  <r>
    <n v="93047"/>
    <s v="Travesio"/>
    <s v="D - Intermedio"/>
    <x v="1"/>
    <n v="28.341899999999999"/>
    <x v="92"/>
  </r>
  <r>
    <n v="93049"/>
    <s v="Vito d'Asio"/>
    <s v="E - Periferico"/>
    <x v="1"/>
    <n v="52.683500000000002"/>
    <x v="92"/>
  </r>
  <r>
    <n v="93050"/>
    <s v="Vivaro"/>
    <s v="C - Cintura"/>
    <x v="0"/>
    <n v="38.014099999999999"/>
    <x v="92"/>
  </r>
  <r>
    <n v="93051"/>
    <s v="Zoppola"/>
    <s v="C - Cintura"/>
    <x v="0"/>
    <n v="45.5214"/>
    <x v="92"/>
  </r>
  <r>
    <n v="93052"/>
    <s v="Vajont"/>
    <s v="D - Intermedio"/>
    <x v="1"/>
    <n v="1.7068000000000001"/>
    <x v="92"/>
  </r>
  <r>
    <n v="93053"/>
    <s v="Valvasone Arzene"/>
    <s v="C - Cintura"/>
    <x v="0"/>
    <n v="29.419499999999999"/>
    <x v="92"/>
  </r>
  <r>
    <n v="94001"/>
    <s v="Acquaviva d'Isernia"/>
    <s v="E - Periferico"/>
    <x v="1"/>
    <n v="13.7575"/>
    <x v="93"/>
  </r>
  <r>
    <n v="94002"/>
    <s v="Agnone"/>
    <s v="E - Periferico"/>
    <x v="1"/>
    <n v="96.025999999999996"/>
    <x v="93"/>
  </r>
  <r>
    <n v="94003"/>
    <s v="Bagnoli del Trigno"/>
    <s v="D - Intermedio"/>
    <x v="1"/>
    <n v="37.112699999999997"/>
    <x v="93"/>
  </r>
  <r>
    <n v="94004"/>
    <s v="Belmonte del Sannio"/>
    <s v="E - Periferico"/>
    <x v="1"/>
    <n v="20.973600000000001"/>
    <x v="93"/>
  </r>
  <r>
    <n v="94005"/>
    <s v="Cantalupo nel Sannio"/>
    <s v="D - Intermedio"/>
    <x v="1"/>
    <n v="15.775"/>
    <x v="93"/>
  </r>
  <r>
    <n v="94006"/>
    <s v="Capracotta"/>
    <s v="F - Ultraperiferico"/>
    <x v="1"/>
    <n v="42.475700000000003"/>
    <x v="93"/>
  </r>
  <r>
    <n v="94007"/>
    <s v="Carovilli"/>
    <s v="E - Periferico"/>
    <x v="1"/>
    <n v="41.332700000000003"/>
    <x v="93"/>
  </r>
  <r>
    <n v="94008"/>
    <s v="Carpinone"/>
    <s v="E - Periferico"/>
    <x v="1"/>
    <n v="32.388199999999998"/>
    <x v="93"/>
  </r>
  <r>
    <n v="94009"/>
    <s v="Castel del Giudice"/>
    <s v="F - Ultraperiferico"/>
    <x v="1"/>
    <n v="14.911199999999999"/>
    <x v="93"/>
  </r>
  <r>
    <n v="94010"/>
    <s v="Castelpetroso"/>
    <s v="D - Intermedio"/>
    <x v="1"/>
    <n v="22.896799999999999"/>
    <x v="93"/>
  </r>
  <r>
    <n v="94011"/>
    <s v="Castelpizzuto"/>
    <s v="E - Periferico"/>
    <x v="1"/>
    <n v="15.330500000000001"/>
    <x v="93"/>
  </r>
  <r>
    <n v="94012"/>
    <s v="Castel San Vincenzo"/>
    <s v="E - Periferico"/>
    <x v="1"/>
    <n v="21.796900000000001"/>
    <x v="93"/>
  </r>
  <r>
    <n v="94013"/>
    <s v="Castelverrino"/>
    <s v="E - Periferico"/>
    <x v="1"/>
    <n v="6.1471"/>
    <x v="93"/>
  </r>
  <r>
    <n v="94014"/>
    <s v="Cerro al Volturno"/>
    <s v="E - Periferico"/>
    <x v="1"/>
    <n v="23.410599999999999"/>
    <x v="93"/>
  </r>
  <r>
    <n v="94015"/>
    <s v="Chiauci"/>
    <s v="E - Periferico"/>
    <x v="1"/>
    <n v="15.832700000000001"/>
    <x v="93"/>
  </r>
  <r>
    <n v="94016"/>
    <s v="Civitanova del Sannio"/>
    <s v="E - Periferico"/>
    <x v="1"/>
    <n v="49.748399999999997"/>
    <x v="93"/>
  </r>
  <r>
    <n v="94017"/>
    <s v="Colli a Volturno"/>
    <s v="E - Periferico"/>
    <x v="1"/>
    <n v="25.235499999999998"/>
    <x v="93"/>
  </r>
  <r>
    <n v="94018"/>
    <s v="Conca Casale"/>
    <s v="E - Periferico"/>
    <x v="1"/>
    <n v="14.5665"/>
    <x v="93"/>
  </r>
  <r>
    <n v="94019"/>
    <s v="Filignano"/>
    <s v="E - Periferico"/>
    <x v="1"/>
    <n v="30.634499999999999"/>
    <x v="93"/>
  </r>
  <r>
    <n v="94020"/>
    <s v="Forlì del Sannio"/>
    <s v="E - Periferico"/>
    <x v="1"/>
    <n v="32.224800000000002"/>
    <x v="93"/>
  </r>
  <r>
    <n v="94021"/>
    <s v="Fornelli"/>
    <s v="E - Periferico"/>
    <x v="1"/>
    <n v="23.294799999999999"/>
    <x v="93"/>
  </r>
  <r>
    <n v="94022"/>
    <s v="Frosolone"/>
    <s v="D - Intermedio"/>
    <x v="1"/>
    <n v="49.521799999999999"/>
    <x v="93"/>
  </r>
  <r>
    <n v="94023"/>
    <s v="Isernia"/>
    <s v="E - Periferico"/>
    <x v="1"/>
    <n v="69.270099999999999"/>
    <x v="93"/>
  </r>
  <r>
    <n v="94024"/>
    <s v="Longano"/>
    <s v="E - Periferico"/>
    <x v="1"/>
    <n v="27.078800000000001"/>
    <x v="93"/>
  </r>
  <r>
    <n v="94025"/>
    <s v="Macchia d'Isernia"/>
    <s v="E - Periferico"/>
    <x v="1"/>
    <n v="17.607600000000001"/>
    <x v="93"/>
  </r>
  <r>
    <n v="94026"/>
    <s v="Macchiagodena"/>
    <s v="D - Intermedio"/>
    <x v="1"/>
    <n v="34.224899999999998"/>
    <x v="93"/>
  </r>
  <r>
    <n v="94027"/>
    <s v="Miranda"/>
    <s v="E - Periferico"/>
    <x v="1"/>
    <n v="22.375800000000002"/>
    <x v="93"/>
  </r>
  <r>
    <n v="94028"/>
    <s v="Montaquila"/>
    <s v="E - Periferico"/>
    <x v="1"/>
    <n v="25.6114"/>
    <x v="93"/>
  </r>
  <r>
    <n v="94029"/>
    <s v="Montenero Val Cocchiara"/>
    <s v="F - Ultraperiferico"/>
    <x v="1"/>
    <n v="22.2361"/>
    <x v="93"/>
  </r>
  <r>
    <n v="94030"/>
    <s v="Monteroduni"/>
    <s v="E - Periferico"/>
    <x v="1"/>
    <n v="37.200200000000002"/>
    <x v="93"/>
  </r>
  <r>
    <n v="94031"/>
    <s v="Pesche"/>
    <s v="E - Periferico"/>
    <x v="1"/>
    <n v="12.9445"/>
    <x v="93"/>
  </r>
  <r>
    <n v="94032"/>
    <s v="Pescolanciano"/>
    <s v="E - Periferico"/>
    <x v="1"/>
    <n v="34.650100000000002"/>
    <x v="93"/>
  </r>
  <r>
    <n v="94033"/>
    <s v="Pescopennataro"/>
    <s v="F - Ultraperiferico"/>
    <x v="1"/>
    <n v="18.671800000000001"/>
    <x v="93"/>
  </r>
  <r>
    <n v="94034"/>
    <s v="Pettoranello del Molise"/>
    <s v="D - Intermedio"/>
    <x v="1"/>
    <n v="15.769399999999999"/>
    <x v="93"/>
  </r>
  <r>
    <n v="94035"/>
    <s v="Pietrabbondante"/>
    <s v="E - Periferico"/>
    <x v="1"/>
    <n v="27.416799999999999"/>
    <x v="93"/>
  </r>
  <r>
    <n v="94036"/>
    <s v="Pizzone"/>
    <s v="E - Periferico"/>
    <x v="1"/>
    <n v="33.7318"/>
    <x v="93"/>
  </r>
  <r>
    <n v="94037"/>
    <s v="Poggio Sannita"/>
    <s v="E - Periferico"/>
    <x v="1"/>
    <n v="25.8264"/>
    <x v="93"/>
  </r>
  <r>
    <n v="94038"/>
    <s v="Pozzilli"/>
    <s v="D - Intermedio"/>
    <x v="1"/>
    <n v="34.122300000000003"/>
    <x v="93"/>
  </r>
  <r>
    <n v="94039"/>
    <s v="Rionero Sannitico"/>
    <s v="E - Periferico"/>
    <x v="1"/>
    <n v="29.347100000000001"/>
    <x v="93"/>
  </r>
  <r>
    <n v="94040"/>
    <s v="Roccamandolfi"/>
    <s v="D - Intermedio"/>
    <x v="1"/>
    <n v="53.253500000000003"/>
    <x v="93"/>
  </r>
  <r>
    <n v="94041"/>
    <s v="Roccasicura"/>
    <s v="E - Periferico"/>
    <x v="1"/>
    <n v="29.037400000000002"/>
    <x v="93"/>
  </r>
  <r>
    <n v="94042"/>
    <s v="Rocchetta a Volturno"/>
    <s v="E - Periferico"/>
    <x v="1"/>
    <n v="23.428000000000001"/>
    <x v="93"/>
  </r>
  <r>
    <n v="94043"/>
    <s v="San Pietro Avellana"/>
    <s v="F - Ultraperiferico"/>
    <x v="1"/>
    <n v="44.376899999999999"/>
    <x v="93"/>
  </r>
  <r>
    <n v="94044"/>
    <s v="Sant'Agapito"/>
    <s v="E - Periferico"/>
    <x v="1"/>
    <n v="16.0459"/>
    <x v="93"/>
  </r>
  <r>
    <n v="94045"/>
    <s v="Santa Maria del Molise"/>
    <s v="D - Intermedio"/>
    <x v="1"/>
    <n v="17.049199999999999"/>
    <x v="93"/>
  </r>
  <r>
    <n v="94046"/>
    <s v="Sant'Angelo del Pesco"/>
    <s v="F - Ultraperiferico"/>
    <x v="1"/>
    <n v="15.6744"/>
    <x v="93"/>
  </r>
  <r>
    <n v="94047"/>
    <s v="Sant'Elena Sannita"/>
    <s v="D - Intermedio"/>
    <x v="1"/>
    <n v="13.900700000000001"/>
    <x v="93"/>
  </r>
  <r>
    <n v="94048"/>
    <s v="Scapoli"/>
    <s v="E - Periferico"/>
    <x v="1"/>
    <n v="18.808299999999999"/>
    <x v="93"/>
  </r>
  <r>
    <n v="94049"/>
    <s v="Sessano del Molise"/>
    <s v="E - Periferico"/>
    <x v="1"/>
    <n v="25.636700000000001"/>
    <x v="93"/>
  </r>
  <r>
    <n v="94050"/>
    <s v="Sesto Campano"/>
    <s v="D - Intermedio"/>
    <x v="1"/>
    <n v="34.963299999999997"/>
    <x v="93"/>
  </r>
  <r>
    <n v="94051"/>
    <s v="Vastogirardi"/>
    <s v="E - Periferico"/>
    <x v="1"/>
    <n v="60.939900000000002"/>
    <x v="93"/>
  </r>
  <r>
    <n v="94052"/>
    <s v="Venafro"/>
    <s v="D - Intermedio"/>
    <x v="1"/>
    <n v="46.868899999999996"/>
    <x v="93"/>
  </r>
  <r>
    <n v="95001"/>
    <s v="Abbasanta"/>
    <s v="D - Intermedio"/>
    <x v="1"/>
    <n v="40.370800000000003"/>
    <x v="94"/>
  </r>
  <r>
    <n v="95002"/>
    <s v="Aidomaggiore"/>
    <s v="D - Intermedio"/>
    <x v="1"/>
    <n v="41.4099"/>
    <x v="94"/>
  </r>
  <r>
    <n v="95003"/>
    <s v="Albagiara"/>
    <s v="D - Intermedio"/>
    <x v="1"/>
    <n v="9.1426999999999996"/>
    <x v="94"/>
  </r>
  <r>
    <n v="95004"/>
    <s v="Ales"/>
    <s v="D - Intermedio"/>
    <x v="1"/>
    <n v="22.146599999999999"/>
    <x v="94"/>
  </r>
  <r>
    <n v="95005"/>
    <s v="Allai"/>
    <s v="D - Intermedio"/>
    <x v="1"/>
    <n v="27.203800000000001"/>
    <x v="94"/>
  </r>
  <r>
    <n v="95006"/>
    <s v="Arborea"/>
    <s v="C - Cintura"/>
    <x v="0"/>
    <n v="94.356700000000004"/>
    <x v="94"/>
  </r>
  <r>
    <n v="95007"/>
    <s v="Ardauli"/>
    <s v="E - Periferico"/>
    <x v="1"/>
    <n v="20.521899999999999"/>
    <x v="94"/>
  </r>
  <r>
    <n v="95008"/>
    <s v="Assolo"/>
    <s v="E - Periferico"/>
    <x v="1"/>
    <n v="16.1235"/>
    <x v="94"/>
  </r>
  <r>
    <n v="95009"/>
    <s v="Asuni"/>
    <s v="E - Periferico"/>
    <x v="1"/>
    <n v="21.3508"/>
    <x v="94"/>
  </r>
  <r>
    <n v="95010"/>
    <s v="Baradili"/>
    <s v="D - Intermedio"/>
    <x v="1"/>
    <n v="5.7253999999999996"/>
    <x v="94"/>
  </r>
  <r>
    <n v="95011"/>
    <s v="Baratili San Pietro"/>
    <s v="C - Cintura"/>
    <x v="0"/>
    <n v="6.2126999999999999"/>
    <x v="94"/>
  </r>
  <r>
    <n v="95012"/>
    <s v="Baressa"/>
    <s v="D - Intermedio"/>
    <x v="1"/>
    <n v="12.6846"/>
    <x v="94"/>
  </r>
  <r>
    <n v="95013"/>
    <s v="Bauladu"/>
    <s v="C - Cintura"/>
    <x v="0"/>
    <n v="23.746200000000002"/>
    <x v="94"/>
  </r>
  <r>
    <n v="95014"/>
    <s v="Bidonì"/>
    <s v="D - Intermedio"/>
    <x v="1"/>
    <n v="11.8406"/>
    <x v="94"/>
  </r>
  <r>
    <n v="95015"/>
    <s v="Bonarcado"/>
    <s v="C - Cintura"/>
    <x v="0"/>
    <n v="28.483000000000001"/>
    <x v="94"/>
  </r>
  <r>
    <n v="95016"/>
    <s v="Boroneddu"/>
    <s v="D - Intermedio"/>
    <x v="1"/>
    <n v="4.9115000000000002"/>
    <x v="94"/>
  </r>
  <r>
    <n v="95017"/>
    <s v="Busachi"/>
    <s v="E - Periferico"/>
    <x v="1"/>
    <n v="58.766599999999997"/>
    <x v="94"/>
  </r>
  <r>
    <n v="95018"/>
    <s v="Cabras"/>
    <s v="C - Cintura"/>
    <x v="0"/>
    <n v="102.19450000000001"/>
    <x v="94"/>
  </r>
  <r>
    <n v="95019"/>
    <s v="Cuglieri"/>
    <s v="E - Periferico"/>
    <x v="1"/>
    <n v="120.80840000000001"/>
    <x v="94"/>
  </r>
  <r>
    <n v="95020"/>
    <s v="Fordongianus"/>
    <s v="D - Intermedio"/>
    <x v="1"/>
    <n v="39.158299999999997"/>
    <x v="94"/>
  </r>
  <r>
    <n v="95021"/>
    <s v="Ghilarza"/>
    <s v="D - Intermedio"/>
    <x v="1"/>
    <n v="54.709800000000001"/>
    <x v="94"/>
  </r>
  <r>
    <n v="95022"/>
    <s v="Gonnoscodina"/>
    <s v="D - Intermedio"/>
    <x v="1"/>
    <n v="8.7464999999999993"/>
    <x v="94"/>
  </r>
  <r>
    <n v="95023"/>
    <s v="Gonnosnò"/>
    <s v="E - Periferico"/>
    <x v="1"/>
    <n v="15.385400000000001"/>
    <x v="94"/>
  </r>
  <r>
    <n v="95024"/>
    <s v="Gonnostramatza"/>
    <s v="D - Intermedio"/>
    <x v="1"/>
    <n v="17.740200000000002"/>
    <x v="94"/>
  </r>
  <r>
    <n v="95025"/>
    <s v="Marrubiu"/>
    <s v="C - Cintura"/>
    <x v="0"/>
    <n v="61.525199999999998"/>
    <x v="94"/>
  </r>
  <r>
    <n v="95026"/>
    <s v="Masullas"/>
    <s v="D - Intermedio"/>
    <x v="1"/>
    <n v="18.6769"/>
    <x v="94"/>
  </r>
  <r>
    <n v="95027"/>
    <s v="Milis"/>
    <s v="C - Cintura"/>
    <x v="0"/>
    <n v="18.872599999999998"/>
    <x v="94"/>
  </r>
  <r>
    <n v="95028"/>
    <s v="Mogorella"/>
    <s v="D - Intermedio"/>
    <x v="1"/>
    <n v="17.151199999999999"/>
    <x v="94"/>
  </r>
  <r>
    <n v="95029"/>
    <s v="Mogoro"/>
    <s v="D - Intermedio"/>
    <x v="1"/>
    <n v="49.225200000000001"/>
    <x v="94"/>
  </r>
  <r>
    <n v="95030"/>
    <s v="Morgongiori"/>
    <s v="D - Intermedio"/>
    <x v="1"/>
    <n v="45.187100000000001"/>
    <x v="94"/>
  </r>
  <r>
    <n v="95031"/>
    <s v="Narbolia"/>
    <s v="C - Cintura"/>
    <x v="0"/>
    <n v="40.917099999999998"/>
    <x v="94"/>
  </r>
  <r>
    <n v="95032"/>
    <s v="Neoneli"/>
    <s v="E - Periferico"/>
    <x v="1"/>
    <n v="47.7639"/>
    <x v="94"/>
  </r>
  <r>
    <n v="95033"/>
    <s v="Norbello"/>
    <s v="D - Intermedio"/>
    <x v="1"/>
    <n v="25.9801"/>
    <x v="94"/>
  </r>
  <r>
    <n v="95034"/>
    <s v="Nughedu Santa Vittoria"/>
    <s v="E - Periferico"/>
    <x v="1"/>
    <n v="28.391500000000001"/>
    <x v="94"/>
  </r>
  <r>
    <n v="95035"/>
    <s v="Nurachi"/>
    <s v="C - Cintura"/>
    <x v="0"/>
    <n v="16.16"/>
    <x v="94"/>
  </r>
  <r>
    <n v="95036"/>
    <s v="Nureci"/>
    <s v="E - Periferico"/>
    <x v="1"/>
    <n v="12.784700000000001"/>
    <x v="94"/>
  </r>
  <r>
    <n v="95037"/>
    <s v="Ollastra"/>
    <s v="C - Cintura"/>
    <x v="0"/>
    <n v="20.7742"/>
    <x v="94"/>
  </r>
  <r>
    <n v="95038"/>
    <s v="Oristano"/>
    <s v="A - Polo"/>
    <x v="0"/>
    <n v="83.801400000000001"/>
    <x v="94"/>
  </r>
  <r>
    <n v="95039"/>
    <s v="Palmas Arborea"/>
    <s v="C - Cintura"/>
    <x v="0"/>
    <n v="39.428600000000003"/>
    <x v="94"/>
  </r>
  <r>
    <n v="95040"/>
    <s v="Pau"/>
    <s v="E - Periferico"/>
    <x v="1"/>
    <n v="14.055400000000001"/>
    <x v="94"/>
  </r>
  <r>
    <n v="95041"/>
    <s v="Paulilatino"/>
    <s v="C - Cintura"/>
    <x v="0"/>
    <n v="103.92359999999999"/>
    <x v="94"/>
  </r>
  <r>
    <n v="95042"/>
    <s v="Pompu"/>
    <s v="D - Intermedio"/>
    <x v="1"/>
    <n v="5.2858999999999998"/>
    <x v="94"/>
  </r>
  <r>
    <n v="95043"/>
    <s v="Riola Sardo"/>
    <s v="C - Cintura"/>
    <x v="0"/>
    <n v="47.9285"/>
    <x v="94"/>
  </r>
  <r>
    <n v="95044"/>
    <s v="Ruinas"/>
    <s v="D - Intermedio"/>
    <x v="1"/>
    <n v="30.883800000000001"/>
    <x v="94"/>
  </r>
  <r>
    <n v="95045"/>
    <s v="Samugheo"/>
    <s v="D - Intermedio"/>
    <x v="1"/>
    <n v="81.248800000000003"/>
    <x v="94"/>
  </r>
  <r>
    <n v="95046"/>
    <s v="San Nicolò d'Arcidano"/>
    <s v="C - Cintura"/>
    <x v="0"/>
    <n v="27.976199999999999"/>
    <x v="94"/>
  </r>
  <r>
    <n v="95047"/>
    <s v="Santa Giusta"/>
    <s v="C - Cintura"/>
    <x v="0"/>
    <n v="68.982399999999998"/>
    <x v="94"/>
  </r>
  <r>
    <n v="95048"/>
    <s v="Villa Sant'Antonio"/>
    <s v="D - Intermedio"/>
    <x v="1"/>
    <n v="19.331099999999999"/>
    <x v="94"/>
  </r>
  <r>
    <n v="95049"/>
    <s v="Santu Lussurgiu"/>
    <s v="D - Intermedio"/>
    <x v="1"/>
    <n v="99.634500000000003"/>
    <x v="94"/>
  </r>
  <r>
    <n v="95050"/>
    <s v="San Vero Milis"/>
    <s v="C - Cintura"/>
    <x v="0"/>
    <n v="72.308499999999995"/>
    <x v="94"/>
  </r>
  <r>
    <n v="95051"/>
    <s v="Scano di Montiferro"/>
    <s v="E - Periferico"/>
    <x v="1"/>
    <n v="60.583500000000001"/>
    <x v="94"/>
  </r>
  <r>
    <n v="95052"/>
    <s v="Sedilo"/>
    <s v="D - Intermedio"/>
    <x v="1"/>
    <n v="68.346599999999995"/>
    <x v="94"/>
  </r>
  <r>
    <n v="95053"/>
    <s v="Seneghe"/>
    <s v="C - Cintura"/>
    <x v="0"/>
    <n v="56.858499999999999"/>
    <x v="94"/>
  </r>
  <r>
    <n v="95054"/>
    <s v="Senis"/>
    <s v="E - Periferico"/>
    <x v="1"/>
    <n v="16.293900000000001"/>
    <x v="94"/>
  </r>
  <r>
    <n v="95055"/>
    <s v="Sennariolo"/>
    <s v="E - Periferico"/>
    <x v="1"/>
    <n v="15.6157"/>
    <x v="94"/>
  </r>
  <r>
    <n v="95056"/>
    <s v="Siamaggiore"/>
    <s v="C - Cintura"/>
    <x v="0"/>
    <n v="13.398999999999999"/>
    <x v="94"/>
  </r>
  <r>
    <n v="95057"/>
    <s v="Siamanna"/>
    <s v="C - Cintura"/>
    <x v="0"/>
    <n v="28.715800000000002"/>
    <x v="94"/>
  </r>
  <r>
    <n v="95058"/>
    <s v="Simala"/>
    <s v="D - Intermedio"/>
    <x v="1"/>
    <n v="13.3001"/>
    <x v="94"/>
  </r>
  <r>
    <n v="95059"/>
    <s v="Simaxis"/>
    <s v="C - Cintura"/>
    <x v="0"/>
    <n v="27.6874"/>
    <x v="94"/>
  </r>
  <r>
    <n v="95060"/>
    <s v="Sini"/>
    <s v="E - Periferico"/>
    <x v="1"/>
    <n v="8.6311999999999998"/>
    <x v="94"/>
  </r>
  <r>
    <n v="95061"/>
    <s v="Siris"/>
    <s v="D - Intermedio"/>
    <x v="1"/>
    <n v="6.0380000000000003"/>
    <x v="94"/>
  </r>
  <r>
    <n v="95062"/>
    <s v="Solarussa"/>
    <s v="C - Cintura"/>
    <x v="0"/>
    <n v="32.0824"/>
    <x v="94"/>
  </r>
  <r>
    <n v="95063"/>
    <s v="Sorradile"/>
    <s v="D - Intermedio"/>
    <x v="1"/>
    <n v="26.710699999999999"/>
    <x v="94"/>
  </r>
  <r>
    <n v="95064"/>
    <s v="Tadasuni"/>
    <s v="D - Intermedio"/>
    <x v="1"/>
    <n v="5.1730999999999998"/>
    <x v="94"/>
  </r>
  <r>
    <n v="95065"/>
    <s v="Terralba"/>
    <s v="C - Cintura"/>
    <x v="0"/>
    <n v="50.543300000000002"/>
    <x v="94"/>
  </r>
  <r>
    <n v="95066"/>
    <s v="Tramatza"/>
    <s v="C - Cintura"/>
    <x v="0"/>
    <n v="16.981100000000001"/>
    <x v="94"/>
  </r>
  <r>
    <n v="95067"/>
    <s v="Tresnuraghes"/>
    <s v="E - Periferico"/>
    <x v="1"/>
    <n v="31.424800000000001"/>
    <x v="94"/>
  </r>
  <r>
    <n v="95068"/>
    <s v="Ulà Tirso"/>
    <s v="E - Periferico"/>
    <x v="1"/>
    <n v="18.834199999999999"/>
    <x v="94"/>
  </r>
  <r>
    <n v="95069"/>
    <s v="Uras"/>
    <s v="C - Cintura"/>
    <x v="0"/>
    <n v="39.033499999999997"/>
    <x v="94"/>
  </r>
  <r>
    <n v="95070"/>
    <s v="Usellus"/>
    <s v="D - Intermedio"/>
    <x v="1"/>
    <n v="35.006300000000003"/>
    <x v="94"/>
  </r>
  <r>
    <n v="95071"/>
    <s v="Villanova Truschedu"/>
    <s v="C - Cintura"/>
    <x v="0"/>
    <n v="17.1252"/>
    <x v="94"/>
  </r>
  <r>
    <n v="95072"/>
    <s v="Villaurbana"/>
    <s v="C - Cintura"/>
    <x v="0"/>
    <n v="58.616500000000002"/>
    <x v="94"/>
  </r>
  <r>
    <n v="95073"/>
    <s v="Villa Verde"/>
    <s v="D - Intermedio"/>
    <x v="1"/>
    <n v="17.578199999999999"/>
    <x v="94"/>
  </r>
  <r>
    <n v="95074"/>
    <s v="Zeddiani"/>
    <s v="C - Cintura"/>
    <x v="0"/>
    <n v="12.0451"/>
    <x v="94"/>
  </r>
  <r>
    <n v="95075"/>
    <s v="Zerfaliu"/>
    <s v="C - Cintura"/>
    <x v="0"/>
    <n v="15.5906"/>
    <x v="94"/>
  </r>
  <r>
    <n v="95076"/>
    <s v="Siapiccia"/>
    <s v="C - Cintura"/>
    <x v="0"/>
    <n v="17.652699999999999"/>
    <x v="94"/>
  </r>
  <r>
    <n v="95077"/>
    <s v="Curcuris"/>
    <s v="D - Intermedio"/>
    <x v="1"/>
    <n v="7.2610000000000001"/>
    <x v="94"/>
  </r>
  <r>
    <n v="95078"/>
    <s v="Soddì"/>
    <s v="D - Intermedio"/>
    <x v="1"/>
    <n v="5.4882"/>
    <x v="94"/>
  </r>
  <r>
    <n v="95079"/>
    <s v="Bosa"/>
    <s v="F - Ultraperiferico"/>
    <x v="1"/>
    <n v="128.03829999999999"/>
    <x v="94"/>
  </r>
  <r>
    <n v="95080"/>
    <s v="Flussio"/>
    <s v="E - Periferico"/>
    <x v="1"/>
    <n v="6.8665000000000003"/>
    <x v="94"/>
  </r>
  <r>
    <n v="95082"/>
    <s v="Laconi"/>
    <s v="E - Periferico"/>
    <x v="1"/>
    <n v="124.49290000000001"/>
    <x v="94"/>
  </r>
  <r>
    <n v="95083"/>
    <s v="Magomadas"/>
    <s v="E - Periferico"/>
    <x v="1"/>
    <n v="9.0298999999999996"/>
    <x v="94"/>
  </r>
  <r>
    <n v="95084"/>
    <s v="Modolo"/>
    <s v="E - Periferico"/>
    <x v="1"/>
    <n v="2.8732000000000002"/>
    <x v="94"/>
  </r>
  <r>
    <n v="95085"/>
    <s v="Montresta"/>
    <s v="E - Periferico"/>
    <x v="1"/>
    <n v="31.436699999999998"/>
    <x v="94"/>
  </r>
  <r>
    <n v="95086"/>
    <s v="Sagama"/>
    <s v="E - Periferico"/>
    <x v="1"/>
    <n v="11.762600000000001"/>
    <x v="94"/>
  </r>
  <r>
    <n v="95087"/>
    <s v="Suni"/>
    <s v="E - Periferico"/>
    <x v="1"/>
    <n v="48.063499999999998"/>
    <x v="94"/>
  </r>
  <r>
    <n v="95088"/>
    <s v="Tinnura"/>
    <s v="E - Periferico"/>
    <x v="1"/>
    <n v="3.5838999999999999"/>
    <x v="94"/>
  </r>
  <r>
    <n v="96001"/>
    <s v="Ailoche"/>
    <s v="D - Intermedio"/>
    <x v="1"/>
    <n v="10.5839"/>
    <x v="95"/>
  </r>
  <r>
    <n v="96002"/>
    <s v="Andorno Micca"/>
    <s v="C - Cintura"/>
    <x v="0"/>
    <n v="11.723000000000001"/>
    <x v="95"/>
  </r>
  <r>
    <n v="96003"/>
    <s v="Benna"/>
    <s v="C - Cintura"/>
    <x v="0"/>
    <n v="9.5558999999999994"/>
    <x v="95"/>
  </r>
  <r>
    <n v="96004"/>
    <s v="Biella"/>
    <s v="B - Polo intercomunale"/>
    <x v="0"/>
    <n v="45.970500000000001"/>
    <x v="95"/>
  </r>
  <r>
    <n v="96005"/>
    <s v="Bioglio"/>
    <s v="C - Cintura"/>
    <x v="0"/>
    <n v="18.341799999999999"/>
    <x v="95"/>
  </r>
  <r>
    <n v="96006"/>
    <s v="Borriana"/>
    <s v="C - Cintura"/>
    <x v="0"/>
    <n v="5.5949"/>
    <x v="95"/>
  </r>
  <r>
    <n v="96007"/>
    <s v="Brusnengo"/>
    <s v="C - Cintura"/>
    <x v="0"/>
    <n v="10.4404"/>
    <x v="95"/>
  </r>
  <r>
    <n v="96008"/>
    <s v="Callabiana"/>
    <s v="C - Cintura"/>
    <x v="0"/>
    <n v="5.9603999999999999"/>
    <x v="95"/>
  </r>
  <r>
    <n v="96009"/>
    <s v="Camandona"/>
    <s v="C - Cintura"/>
    <x v="0"/>
    <n v="9.3397000000000006"/>
    <x v="95"/>
  </r>
  <r>
    <n v="96010"/>
    <s v="Camburzano"/>
    <s v="C - Cintura"/>
    <x v="0"/>
    <n v="3.7888000000000002"/>
    <x v="95"/>
  </r>
  <r>
    <n v="96012"/>
    <s v="Candelo"/>
    <s v="C - Cintura"/>
    <x v="0"/>
    <n v="14.9488"/>
    <x v="95"/>
  </r>
  <r>
    <n v="96013"/>
    <s v="Caprile"/>
    <s v="D - Intermedio"/>
    <x v="1"/>
    <n v="12.0244"/>
    <x v="95"/>
  </r>
  <r>
    <n v="96014"/>
    <s v="Casapinta"/>
    <s v="C - Cintura"/>
    <x v="0"/>
    <n v="2.9394999999999998"/>
    <x v="95"/>
  </r>
  <r>
    <n v="96015"/>
    <s v="Castelletto Cervo"/>
    <s v="C - Cintura"/>
    <x v="0"/>
    <n v="15.1472"/>
    <x v="95"/>
  </r>
  <r>
    <n v="96016"/>
    <s v="Cavaglià"/>
    <s v="C - Cintura"/>
    <x v="0"/>
    <n v="25.434200000000001"/>
    <x v="95"/>
  </r>
  <r>
    <n v="96018"/>
    <s v="Cerrione"/>
    <s v="C - Cintura"/>
    <x v="0"/>
    <n v="27.848500000000001"/>
    <x v="95"/>
  </r>
  <r>
    <n v="96019"/>
    <s v="Coggiola"/>
    <s v="D - Intermedio"/>
    <x v="1"/>
    <n v="23.368099999999998"/>
    <x v="95"/>
  </r>
  <r>
    <n v="96020"/>
    <s v="Cossato"/>
    <s v="C - Cintura"/>
    <x v="0"/>
    <n v="27.859300000000001"/>
    <x v="95"/>
  </r>
  <r>
    <n v="96021"/>
    <s v="Crevacuore"/>
    <s v="D - Intermedio"/>
    <x v="1"/>
    <n v="8.6219000000000001"/>
    <x v="95"/>
  </r>
  <r>
    <n v="96023"/>
    <s v="Curino"/>
    <s v="C - Cintura"/>
    <x v="0"/>
    <n v="21.954899999999999"/>
    <x v="95"/>
  </r>
  <r>
    <n v="96024"/>
    <s v="Donato"/>
    <s v="C - Cintura"/>
    <x v="0"/>
    <n v="12.052"/>
    <x v="95"/>
  </r>
  <r>
    <n v="96025"/>
    <s v="Dorzano"/>
    <s v="C - Cintura"/>
    <x v="0"/>
    <n v="4.8781999999999996"/>
    <x v="95"/>
  </r>
  <r>
    <n v="96026"/>
    <s v="Gaglianico"/>
    <s v="C - Cintura"/>
    <x v="0"/>
    <n v="4.5404"/>
    <x v="95"/>
  </r>
  <r>
    <n v="96027"/>
    <s v="Gifflenga"/>
    <s v="C - Cintura"/>
    <x v="0"/>
    <n v="2.3687"/>
    <x v="95"/>
  </r>
  <r>
    <n v="96028"/>
    <s v="Graglia"/>
    <s v="C - Cintura"/>
    <x v="0"/>
    <n v="20.127300000000002"/>
    <x v="95"/>
  </r>
  <r>
    <n v="96030"/>
    <s v="Magnano"/>
    <s v="C - Cintura"/>
    <x v="0"/>
    <n v="10.3628"/>
    <x v="95"/>
  </r>
  <r>
    <n v="96031"/>
    <s v="Massazza"/>
    <s v="C - Cintura"/>
    <x v="0"/>
    <n v="11.710699999999999"/>
    <x v="95"/>
  </r>
  <r>
    <n v="96032"/>
    <s v="Masserano"/>
    <s v="C - Cintura"/>
    <x v="0"/>
    <n v="26.859400000000001"/>
    <x v="95"/>
  </r>
  <r>
    <n v="96033"/>
    <s v="Mezzana Mortigliengo"/>
    <s v="C - Cintura"/>
    <x v="0"/>
    <n v="4.1596000000000002"/>
    <x v="95"/>
  </r>
  <r>
    <n v="96034"/>
    <s v="Miagliano"/>
    <s v="C - Cintura"/>
    <x v="0"/>
    <n v="0.62790000000000001"/>
    <x v="95"/>
  </r>
  <r>
    <n v="96035"/>
    <s v="Mongrando"/>
    <s v="C - Cintura"/>
    <x v="0"/>
    <n v="16.207799999999999"/>
    <x v="95"/>
  </r>
  <r>
    <n v="96037"/>
    <s v="Mottalciata"/>
    <s v="C - Cintura"/>
    <x v="0"/>
    <n v="17.913900000000002"/>
    <x v="95"/>
  </r>
  <r>
    <n v="96038"/>
    <s v="Muzzano"/>
    <s v="C - Cintura"/>
    <x v="0"/>
    <n v="5.8331"/>
    <x v="95"/>
  </r>
  <r>
    <n v="96039"/>
    <s v="Netro"/>
    <s v="C - Cintura"/>
    <x v="0"/>
    <n v="13.0726"/>
    <x v="95"/>
  </r>
  <r>
    <n v="96040"/>
    <s v="Occhieppo Inferiore"/>
    <s v="C - Cintura"/>
    <x v="0"/>
    <n v="4.0483000000000002"/>
    <x v="95"/>
  </r>
  <r>
    <n v="96041"/>
    <s v="Occhieppo Superiore"/>
    <s v="C - Cintura"/>
    <x v="0"/>
    <n v="5.0182000000000002"/>
    <x v="95"/>
  </r>
  <r>
    <n v="96042"/>
    <s v="Pettinengo"/>
    <s v="C - Cintura"/>
    <x v="0"/>
    <n v="15.456"/>
    <x v="95"/>
  </r>
  <r>
    <n v="96043"/>
    <s v="Piatto"/>
    <s v="C - Cintura"/>
    <x v="0"/>
    <n v="3.7147000000000001"/>
    <x v="95"/>
  </r>
  <r>
    <n v="96044"/>
    <s v="Piedicavallo"/>
    <s v="C - Cintura"/>
    <x v="0"/>
    <n v="18.0823"/>
    <x v="95"/>
  </r>
  <r>
    <n v="96046"/>
    <s v="Pollone"/>
    <s v="C - Cintura"/>
    <x v="0"/>
    <n v="16.506399999999999"/>
    <x v="95"/>
  </r>
  <r>
    <n v="96047"/>
    <s v="Ponderano"/>
    <s v="B - Polo intercomunale"/>
    <x v="0"/>
    <n v="7.1825000000000001"/>
    <x v="95"/>
  </r>
  <r>
    <n v="96048"/>
    <s v="Portula"/>
    <s v="D - Intermedio"/>
    <x v="1"/>
    <n v="11.3452"/>
    <x v="95"/>
  </r>
  <r>
    <n v="96049"/>
    <s v="Pralungo"/>
    <s v="C - Cintura"/>
    <x v="0"/>
    <n v="7.3583999999999996"/>
    <x v="95"/>
  </r>
  <r>
    <n v="96050"/>
    <s v="Pray"/>
    <s v="D - Intermedio"/>
    <x v="1"/>
    <n v="8.8143999999999991"/>
    <x v="95"/>
  </r>
  <r>
    <n v="96053"/>
    <s v="Ronco Biellese"/>
    <s v="C - Cintura"/>
    <x v="0"/>
    <n v="3.7294999999999998"/>
    <x v="95"/>
  </r>
  <r>
    <n v="96054"/>
    <s v="Roppolo"/>
    <s v="C - Cintura"/>
    <x v="0"/>
    <n v="8.1920999999999999"/>
    <x v="95"/>
  </r>
  <r>
    <n v="96055"/>
    <s v="Rosazza"/>
    <s v="C - Cintura"/>
    <x v="0"/>
    <n v="8.7078000000000007"/>
    <x v="95"/>
  </r>
  <r>
    <n v="96056"/>
    <s v="Sagliano Micca"/>
    <s v="C - Cintura"/>
    <x v="0"/>
    <n v="14.3979"/>
    <x v="95"/>
  </r>
  <r>
    <n v="96057"/>
    <s v="Sala Biellese"/>
    <s v="C - Cintura"/>
    <x v="0"/>
    <n v="8.0463000000000005"/>
    <x v="95"/>
  </r>
  <r>
    <n v="96058"/>
    <s v="Salussola"/>
    <s v="C - Cintura"/>
    <x v="0"/>
    <n v="38.75"/>
    <x v="95"/>
  </r>
  <r>
    <n v="96059"/>
    <s v="Sandigliano"/>
    <s v="C - Cintura"/>
    <x v="0"/>
    <n v="10.3682"/>
    <x v="95"/>
  </r>
  <r>
    <n v="96063"/>
    <s v="Sordevolo"/>
    <s v="C - Cintura"/>
    <x v="0"/>
    <n v="13.9757"/>
    <x v="95"/>
  </r>
  <r>
    <n v="96064"/>
    <s v="Sostegno"/>
    <s v="D - Intermedio"/>
    <x v="1"/>
    <n v="18.265899999999998"/>
    <x v="95"/>
  </r>
  <r>
    <n v="96065"/>
    <s v="Strona"/>
    <s v="C - Cintura"/>
    <x v="0"/>
    <n v="3.823"/>
    <x v="95"/>
  </r>
  <r>
    <n v="96066"/>
    <s v="Tavigliano"/>
    <s v="C - Cintura"/>
    <x v="0"/>
    <n v="11.5245"/>
    <x v="95"/>
  </r>
  <r>
    <n v="96067"/>
    <s v="Ternengo"/>
    <s v="C - Cintura"/>
    <x v="0"/>
    <n v="1.8853"/>
    <x v="95"/>
  </r>
  <r>
    <n v="96068"/>
    <s v="Tollegno"/>
    <s v="C - Cintura"/>
    <x v="0"/>
    <n v="3.3298999999999999"/>
    <x v="95"/>
  </r>
  <r>
    <n v="96069"/>
    <s v="Torrazzo"/>
    <s v="C - Cintura"/>
    <x v="0"/>
    <n v="5.6208999999999998"/>
    <x v="95"/>
  </r>
  <r>
    <n v="96071"/>
    <s v="Valdengo"/>
    <s v="C - Cintura"/>
    <x v="0"/>
    <n v="7.7466999999999997"/>
    <x v="95"/>
  </r>
  <r>
    <n v="96072"/>
    <s v="Vallanzengo"/>
    <s v="C - Cintura"/>
    <x v="0"/>
    <n v="4.5770999999999997"/>
    <x v="95"/>
  </r>
  <r>
    <n v="96074"/>
    <s v="Valle San Nicolao"/>
    <s v="C - Cintura"/>
    <x v="0"/>
    <n v="13.3148"/>
    <x v="95"/>
  </r>
  <r>
    <n v="96075"/>
    <s v="Veglio"/>
    <s v="C - Cintura"/>
    <x v="0"/>
    <n v="6.6090999999999998"/>
    <x v="95"/>
  </r>
  <r>
    <n v="96076"/>
    <s v="Verrone"/>
    <s v="C - Cintura"/>
    <x v="0"/>
    <n v="8.1835000000000004"/>
    <x v="95"/>
  </r>
  <r>
    <n v="96077"/>
    <s v="Vigliano Biellese"/>
    <s v="C - Cintura"/>
    <x v="0"/>
    <n v="8.6113"/>
    <x v="95"/>
  </r>
  <r>
    <n v="96078"/>
    <s v="Villa del Bosco"/>
    <s v="C - Cintura"/>
    <x v="0"/>
    <n v="3.7002000000000002"/>
    <x v="95"/>
  </r>
  <r>
    <n v="96079"/>
    <s v="Villanova Biellese"/>
    <s v="C - Cintura"/>
    <x v="0"/>
    <n v="7.8659999999999997"/>
    <x v="95"/>
  </r>
  <r>
    <n v="96080"/>
    <s v="Viverone"/>
    <s v="C - Cintura"/>
    <x v="0"/>
    <n v="12.1938"/>
    <x v="95"/>
  </r>
  <r>
    <n v="96081"/>
    <s v="Zimone"/>
    <s v="C - Cintura"/>
    <x v="0"/>
    <n v="3.0735999999999999"/>
    <x v="95"/>
  </r>
  <r>
    <n v="96082"/>
    <s v="Zubiena"/>
    <s v="C - Cintura"/>
    <x v="0"/>
    <n v="12.767200000000001"/>
    <x v="95"/>
  </r>
  <r>
    <n v="96083"/>
    <s v="Zumaglia"/>
    <s v="C - Cintura"/>
    <x v="0"/>
    <n v="2.8437999999999999"/>
    <x v="95"/>
  </r>
  <r>
    <n v="96085"/>
    <s v="Lessona"/>
    <s v="C - Cintura"/>
    <x v="0"/>
    <n v="12.8026"/>
    <x v="95"/>
  </r>
  <r>
    <n v="96086"/>
    <s v="Campiglia Cervo"/>
    <s v="C - Cintura"/>
    <x v="0"/>
    <n v="28.5899"/>
    <x v="95"/>
  </r>
  <r>
    <n v="96087"/>
    <s v="Quaregna Cerreto"/>
    <s v="C - Cintura"/>
    <x v="0"/>
    <n v="8.5545000000000009"/>
    <x v="95"/>
  </r>
  <r>
    <n v="96088"/>
    <s v="Valdilana"/>
    <s v="D - Intermedio"/>
    <x v="1"/>
    <n v="61.148699999999998"/>
    <x v="95"/>
  </r>
  <r>
    <n v="97001"/>
    <s v="Abbadia Lariana"/>
    <s v="C - Cintura"/>
    <x v="0"/>
    <n v="16.222000000000001"/>
    <x v="96"/>
  </r>
  <r>
    <n v="97002"/>
    <s v="Airuno"/>
    <s v="C - Cintura"/>
    <x v="0"/>
    <n v="4.4580000000000002"/>
    <x v="96"/>
  </r>
  <r>
    <n v="97003"/>
    <s v="Annone di Brianza"/>
    <s v="C - Cintura"/>
    <x v="0"/>
    <n v="5.9165999999999999"/>
    <x v="96"/>
  </r>
  <r>
    <n v="97004"/>
    <s v="Ballabio"/>
    <s v="C - Cintura"/>
    <x v="0"/>
    <n v="15.153"/>
    <x v="96"/>
  </r>
  <r>
    <n v="97005"/>
    <s v="Barzago"/>
    <s v="C - Cintura"/>
    <x v="0"/>
    <n v="3.7915000000000001"/>
    <x v="96"/>
  </r>
  <r>
    <n v="97006"/>
    <s v="Barzanò"/>
    <s v="C - Cintura"/>
    <x v="0"/>
    <n v="3.6909999999999998"/>
    <x v="96"/>
  </r>
  <r>
    <n v="97007"/>
    <s v="Barzio"/>
    <s v="C - Cintura"/>
    <x v="0"/>
    <n v="21.700600000000001"/>
    <x v="96"/>
  </r>
  <r>
    <n v="97008"/>
    <s v="Bellano"/>
    <s v="C - Cintura"/>
    <x v="0"/>
    <n v="21.938500000000001"/>
    <x v="96"/>
  </r>
  <r>
    <n v="97009"/>
    <s v="Bosisio Parini"/>
    <s v="C - Cintura"/>
    <x v="0"/>
    <n v="6.1475999999999997"/>
    <x v="96"/>
  </r>
  <r>
    <n v="97010"/>
    <s v="Brivio"/>
    <s v="C - Cintura"/>
    <x v="0"/>
    <n v="7.7609000000000004"/>
    <x v="96"/>
  </r>
  <r>
    <n v="97011"/>
    <s v="Bulciago"/>
    <s v="C - Cintura"/>
    <x v="0"/>
    <n v="2.9754999999999998"/>
    <x v="96"/>
  </r>
  <r>
    <n v="97012"/>
    <s v="Calco"/>
    <s v="C - Cintura"/>
    <x v="0"/>
    <n v="4.7621000000000002"/>
    <x v="96"/>
  </r>
  <r>
    <n v="97013"/>
    <s v="Calolziocorte"/>
    <s v="C - Cintura"/>
    <x v="0"/>
    <n v="8.8088999999999995"/>
    <x v="96"/>
  </r>
  <r>
    <n v="97014"/>
    <s v="Carenno"/>
    <s v="C - Cintura"/>
    <x v="0"/>
    <n v="7.9660000000000002"/>
    <x v="96"/>
  </r>
  <r>
    <n v="97015"/>
    <s v="Casargo"/>
    <s v="D - Intermedio"/>
    <x v="1"/>
    <n v="19.7639"/>
    <x v="96"/>
  </r>
  <r>
    <n v="97016"/>
    <s v="Casatenovo"/>
    <s v="C - Cintura"/>
    <x v="0"/>
    <n v="12.5296"/>
    <x v="96"/>
  </r>
  <r>
    <n v="97017"/>
    <s v="Cassago Brianza"/>
    <s v="C - Cintura"/>
    <x v="0"/>
    <n v="3.4289000000000001"/>
    <x v="96"/>
  </r>
  <r>
    <n v="97018"/>
    <s v="Cassina Valsassina"/>
    <s v="C - Cintura"/>
    <x v="0"/>
    <n v="2.7997000000000001"/>
    <x v="96"/>
  </r>
  <r>
    <n v="97019"/>
    <s v="Castello di Brianza"/>
    <s v="C - Cintura"/>
    <x v="0"/>
    <n v="3.5177"/>
    <x v="96"/>
  </r>
  <r>
    <n v="97020"/>
    <s v="Cernusco Lombardone"/>
    <s v="B - Polo intercomunale"/>
    <x v="0"/>
    <n v="3.9733999999999998"/>
    <x v="96"/>
  </r>
  <r>
    <n v="97021"/>
    <s v="Cesana Brianza"/>
    <s v="C - Cintura"/>
    <x v="0"/>
    <n v="3.6878000000000002"/>
    <x v="96"/>
  </r>
  <r>
    <n v="97022"/>
    <s v="Civate"/>
    <s v="C - Cintura"/>
    <x v="0"/>
    <n v="9.3149999999999995"/>
    <x v="96"/>
  </r>
  <r>
    <n v="97023"/>
    <s v="Colico"/>
    <s v="D - Intermedio"/>
    <x v="1"/>
    <n v="35.008000000000003"/>
    <x v="96"/>
  </r>
  <r>
    <n v="97024"/>
    <s v="Colle Brianza"/>
    <s v="C - Cintura"/>
    <x v="0"/>
    <n v="8.4171999999999993"/>
    <x v="96"/>
  </r>
  <r>
    <n v="97025"/>
    <s v="Cortenova"/>
    <s v="D - Intermedio"/>
    <x v="1"/>
    <n v="11.4452"/>
    <x v="96"/>
  </r>
  <r>
    <n v="97026"/>
    <s v="Costa Masnaga"/>
    <s v="C - Cintura"/>
    <x v="0"/>
    <n v="5.9448999999999996"/>
    <x v="96"/>
  </r>
  <r>
    <n v="97027"/>
    <s v="Crandola Valsassina"/>
    <s v="D - Intermedio"/>
    <x v="1"/>
    <n v="8.8992000000000004"/>
    <x v="96"/>
  </r>
  <r>
    <n v="97028"/>
    <s v="Cremella"/>
    <s v="C - Cintura"/>
    <x v="0"/>
    <n v="1.7504999999999999"/>
    <x v="96"/>
  </r>
  <r>
    <n v="97029"/>
    <s v="Cremeno"/>
    <s v="C - Cintura"/>
    <x v="0"/>
    <n v="13.152799999999999"/>
    <x v="96"/>
  </r>
  <r>
    <n v="97030"/>
    <s v="Dervio"/>
    <s v="C - Cintura"/>
    <x v="0"/>
    <n v="11.872400000000001"/>
    <x v="96"/>
  </r>
  <r>
    <n v="97031"/>
    <s v="Dolzago"/>
    <s v="C - Cintura"/>
    <x v="0"/>
    <n v="2.3997000000000002"/>
    <x v="96"/>
  </r>
  <r>
    <n v="97032"/>
    <s v="Dorio"/>
    <s v="C - Cintura"/>
    <x v="0"/>
    <n v="11.7575"/>
    <x v="96"/>
  </r>
  <r>
    <n v="97033"/>
    <s v="Ello"/>
    <s v="C - Cintura"/>
    <x v="0"/>
    <n v="2.3328000000000002"/>
    <x v="96"/>
  </r>
  <r>
    <n v="97034"/>
    <s v="Erve"/>
    <s v="C - Cintura"/>
    <x v="0"/>
    <n v="6.1561000000000003"/>
    <x v="96"/>
  </r>
  <r>
    <n v="97035"/>
    <s v="Esino Lario"/>
    <s v="E - Periferico"/>
    <x v="1"/>
    <n v="17.905100000000001"/>
    <x v="96"/>
  </r>
  <r>
    <n v="97036"/>
    <s v="Galbiate"/>
    <s v="C - Cintura"/>
    <x v="0"/>
    <n v="15.536300000000001"/>
    <x v="96"/>
  </r>
  <r>
    <n v="97037"/>
    <s v="Garbagnate Monastero"/>
    <s v="C - Cintura"/>
    <x v="0"/>
    <n v="3.5729000000000002"/>
    <x v="96"/>
  </r>
  <r>
    <n v="97038"/>
    <s v="Garlate"/>
    <s v="C - Cintura"/>
    <x v="0"/>
    <n v="3.7816000000000001"/>
    <x v="96"/>
  </r>
  <r>
    <n v="97039"/>
    <s v="Imbersago"/>
    <s v="C - Cintura"/>
    <x v="0"/>
    <n v="3.2427000000000001"/>
    <x v="96"/>
  </r>
  <r>
    <n v="97040"/>
    <s v="Introbio"/>
    <s v="C - Cintura"/>
    <x v="0"/>
    <n v="25.9435"/>
    <x v="96"/>
  </r>
  <r>
    <n v="97042"/>
    <s v="Lecco"/>
    <s v="A - Polo"/>
    <x v="0"/>
    <n v="45.089300000000001"/>
    <x v="96"/>
  </r>
  <r>
    <n v="97043"/>
    <s v="Lierna"/>
    <s v="C - Cintura"/>
    <x v="0"/>
    <n v="10.894299999999999"/>
    <x v="96"/>
  </r>
  <r>
    <n v="97044"/>
    <s v="Lomagna"/>
    <s v="C - Cintura"/>
    <x v="0"/>
    <n v="3.8163"/>
    <x v="96"/>
  </r>
  <r>
    <n v="97045"/>
    <s v="Malgrate"/>
    <s v="C - Cintura"/>
    <x v="0"/>
    <n v="1.9175"/>
    <x v="96"/>
  </r>
  <r>
    <n v="97046"/>
    <s v="Mandello del Lario"/>
    <s v="C - Cintura"/>
    <x v="0"/>
    <n v="43.9375"/>
    <x v="96"/>
  </r>
  <r>
    <n v="97047"/>
    <s v="Margno"/>
    <s v="D - Intermedio"/>
    <x v="1"/>
    <n v="3.8757000000000001"/>
    <x v="96"/>
  </r>
  <r>
    <n v="97048"/>
    <s v="Merate"/>
    <s v="B - Polo intercomunale"/>
    <x v="0"/>
    <n v="11.181699999999999"/>
    <x v="96"/>
  </r>
  <r>
    <n v="97049"/>
    <s v="Missaglia"/>
    <s v="C - Cintura"/>
    <x v="0"/>
    <n v="11.811400000000001"/>
    <x v="96"/>
  </r>
  <r>
    <n v="97050"/>
    <s v="Moggio"/>
    <s v="C - Cintura"/>
    <x v="0"/>
    <n v="12.854699999999999"/>
    <x v="96"/>
  </r>
  <r>
    <n v="97051"/>
    <s v="Molteno"/>
    <s v="C - Cintura"/>
    <x v="0"/>
    <n v="3.0145"/>
    <x v="96"/>
  </r>
  <r>
    <n v="97052"/>
    <s v="Monte Marenzo"/>
    <s v="C - Cintura"/>
    <x v="0"/>
    <n v="3.1484000000000001"/>
    <x v="96"/>
  </r>
  <r>
    <n v="97053"/>
    <s v="Montevecchia"/>
    <s v="C - Cintura"/>
    <x v="0"/>
    <n v="5.57"/>
    <x v="96"/>
  </r>
  <r>
    <n v="97054"/>
    <s v="Monticello Brianza"/>
    <s v="C - Cintura"/>
    <x v="0"/>
    <n v="4.3544"/>
    <x v="96"/>
  </r>
  <r>
    <n v="97055"/>
    <s v="Morterone"/>
    <s v="E - Periferico"/>
    <x v="1"/>
    <n v="13.561"/>
    <x v="96"/>
  </r>
  <r>
    <n v="97056"/>
    <s v="Nibionno"/>
    <s v="C - Cintura"/>
    <x v="0"/>
    <n v="3.3714"/>
    <x v="96"/>
  </r>
  <r>
    <n v="97057"/>
    <s v="Oggiono"/>
    <s v="C - Cintura"/>
    <x v="0"/>
    <n v="7.6917"/>
    <x v="96"/>
  </r>
  <r>
    <n v="97058"/>
    <s v="Olgiate Molgora"/>
    <s v="B - Polo intercomunale"/>
    <x v="0"/>
    <n v="6.8532000000000002"/>
    <x v="96"/>
  </r>
  <r>
    <n v="97059"/>
    <s v="Olginate"/>
    <s v="C - Cintura"/>
    <x v="0"/>
    <n v="7.9997999999999996"/>
    <x v="96"/>
  </r>
  <r>
    <n v="97060"/>
    <s v="Oliveto Lario"/>
    <s v="C - Cintura"/>
    <x v="0"/>
    <n v="15.654999999999999"/>
    <x v="96"/>
  </r>
  <r>
    <n v="97061"/>
    <s v="Osnago"/>
    <s v="C - Cintura"/>
    <x v="0"/>
    <n v="4.2944000000000004"/>
    <x v="96"/>
  </r>
  <r>
    <n v="97062"/>
    <s v="Paderno d'Adda"/>
    <s v="C - Cintura"/>
    <x v="0"/>
    <n v="3.3647"/>
    <x v="96"/>
  </r>
  <r>
    <n v="97063"/>
    <s v="Pagnona"/>
    <s v="E - Periferico"/>
    <x v="1"/>
    <n v="9.1112000000000002"/>
    <x v="96"/>
  </r>
  <r>
    <n v="97064"/>
    <s v="Parlasco"/>
    <s v="C - Cintura"/>
    <x v="0"/>
    <n v="3.0886999999999998"/>
    <x v="96"/>
  </r>
  <r>
    <n v="97065"/>
    <s v="Pasturo"/>
    <s v="C - Cintura"/>
    <x v="0"/>
    <n v="22.042100000000001"/>
    <x v="96"/>
  </r>
  <r>
    <n v="97067"/>
    <s v="Perledo"/>
    <s v="D - Intermedio"/>
    <x v="1"/>
    <n v="13.7119"/>
    <x v="96"/>
  </r>
  <r>
    <n v="97068"/>
    <s v="Pescate"/>
    <s v="C - Cintura"/>
    <x v="0"/>
    <n v="2.0246"/>
    <x v="96"/>
  </r>
  <r>
    <n v="97069"/>
    <s v="Premana"/>
    <s v="E - Periferico"/>
    <x v="1"/>
    <n v="32.961199999999998"/>
    <x v="96"/>
  </r>
  <r>
    <n v="97070"/>
    <s v="Primaluna"/>
    <s v="C - Cintura"/>
    <x v="0"/>
    <n v="23.2148"/>
    <x v="96"/>
  </r>
  <r>
    <n v="97071"/>
    <s v="Robbiate"/>
    <s v="C - Cintura"/>
    <x v="0"/>
    <n v="4.5651999999999999"/>
    <x v="96"/>
  </r>
  <r>
    <n v="97072"/>
    <s v="Rogeno"/>
    <s v="C - Cintura"/>
    <x v="0"/>
    <n v="4.8696999999999999"/>
    <x v="96"/>
  </r>
  <r>
    <n v="97074"/>
    <s v="Santa Maria Hoè"/>
    <s v="C - Cintura"/>
    <x v="0"/>
    <n v="2.5787"/>
    <x v="96"/>
  </r>
  <r>
    <n v="97075"/>
    <s v="Sirone"/>
    <s v="C - Cintura"/>
    <x v="0"/>
    <n v="3.2786"/>
    <x v="96"/>
  </r>
  <r>
    <n v="97076"/>
    <s v="Sirtori"/>
    <s v="C - Cintura"/>
    <x v="0"/>
    <n v="4.2690000000000001"/>
    <x v="96"/>
  </r>
  <r>
    <n v="97077"/>
    <s v="Sueglio"/>
    <s v="D - Intermedio"/>
    <x v="1"/>
    <n v="4.3273000000000001"/>
    <x v="96"/>
  </r>
  <r>
    <n v="97078"/>
    <s v="Suello"/>
    <s v="C - Cintura"/>
    <x v="0"/>
    <n v="2.8155000000000001"/>
    <x v="96"/>
  </r>
  <r>
    <n v="97079"/>
    <s v="Taceno"/>
    <s v="D - Intermedio"/>
    <x v="1"/>
    <n v="3.6311"/>
    <x v="96"/>
  </r>
  <r>
    <n v="97082"/>
    <s v="Valgreghentino"/>
    <s v="C - Cintura"/>
    <x v="0"/>
    <n v="6.2606999999999999"/>
    <x v="96"/>
  </r>
  <r>
    <n v="97083"/>
    <s v="Valmadrera"/>
    <s v="C - Cintura"/>
    <x v="0"/>
    <n v="12.313000000000001"/>
    <x v="96"/>
  </r>
  <r>
    <n v="97084"/>
    <s v="Varenna"/>
    <s v="C - Cintura"/>
    <x v="0"/>
    <n v="12.673400000000001"/>
    <x v="96"/>
  </r>
  <r>
    <n v="97086"/>
    <s v="Vercurago"/>
    <s v="C - Cintura"/>
    <x v="0"/>
    <n v="2.2644000000000002"/>
    <x v="96"/>
  </r>
  <r>
    <n v="97090"/>
    <s v="Viganò"/>
    <s v="C - Cintura"/>
    <x v="0"/>
    <n v="1.7323999999999999"/>
    <x v="96"/>
  </r>
  <r>
    <n v="97091"/>
    <s v="Verderio"/>
    <s v="C - Cintura"/>
    <x v="0"/>
    <n v="6.3605"/>
    <x v="96"/>
  </r>
  <r>
    <n v="97092"/>
    <s v="La Valletta Brianza"/>
    <s v="C - Cintura"/>
    <x v="0"/>
    <n v="9.0434999999999999"/>
    <x v="96"/>
  </r>
  <r>
    <n v="97093"/>
    <s v="Valvarrone"/>
    <s v="D - Intermedio"/>
    <x v="1"/>
    <n v="14.5725"/>
    <x v="96"/>
  </r>
  <r>
    <n v="98001"/>
    <s v="Abbadia Cerreto"/>
    <s v="C - Cintura"/>
    <x v="0"/>
    <n v="6.5763999999999996"/>
    <x v="97"/>
  </r>
  <r>
    <n v="98002"/>
    <s v="Bertonico"/>
    <s v="C - Cintura"/>
    <x v="0"/>
    <n v="20.547999999999998"/>
    <x v="97"/>
  </r>
  <r>
    <n v="98003"/>
    <s v="Boffalora d'Adda"/>
    <s v="C - Cintura"/>
    <x v="0"/>
    <n v="8.1910000000000007"/>
    <x v="97"/>
  </r>
  <r>
    <n v="98004"/>
    <s v="Borghetto Lodigiano"/>
    <s v="C - Cintura"/>
    <x v="0"/>
    <n v="24.8325"/>
    <x v="97"/>
  </r>
  <r>
    <n v="98005"/>
    <s v="Borgo San Giovanni"/>
    <s v="C - Cintura"/>
    <x v="0"/>
    <n v="8.0942000000000007"/>
    <x v="97"/>
  </r>
  <r>
    <n v="98006"/>
    <s v="Brembio"/>
    <s v="C - Cintura"/>
    <x v="0"/>
    <n v="17.527799999999999"/>
    <x v="97"/>
  </r>
  <r>
    <n v="98008"/>
    <s v="Casaletto Lodigiano"/>
    <s v="C - Cintura"/>
    <x v="0"/>
    <n v="9.7439999999999998"/>
    <x v="97"/>
  </r>
  <r>
    <n v="98009"/>
    <s v="Casalmaiocco"/>
    <s v="C - Cintura"/>
    <x v="0"/>
    <n v="4.6901000000000002"/>
    <x v="97"/>
  </r>
  <r>
    <n v="98010"/>
    <s v="Casalpusterlengo"/>
    <s v="C - Cintura"/>
    <x v="0"/>
    <n v="25.468399999999999"/>
    <x v="97"/>
  </r>
  <r>
    <n v="98011"/>
    <s v="Caselle Landi"/>
    <s v="C - Cintura"/>
    <x v="0"/>
    <n v="26.0489"/>
    <x v="97"/>
  </r>
  <r>
    <n v="98012"/>
    <s v="Caselle Lurani"/>
    <s v="C - Cintura"/>
    <x v="0"/>
    <n v="7.4211999999999998"/>
    <x v="97"/>
  </r>
  <r>
    <n v="98013"/>
    <s v="Castelnuovo Bocca d'Adda"/>
    <s v="C - Cintura"/>
    <x v="0"/>
    <n v="20.5716"/>
    <x v="97"/>
  </r>
  <r>
    <n v="98014"/>
    <s v="Castiglione d'Adda"/>
    <s v="C - Cintura"/>
    <x v="0"/>
    <n v="13.2745"/>
    <x v="97"/>
  </r>
  <r>
    <n v="98015"/>
    <s v="Castiraga Vidardo"/>
    <s v="C - Cintura"/>
    <x v="0"/>
    <n v="4.5111999999999997"/>
    <x v="97"/>
  </r>
  <r>
    <n v="98017"/>
    <s v="Cavenago d'Adda"/>
    <s v="C - Cintura"/>
    <x v="0"/>
    <n v="16.9238"/>
    <x v="97"/>
  </r>
  <r>
    <n v="98018"/>
    <s v="Cervignano d'Adda"/>
    <s v="C - Cintura"/>
    <x v="0"/>
    <n v="4.149"/>
    <x v="97"/>
  </r>
  <r>
    <n v="98019"/>
    <s v="Codogno"/>
    <s v="C - Cintura"/>
    <x v="0"/>
    <n v="21.232500000000002"/>
    <x v="97"/>
  </r>
  <r>
    <n v="98020"/>
    <s v="Comazzo"/>
    <s v="C - Cintura"/>
    <x v="0"/>
    <n v="12.5008"/>
    <x v="97"/>
  </r>
  <r>
    <n v="98021"/>
    <s v="Cornegliano Laudense"/>
    <s v="C - Cintura"/>
    <x v="0"/>
    <n v="5.5529000000000002"/>
    <x v="97"/>
  </r>
  <r>
    <n v="98022"/>
    <s v="Corno Giovine"/>
    <s v="C - Cintura"/>
    <x v="0"/>
    <n v="10.2499"/>
    <x v="97"/>
  </r>
  <r>
    <n v="98023"/>
    <s v="Cornovecchio"/>
    <s v="C - Cintura"/>
    <x v="0"/>
    <n v="6.4817999999999998"/>
    <x v="97"/>
  </r>
  <r>
    <n v="98024"/>
    <s v="Corte Palasio"/>
    <s v="C - Cintura"/>
    <x v="0"/>
    <n v="15.476100000000001"/>
    <x v="97"/>
  </r>
  <r>
    <n v="98025"/>
    <s v="Crespiatica"/>
    <s v="C - Cintura"/>
    <x v="0"/>
    <n v="7.2188999999999997"/>
    <x v="97"/>
  </r>
  <r>
    <n v="98026"/>
    <s v="Fombio"/>
    <s v="C - Cintura"/>
    <x v="0"/>
    <n v="7.2755999999999998"/>
    <x v="97"/>
  </r>
  <r>
    <n v="98027"/>
    <s v="Galgagnano"/>
    <s v="C - Cintura"/>
    <x v="0"/>
    <n v="5.6638000000000002"/>
    <x v="97"/>
  </r>
  <r>
    <n v="98028"/>
    <s v="Graffignana"/>
    <s v="C - Cintura"/>
    <x v="0"/>
    <n v="10.7126"/>
    <x v="97"/>
  </r>
  <r>
    <n v="98029"/>
    <s v="Guardamiglio"/>
    <s v="C - Cintura"/>
    <x v="0"/>
    <n v="10.238799999999999"/>
    <x v="97"/>
  </r>
  <r>
    <n v="98030"/>
    <s v="Livraga"/>
    <s v="C - Cintura"/>
    <x v="0"/>
    <n v="11.7897"/>
    <x v="97"/>
  </r>
  <r>
    <n v="98031"/>
    <s v="Lodi"/>
    <s v="A - Polo"/>
    <x v="0"/>
    <n v="41.602400000000003"/>
    <x v="97"/>
  </r>
  <r>
    <n v="98032"/>
    <s v="Lodi Vecchio"/>
    <s v="C - Cintura"/>
    <x v="0"/>
    <n v="16.6402"/>
    <x v="97"/>
  </r>
  <r>
    <n v="98033"/>
    <s v="Maccastorna"/>
    <s v="C - Cintura"/>
    <x v="0"/>
    <n v="5.3916000000000004"/>
    <x v="97"/>
  </r>
  <r>
    <n v="98034"/>
    <s v="Mairago"/>
    <s v="C - Cintura"/>
    <x v="0"/>
    <n v="11.0274"/>
    <x v="97"/>
  </r>
  <r>
    <n v="98035"/>
    <s v="Maleo"/>
    <s v="C - Cintura"/>
    <x v="0"/>
    <n v="19.541599999999999"/>
    <x v="97"/>
  </r>
  <r>
    <n v="98036"/>
    <s v="Marudo"/>
    <s v="C - Cintura"/>
    <x v="0"/>
    <n v="4.4222000000000001"/>
    <x v="97"/>
  </r>
  <r>
    <n v="98037"/>
    <s v="Massalengo"/>
    <s v="C - Cintura"/>
    <x v="0"/>
    <n v="7.7534000000000001"/>
    <x v="97"/>
  </r>
  <r>
    <n v="98038"/>
    <s v="Meleti"/>
    <s v="C - Cintura"/>
    <x v="0"/>
    <n v="7.1318999999999999"/>
    <x v="97"/>
  </r>
  <r>
    <n v="98039"/>
    <s v="Merlino"/>
    <s v="C - Cintura"/>
    <x v="0"/>
    <n v="10.383900000000001"/>
    <x v="97"/>
  </r>
  <r>
    <n v="98040"/>
    <s v="Montanaso Lombardo"/>
    <s v="C - Cintura"/>
    <x v="0"/>
    <n v="9.9009999999999998"/>
    <x v="97"/>
  </r>
  <r>
    <n v="98041"/>
    <s v="Mulazzano"/>
    <s v="C - Cintura"/>
    <x v="0"/>
    <n v="15.311500000000001"/>
    <x v="97"/>
  </r>
  <r>
    <n v="98042"/>
    <s v="Orio Litta"/>
    <s v="C - Cintura"/>
    <x v="0"/>
    <n v="10.1747"/>
    <x v="97"/>
  </r>
  <r>
    <n v="98043"/>
    <s v="Ospedaletto Lodigiano"/>
    <s v="C - Cintura"/>
    <x v="0"/>
    <n v="8.5092999999999996"/>
    <x v="97"/>
  </r>
  <r>
    <n v="98044"/>
    <s v="Ossago Lodigiano"/>
    <s v="C - Cintura"/>
    <x v="0"/>
    <n v="11.392200000000001"/>
    <x v="97"/>
  </r>
  <r>
    <n v="98045"/>
    <s v="Pieve Fissiraga"/>
    <s v="C - Cintura"/>
    <x v="0"/>
    <n v="11.998699999999999"/>
    <x v="97"/>
  </r>
  <r>
    <n v="98046"/>
    <s v="Salerano sul Lambro"/>
    <s v="C - Cintura"/>
    <x v="0"/>
    <n v="4.4728000000000003"/>
    <x v="97"/>
  </r>
  <r>
    <n v="98047"/>
    <s v="San Fiorano"/>
    <s v="C - Cintura"/>
    <x v="0"/>
    <n v="9.3598999999999997"/>
    <x v="97"/>
  </r>
  <r>
    <n v="98048"/>
    <s v="San Martino in Strada"/>
    <s v="C - Cintura"/>
    <x v="0"/>
    <n v="12.978300000000001"/>
    <x v="97"/>
  </r>
  <r>
    <n v="98049"/>
    <s v="San Rocco al Porto"/>
    <s v="C - Cintura"/>
    <x v="0"/>
    <n v="31.079899999999999"/>
    <x v="97"/>
  </r>
  <r>
    <n v="98050"/>
    <s v="Sant'Angelo Lodigiano"/>
    <s v="C - Cintura"/>
    <x v="0"/>
    <n v="19.7896"/>
    <x v="97"/>
  </r>
  <r>
    <n v="98051"/>
    <s v="Santo Stefano Lodigiano"/>
    <s v="C - Cintura"/>
    <x v="0"/>
    <n v="10.1502"/>
    <x v="97"/>
  </r>
  <r>
    <n v="98052"/>
    <s v="Secugnago"/>
    <s v="C - Cintura"/>
    <x v="0"/>
    <n v="7.0452000000000004"/>
    <x v="97"/>
  </r>
  <r>
    <n v="98053"/>
    <s v="Senna Lodigiana"/>
    <s v="C - Cintura"/>
    <x v="0"/>
    <n v="26.603000000000002"/>
    <x v="97"/>
  </r>
  <r>
    <n v="98054"/>
    <s v="Somaglia"/>
    <s v="C - Cintura"/>
    <x v="0"/>
    <n v="20.411899999999999"/>
    <x v="97"/>
  </r>
  <r>
    <n v="98055"/>
    <s v="Sordio"/>
    <s v="C - Cintura"/>
    <x v="0"/>
    <n v="2.7669000000000001"/>
    <x v="97"/>
  </r>
  <r>
    <n v="98056"/>
    <s v="Tavazzano con Villavesco"/>
    <s v="C - Cintura"/>
    <x v="0"/>
    <n v="16.257300000000001"/>
    <x v="97"/>
  </r>
  <r>
    <n v="98057"/>
    <s v="Terranova dei Passerini"/>
    <s v="C - Cintura"/>
    <x v="0"/>
    <n v="10.876799999999999"/>
    <x v="97"/>
  </r>
  <r>
    <n v="98058"/>
    <s v="Turano Lodigiano"/>
    <s v="C - Cintura"/>
    <x v="0"/>
    <n v="16.1312"/>
    <x v="97"/>
  </r>
  <r>
    <n v="98059"/>
    <s v="Valera Fratta"/>
    <s v="C - Cintura"/>
    <x v="0"/>
    <n v="8.1611999999999991"/>
    <x v="97"/>
  </r>
  <r>
    <n v="98060"/>
    <s v="Villanova del Sillaro"/>
    <s v="C - Cintura"/>
    <x v="0"/>
    <n v="13.917400000000001"/>
    <x v="97"/>
  </r>
  <r>
    <n v="98061"/>
    <s v="Zelo Buon Persico"/>
    <s v="C - Cintura"/>
    <x v="0"/>
    <n v="18.797899999999998"/>
    <x v="97"/>
  </r>
  <r>
    <n v="98062"/>
    <s v="Castelgerundo"/>
    <s v="C - Cintura"/>
    <x v="0"/>
    <n v="19.367799999999999"/>
    <x v="97"/>
  </r>
  <r>
    <n v="99001"/>
    <s v="Bellaria-Igea Marina"/>
    <s v="C - Cintura"/>
    <x v="0"/>
    <n v="18.665400000000002"/>
    <x v="98"/>
  </r>
  <r>
    <n v="99002"/>
    <s v="Cattolica"/>
    <s v="C - Cintura"/>
    <x v="0"/>
    <n v="6.0689000000000002"/>
    <x v="98"/>
  </r>
  <r>
    <n v="99003"/>
    <s v="Coriano"/>
    <s v="C - Cintura"/>
    <x v="0"/>
    <n v="46.214599999999997"/>
    <x v="98"/>
  </r>
  <r>
    <n v="99004"/>
    <s v="Gemmano"/>
    <s v="C - Cintura"/>
    <x v="0"/>
    <n v="18.962700000000002"/>
    <x v="98"/>
  </r>
  <r>
    <n v="99005"/>
    <s v="Misano Adriatico"/>
    <s v="C - Cintura"/>
    <x v="0"/>
    <n v="22.500699999999998"/>
    <x v="98"/>
  </r>
  <r>
    <n v="99006"/>
    <s v="Mondaino"/>
    <s v="D - Intermedio"/>
    <x v="1"/>
    <n v="19.938099999999999"/>
    <x v="98"/>
  </r>
  <r>
    <n v="99008"/>
    <s v="Montefiore Conca"/>
    <s v="D - Intermedio"/>
    <x v="1"/>
    <n v="22.222300000000001"/>
    <x v="98"/>
  </r>
  <r>
    <n v="99009"/>
    <s v="Montegridolfo"/>
    <s v="D - Intermedio"/>
    <x v="1"/>
    <n v="6.9611999999999998"/>
    <x v="98"/>
  </r>
  <r>
    <n v="99011"/>
    <s v="Morciano di Romagna"/>
    <s v="C - Cintura"/>
    <x v="0"/>
    <n v="5.5719000000000003"/>
    <x v="98"/>
  </r>
  <r>
    <n v="99013"/>
    <s v="Riccione"/>
    <s v="A - Polo"/>
    <x v="0"/>
    <n v="17.909800000000001"/>
    <x v="98"/>
  </r>
  <r>
    <n v="99014"/>
    <s v="Rimini"/>
    <s v="A - Polo"/>
    <x v="0"/>
    <n v="135.44319999999999"/>
    <x v="98"/>
  </r>
  <r>
    <n v="99015"/>
    <s v="Saludecio"/>
    <s v="C - Cintura"/>
    <x v="0"/>
    <n v="34.361600000000003"/>
    <x v="98"/>
  </r>
  <r>
    <n v="99016"/>
    <s v="San Clemente"/>
    <s v="C - Cintura"/>
    <x v="0"/>
    <n v="20.4436"/>
    <x v="98"/>
  </r>
  <r>
    <n v="99017"/>
    <s v="San Giovanni in Marignano"/>
    <s v="C - Cintura"/>
    <x v="0"/>
    <n v="21.2818"/>
    <x v="98"/>
  </r>
  <r>
    <n v="99018"/>
    <s v="Santarcangelo di Romagna"/>
    <s v="C - Cintura"/>
    <x v="0"/>
    <n v="44.731900000000003"/>
    <x v="98"/>
  </r>
  <r>
    <n v="99020"/>
    <s v="Verucchio"/>
    <s v="C - Cintura"/>
    <x v="0"/>
    <n v="28.159099999999999"/>
    <x v="98"/>
  </r>
  <r>
    <n v="99021"/>
    <s v="Casteldelci"/>
    <s v="E - Periferico"/>
    <x v="1"/>
    <n v="49.922899999999998"/>
    <x v="98"/>
  </r>
  <r>
    <n v="99022"/>
    <s v="Maiolo"/>
    <s v="E - Periferico"/>
    <x v="1"/>
    <n v="23.9467"/>
    <x v="98"/>
  </r>
  <r>
    <n v="99023"/>
    <s v="Novafeltria"/>
    <s v="E - Periferico"/>
    <x v="1"/>
    <n v="42.0871"/>
    <x v="98"/>
  </r>
  <r>
    <n v="99024"/>
    <s v="Pennabilli"/>
    <s v="E - Periferico"/>
    <x v="1"/>
    <n v="70.233099999999993"/>
    <x v="98"/>
  </r>
  <r>
    <n v="99025"/>
    <s v="San Leo"/>
    <s v="E - Periferico"/>
    <x v="1"/>
    <n v="52.880899999999997"/>
    <x v="98"/>
  </r>
  <r>
    <n v="99026"/>
    <s v="Sant'Agata Feltria"/>
    <s v="D - Intermedio"/>
    <x v="1"/>
    <n v="79.3917"/>
    <x v="98"/>
  </r>
  <r>
    <n v="99027"/>
    <s v="Talamello"/>
    <s v="E - Periferico"/>
    <x v="1"/>
    <n v="10.397"/>
    <x v="98"/>
  </r>
  <r>
    <n v="99028"/>
    <s v="Poggio Torriana"/>
    <s v="D - Intermedio"/>
    <x v="1"/>
    <n v="35.191000000000003"/>
    <x v="98"/>
  </r>
  <r>
    <n v="99029"/>
    <s v="Montescudo-Monte Colombo"/>
    <s v="C - Cintura"/>
    <x v="0"/>
    <n v="32.630200000000002"/>
    <x v="98"/>
  </r>
  <r>
    <n v="99030"/>
    <s v="Montecopiolo"/>
    <s v="E - Periferico"/>
    <x v="1"/>
    <n v="35.842199999999998"/>
    <x v="98"/>
  </r>
  <r>
    <n v="99031"/>
    <s v="Sassofeltrio"/>
    <s v="D - Intermedio"/>
    <x v="1"/>
    <n v="21.505500000000001"/>
    <x v="98"/>
  </r>
  <r>
    <n v="100001"/>
    <s v="Cantagallo"/>
    <s v="E - Periferico"/>
    <x v="1"/>
    <n v="95.206299999999999"/>
    <x v="99"/>
  </r>
  <r>
    <n v="100002"/>
    <s v="Carmignano"/>
    <s v="C - Cintura"/>
    <x v="0"/>
    <n v="38.432499999999997"/>
    <x v="99"/>
  </r>
  <r>
    <n v="100003"/>
    <s v="Montemurlo"/>
    <s v="C - Cintura"/>
    <x v="0"/>
    <n v="30.796399999999998"/>
    <x v="99"/>
  </r>
  <r>
    <n v="100004"/>
    <s v="Poggio a Caiano"/>
    <s v="C - Cintura"/>
    <x v="0"/>
    <n v="6.2598000000000003"/>
    <x v="99"/>
  </r>
  <r>
    <n v="100005"/>
    <s v="Prato"/>
    <s v="A - Polo"/>
    <x v="0"/>
    <n v="97.6798"/>
    <x v="99"/>
  </r>
  <r>
    <n v="100006"/>
    <s v="Vaiano"/>
    <s v="D - Intermedio"/>
    <x v="1"/>
    <n v="34.326099999999997"/>
    <x v="99"/>
  </r>
  <r>
    <n v="100007"/>
    <s v="Vernio"/>
    <s v="E - Periferico"/>
    <x v="1"/>
    <n v="63.206600000000002"/>
    <x v="99"/>
  </r>
  <r>
    <n v="101001"/>
    <s v="Belvedere di Spinello"/>
    <s v="D - Intermedio"/>
    <x v="1"/>
    <n v="30.044599999999999"/>
    <x v="100"/>
  </r>
  <r>
    <n v="101002"/>
    <s v="Caccuri"/>
    <s v="D - Intermedio"/>
    <x v="1"/>
    <n v="61.151400000000002"/>
    <x v="100"/>
  </r>
  <r>
    <n v="101003"/>
    <s v="Carfizzi"/>
    <s v="E - Periferico"/>
    <x v="1"/>
    <n v="21.154199999999999"/>
    <x v="100"/>
  </r>
  <r>
    <n v="101004"/>
    <s v="Casabona"/>
    <s v="D - Intermedio"/>
    <x v="1"/>
    <n v="67.628900000000002"/>
    <x v="100"/>
  </r>
  <r>
    <n v="101005"/>
    <s v="Castelsilano"/>
    <s v="D - Intermedio"/>
    <x v="1"/>
    <n v="41.573700000000002"/>
    <x v="100"/>
  </r>
  <r>
    <n v="101006"/>
    <s v="Cerenzia"/>
    <s v="D - Intermedio"/>
    <x v="1"/>
    <n v="21.2225"/>
    <x v="100"/>
  </r>
  <r>
    <n v="101007"/>
    <s v="Cirò"/>
    <s v="E - Periferico"/>
    <x v="1"/>
    <n v="70.9285"/>
    <x v="100"/>
  </r>
  <r>
    <n v="101008"/>
    <s v="Cirò Marina"/>
    <s v="D - Intermedio"/>
    <x v="1"/>
    <n v="41.900399999999998"/>
    <x v="100"/>
  </r>
  <r>
    <n v="101009"/>
    <s v="Cotronei"/>
    <s v="E - Periferico"/>
    <x v="1"/>
    <n v="80.020099999999999"/>
    <x v="100"/>
  </r>
  <r>
    <n v="101010"/>
    <s v="Crotone"/>
    <s v="A - Polo"/>
    <x v="0"/>
    <n v="180.83019999999999"/>
    <x v="100"/>
  </r>
  <r>
    <n v="101011"/>
    <s v="Crucoli"/>
    <s v="E - Periferico"/>
    <x v="1"/>
    <n v="49.935099999999998"/>
    <x v="100"/>
  </r>
  <r>
    <n v="101012"/>
    <s v="Cutro"/>
    <s v="C - Cintura"/>
    <x v="0"/>
    <n v="134.02969999999999"/>
    <x v="100"/>
  </r>
  <r>
    <n v="101013"/>
    <s v="Isola di Capo Rizzuto"/>
    <s v="C - Cintura"/>
    <x v="0"/>
    <n v="126.4238"/>
    <x v="100"/>
  </r>
  <r>
    <n v="101014"/>
    <s v="Melissa"/>
    <s v="E - Periferico"/>
    <x v="1"/>
    <n v="50.962899999999998"/>
    <x v="100"/>
  </r>
  <r>
    <n v="101015"/>
    <s v="Mesoraca"/>
    <s v="E - Periferico"/>
    <x v="1"/>
    <n v="94.003"/>
    <x v="100"/>
  </r>
  <r>
    <n v="101016"/>
    <s v="Pallagorio"/>
    <s v="E - Periferico"/>
    <x v="1"/>
    <n v="44.840499999999999"/>
    <x v="100"/>
  </r>
  <r>
    <n v="101017"/>
    <s v="Petilia Policastro"/>
    <s v="E - Periferico"/>
    <x v="1"/>
    <n v="98.026700000000005"/>
    <x v="100"/>
  </r>
  <r>
    <n v="101018"/>
    <s v="Roccabernarda"/>
    <s v="D - Intermedio"/>
    <x v="1"/>
    <n v="64.204099999999997"/>
    <x v="100"/>
  </r>
  <r>
    <n v="101019"/>
    <s v="Rocca di Neto"/>
    <s v="C - Cintura"/>
    <x v="0"/>
    <n v="45.877699999999997"/>
    <x v="100"/>
  </r>
  <r>
    <n v="101020"/>
    <s v="San Mauro Marchesato"/>
    <s v="D - Intermedio"/>
    <x v="1"/>
    <n v="42.1295"/>
    <x v="100"/>
  </r>
  <r>
    <n v="101021"/>
    <s v="San Nicola dell'Alto"/>
    <s v="E - Periferico"/>
    <x v="1"/>
    <n v="8.1220999999999997"/>
    <x v="100"/>
  </r>
  <r>
    <n v="101022"/>
    <s v="Santa Severina"/>
    <s v="D - Intermedio"/>
    <x v="1"/>
    <n v="52.586199999999998"/>
    <x v="100"/>
  </r>
  <r>
    <n v="101023"/>
    <s v="Savelli"/>
    <s v="E - Periferico"/>
    <x v="1"/>
    <n v="48.959299999999999"/>
    <x v="100"/>
  </r>
  <r>
    <n v="101024"/>
    <s v="Scandale"/>
    <s v="C - Cintura"/>
    <x v="0"/>
    <n v="53.800600000000003"/>
    <x v="100"/>
  </r>
  <r>
    <n v="101025"/>
    <s v="Strongoli"/>
    <s v="D - Intermedio"/>
    <x v="1"/>
    <n v="85.517600000000002"/>
    <x v="100"/>
  </r>
  <r>
    <n v="101026"/>
    <s v="Umbriatico"/>
    <s v="E - Periferico"/>
    <x v="1"/>
    <n v="72.898700000000005"/>
    <x v="100"/>
  </r>
  <r>
    <n v="101027"/>
    <s v="Verzino"/>
    <s v="E - Periferico"/>
    <x v="1"/>
    <n v="45.2744"/>
    <x v="100"/>
  </r>
  <r>
    <n v="102001"/>
    <s v="Acquaro"/>
    <s v="D - Intermedio"/>
    <x v="1"/>
    <n v="24.967700000000001"/>
    <x v="101"/>
  </r>
  <r>
    <n v="102002"/>
    <s v="Arena"/>
    <s v="D - Intermedio"/>
    <x v="1"/>
    <n v="34.913699999999999"/>
    <x v="101"/>
  </r>
  <r>
    <n v="102003"/>
    <s v="Briatico"/>
    <s v="C - Cintura"/>
    <x v="0"/>
    <n v="27.282299999999999"/>
    <x v="101"/>
  </r>
  <r>
    <n v="102004"/>
    <s v="Brognaturo"/>
    <s v="D - Intermedio"/>
    <x v="1"/>
    <n v="25.373100000000001"/>
    <x v="101"/>
  </r>
  <r>
    <n v="102005"/>
    <s v="Capistrano"/>
    <s v="D - Intermedio"/>
    <x v="1"/>
    <n v="21.532599999999999"/>
    <x v="101"/>
  </r>
  <r>
    <n v="102006"/>
    <s v="Cessaniti"/>
    <s v="C - Cintura"/>
    <x v="0"/>
    <n v="18.036799999999999"/>
    <x v="101"/>
  </r>
  <r>
    <n v="102007"/>
    <s v="Dasà"/>
    <s v="D - Intermedio"/>
    <x v="1"/>
    <n v="6.3880999999999997"/>
    <x v="101"/>
  </r>
  <r>
    <n v="102008"/>
    <s v="Dinami"/>
    <s v="D - Intermedio"/>
    <x v="1"/>
    <n v="45.039299999999997"/>
    <x v="101"/>
  </r>
  <r>
    <n v="102009"/>
    <s v="Drapia"/>
    <s v="D - Intermedio"/>
    <x v="1"/>
    <n v="22.050999999999998"/>
    <x v="101"/>
  </r>
  <r>
    <n v="102010"/>
    <s v="Fabrizia"/>
    <s v="E - Periferico"/>
    <x v="1"/>
    <n v="39.390599999999999"/>
    <x v="101"/>
  </r>
  <r>
    <n v="102011"/>
    <s v="Filadelfia"/>
    <s v="D - Intermedio"/>
    <x v="1"/>
    <n v="30.838799999999999"/>
    <x v="101"/>
  </r>
  <r>
    <n v="102012"/>
    <s v="Filandari"/>
    <s v="C - Cintura"/>
    <x v="0"/>
    <n v="18.9359"/>
    <x v="101"/>
  </r>
  <r>
    <n v="102013"/>
    <s v="Filogaso"/>
    <s v="C - Cintura"/>
    <x v="0"/>
    <n v="23.8626"/>
    <x v="101"/>
  </r>
  <r>
    <n v="102014"/>
    <s v="Francavilla Angitola"/>
    <s v="C - Cintura"/>
    <x v="0"/>
    <n v="29.084099999999999"/>
    <x v="101"/>
  </r>
  <r>
    <n v="102015"/>
    <s v="Francica"/>
    <s v="C - Cintura"/>
    <x v="0"/>
    <n v="22.220500000000001"/>
    <x v="101"/>
  </r>
  <r>
    <n v="102016"/>
    <s v="Gerocarne"/>
    <s v="D - Intermedio"/>
    <x v="1"/>
    <n v="45.215299999999999"/>
    <x v="101"/>
  </r>
  <r>
    <n v="102017"/>
    <s v="Ionadi"/>
    <s v="C - Cintura"/>
    <x v="0"/>
    <n v="8.7791999999999994"/>
    <x v="101"/>
  </r>
  <r>
    <n v="102018"/>
    <s v="Joppolo"/>
    <s v="D - Intermedio"/>
    <x v="1"/>
    <n v="21.8842"/>
    <x v="101"/>
  </r>
  <r>
    <n v="102019"/>
    <s v="Limbadi"/>
    <s v="D - Intermedio"/>
    <x v="1"/>
    <n v="29.3719"/>
    <x v="101"/>
  </r>
  <r>
    <n v="102020"/>
    <s v="Maierato"/>
    <s v="C - Cintura"/>
    <x v="0"/>
    <n v="40.008899999999997"/>
    <x v="101"/>
  </r>
  <r>
    <n v="102021"/>
    <s v="Mileto"/>
    <s v="C - Cintura"/>
    <x v="0"/>
    <n v="35.5961"/>
    <x v="101"/>
  </r>
  <r>
    <n v="102022"/>
    <s v="Mongiana"/>
    <s v="E - Periferico"/>
    <x v="1"/>
    <n v="18.1252"/>
    <x v="101"/>
  </r>
  <r>
    <n v="102023"/>
    <s v="Monterosso Calabro"/>
    <s v="D - Intermedio"/>
    <x v="1"/>
    <n v="18.283999999999999"/>
    <x v="101"/>
  </r>
  <r>
    <n v="102024"/>
    <s v="Nardodipace"/>
    <s v="E - Periferico"/>
    <x v="1"/>
    <n v="32.908700000000003"/>
    <x v="101"/>
  </r>
  <r>
    <n v="102025"/>
    <s v="Nicotera"/>
    <s v="D - Intermedio"/>
    <x v="1"/>
    <n v="28.107700000000001"/>
    <x v="101"/>
  </r>
  <r>
    <n v="102026"/>
    <s v="Parghelia"/>
    <s v="D - Intermedio"/>
    <x v="1"/>
    <n v="7.4452999999999996"/>
    <x v="101"/>
  </r>
  <r>
    <n v="102027"/>
    <s v="Pizzo"/>
    <s v="C - Cintura"/>
    <x v="0"/>
    <n v="21.962599999999998"/>
    <x v="101"/>
  </r>
  <r>
    <n v="102028"/>
    <s v="Pizzoni"/>
    <s v="C - Cintura"/>
    <x v="0"/>
    <n v="21.492000000000001"/>
    <x v="101"/>
  </r>
  <r>
    <n v="102029"/>
    <s v="Polia"/>
    <s v="D - Intermedio"/>
    <x v="1"/>
    <n v="31.569299999999998"/>
    <x v="101"/>
  </r>
  <r>
    <n v="102030"/>
    <s v="Ricadi"/>
    <s v="D - Intermedio"/>
    <x v="1"/>
    <n v="22.317699999999999"/>
    <x v="101"/>
  </r>
  <r>
    <n v="102031"/>
    <s v="Rombiolo"/>
    <s v="C - Cintura"/>
    <x v="0"/>
    <n v="22.395"/>
    <x v="101"/>
  </r>
  <r>
    <n v="102032"/>
    <s v="San Calogero"/>
    <s v="D - Intermedio"/>
    <x v="1"/>
    <n v="25.419899999999998"/>
    <x v="101"/>
  </r>
  <r>
    <n v="102033"/>
    <s v="San Costantino Calabro"/>
    <s v="C - Cintura"/>
    <x v="0"/>
    <n v="6.9439000000000002"/>
    <x v="101"/>
  </r>
  <r>
    <n v="102034"/>
    <s v="San Gregorio d'Ippona"/>
    <s v="C - Cintura"/>
    <x v="0"/>
    <n v="12.7475"/>
    <x v="101"/>
  </r>
  <r>
    <n v="102035"/>
    <s v="San Nicola da Crissa"/>
    <s v="D - Intermedio"/>
    <x v="1"/>
    <n v="19.717099999999999"/>
    <x v="101"/>
  </r>
  <r>
    <n v="102036"/>
    <s v="Sant'Onofrio"/>
    <s v="C - Cintura"/>
    <x v="0"/>
    <n v="18.389099999999999"/>
    <x v="101"/>
  </r>
  <r>
    <n v="102037"/>
    <s v="Serra San Bruno"/>
    <s v="E - Periferico"/>
    <x v="1"/>
    <n v="40.344799999999999"/>
    <x v="101"/>
  </r>
  <r>
    <n v="102038"/>
    <s v="Simbario"/>
    <s v="D - Intermedio"/>
    <x v="1"/>
    <n v="20.573899999999998"/>
    <x v="101"/>
  </r>
  <r>
    <n v="102039"/>
    <s v="Sorianello"/>
    <s v="C - Cintura"/>
    <x v="0"/>
    <n v="9.9121000000000006"/>
    <x v="101"/>
  </r>
  <r>
    <n v="102040"/>
    <s v="Soriano Calabro"/>
    <s v="C - Cintura"/>
    <x v="0"/>
    <n v="15.2705"/>
    <x v="101"/>
  </r>
  <r>
    <n v="102041"/>
    <s v="Spadola"/>
    <s v="D - Intermedio"/>
    <x v="1"/>
    <n v="9.7539999999999996"/>
    <x v="101"/>
  </r>
  <r>
    <n v="102042"/>
    <s v="Spilinga"/>
    <s v="C - Cintura"/>
    <x v="0"/>
    <n v="17.082999999999998"/>
    <x v="101"/>
  </r>
  <r>
    <n v="102043"/>
    <s v="Stefanaconi"/>
    <s v="C - Cintura"/>
    <x v="0"/>
    <n v="23.615400000000001"/>
    <x v="101"/>
  </r>
  <r>
    <n v="102044"/>
    <s v="Tropea"/>
    <s v="D - Intermedio"/>
    <x v="1"/>
    <n v="3.6044999999999998"/>
    <x v="101"/>
  </r>
  <r>
    <n v="102045"/>
    <s v="Vallelonga"/>
    <s v="D - Intermedio"/>
    <x v="1"/>
    <n v="17.3474"/>
    <x v="101"/>
  </r>
  <r>
    <n v="102046"/>
    <s v="Vazzano"/>
    <s v="C - Cintura"/>
    <x v="0"/>
    <n v="20.463999999999999"/>
    <x v="101"/>
  </r>
  <r>
    <n v="102047"/>
    <s v="Vibo Valentia"/>
    <s v="A - Polo"/>
    <x v="0"/>
    <n v="45.868299999999998"/>
    <x v="101"/>
  </r>
  <r>
    <n v="102048"/>
    <s v="Zaccanopoli"/>
    <s v="C - Cintura"/>
    <x v="0"/>
    <n v="5.5857999999999999"/>
    <x v="101"/>
  </r>
  <r>
    <n v="102049"/>
    <s v="Zambrone"/>
    <s v="D - Intermedio"/>
    <x v="1"/>
    <n v="16.071200000000001"/>
    <x v="101"/>
  </r>
  <r>
    <n v="102050"/>
    <s v="Zungri"/>
    <s v="C - Cintura"/>
    <x v="0"/>
    <n v="23.362400000000001"/>
    <x v="101"/>
  </r>
  <r>
    <n v="103001"/>
    <s v="Antrona Schieranco"/>
    <s v="D - Intermedio"/>
    <x v="1"/>
    <n v="100.7152"/>
    <x v="102"/>
  </r>
  <r>
    <n v="103002"/>
    <s v="Anzola d'Ossola"/>
    <s v="C - Cintura"/>
    <x v="0"/>
    <n v="13.6031"/>
    <x v="102"/>
  </r>
  <r>
    <n v="103003"/>
    <s v="Arizzano"/>
    <s v="C - Cintura"/>
    <x v="0"/>
    <n v="1.6933"/>
    <x v="102"/>
  </r>
  <r>
    <n v="103004"/>
    <s v="Arola"/>
    <s v="D - Intermedio"/>
    <x v="1"/>
    <n v="6.8838999999999997"/>
    <x v="102"/>
  </r>
  <r>
    <n v="103005"/>
    <s v="Aurano"/>
    <s v="C - Cintura"/>
    <x v="0"/>
    <n v="21.1022"/>
    <x v="102"/>
  </r>
  <r>
    <n v="103006"/>
    <s v="Baceno"/>
    <s v="C - Cintura"/>
    <x v="0"/>
    <n v="78.059200000000004"/>
    <x v="102"/>
  </r>
  <r>
    <n v="103007"/>
    <s v="Bannio Anzino"/>
    <s v="D - Intermedio"/>
    <x v="1"/>
    <n v="39.186700000000002"/>
    <x v="102"/>
  </r>
  <r>
    <n v="103008"/>
    <s v="Baveno"/>
    <s v="C - Cintura"/>
    <x v="0"/>
    <n v="16.750699999999998"/>
    <x v="102"/>
  </r>
  <r>
    <n v="103009"/>
    <s v="Bee"/>
    <s v="C - Cintura"/>
    <x v="0"/>
    <n v="3.5312000000000001"/>
    <x v="102"/>
  </r>
  <r>
    <n v="103010"/>
    <s v="Belgirate"/>
    <s v="D - Intermedio"/>
    <x v="1"/>
    <n v="7.1534000000000004"/>
    <x v="102"/>
  </r>
  <r>
    <n v="103011"/>
    <s v="Beura-Cardezza"/>
    <s v="C - Cintura"/>
    <x v="0"/>
    <n v="28.631599999999999"/>
    <x v="102"/>
  </r>
  <r>
    <n v="103012"/>
    <s v="Bognanco"/>
    <s v="C - Cintura"/>
    <x v="0"/>
    <n v="57.543199999999999"/>
    <x v="102"/>
  </r>
  <r>
    <n v="103013"/>
    <s v="Brovello-Carpugnino"/>
    <s v="C - Cintura"/>
    <x v="0"/>
    <n v="7.7426000000000004"/>
    <x v="102"/>
  </r>
  <r>
    <n v="103014"/>
    <s v="Calasca-Castiglione"/>
    <s v="D - Intermedio"/>
    <x v="1"/>
    <n v="56.892099999999999"/>
    <x v="102"/>
  </r>
  <r>
    <n v="103015"/>
    <s v="Cambiasca"/>
    <s v="C - Cintura"/>
    <x v="0"/>
    <n v="3.9693999999999998"/>
    <x v="102"/>
  </r>
  <r>
    <n v="103016"/>
    <s v="Cannero Riviera"/>
    <s v="C - Cintura"/>
    <x v="0"/>
    <n v="14.317600000000001"/>
    <x v="102"/>
  </r>
  <r>
    <n v="103017"/>
    <s v="Cannobio"/>
    <s v="D - Intermedio"/>
    <x v="1"/>
    <n v="52.2286"/>
    <x v="102"/>
  </r>
  <r>
    <n v="103018"/>
    <s v="Caprezzo"/>
    <s v="C - Cintura"/>
    <x v="0"/>
    <n v="7.1763000000000003"/>
    <x v="102"/>
  </r>
  <r>
    <n v="103019"/>
    <s v="Casale Corte Cerro"/>
    <s v="C - Cintura"/>
    <x v="0"/>
    <n v="12.5281"/>
    <x v="102"/>
  </r>
  <r>
    <n v="103021"/>
    <s v="Ceppo Morelli"/>
    <s v="D - Intermedio"/>
    <x v="1"/>
    <n v="40.3401"/>
    <x v="102"/>
  </r>
  <r>
    <n v="103022"/>
    <s v="Cesara"/>
    <s v="D - Intermedio"/>
    <x v="1"/>
    <n v="11.477"/>
    <x v="102"/>
  </r>
  <r>
    <n v="103023"/>
    <s v="Cossogno"/>
    <s v="C - Cintura"/>
    <x v="0"/>
    <n v="40.399000000000001"/>
    <x v="102"/>
  </r>
  <r>
    <n v="103024"/>
    <s v="Craveggia"/>
    <s v="C - Cintura"/>
    <x v="0"/>
    <n v="35.932899999999997"/>
    <x v="102"/>
  </r>
  <r>
    <n v="103025"/>
    <s v="Crevoladossola"/>
    <s v="C - Cintura"/>
    <x v="0"/>
    <n v="39.690399999999997"/>
    <x v="102"/>
  </r>
  <r>
    <n v="103026"/>
    <s v="Crodo"/>
    <s v="C - Cintura"/>
    <x v="0"/>
    <n v="52.902500000000003"/>
    <x v="102"/>
  </r>
  <r>
    <n v="103028"/>
    <s v="Domodossola"/>
    <s v="A - Polo"/>
    <x v="0"/>
    <n v="37.063699999999997"/>
    <x v="102"/>
  </r>
  <r>
    <n v="103029"/>
    <s v="Druogno"/>
    <s v="C - Cintura"/>
    <x v="0"/>
    <n v="30.044699999999999"/>
    <x v="102"/>
  </r>
  <r>
    <n v="103031"/>
    <s v="Formazza"/>
    <s v="E - Periferico"/>
    <x v="1"/>
    <n v="131.13120000000001"/>
    <x v="102"/>
  </r>
  <r>
    <n v="103032"/>
    <s v="Germagno"/>
    <s v="D - Intermedio"/>
    <x v="1"/>
    <n v="2.8306"/>
    <x v="102"/>
  </r>
  <r>
    <n v="103033"/>
    <s v="Ghiffa"/>
    <s v="C - Cintura"/>
    <x v="0"/>
    <n v="14.6275"/>
    <x v="102"/>
  </r>
  <r>
    <n v="103034"/>
    <s v="Gignese"/>
    <s v="D - Intermedio"/>
    <x v="1"/>
    <n v="14.948700000000001"/>
    <x v="102"/>
  </r>
  <r>
    <n v="103035"/>
    <s v="Gravellona Toce"/>
    <s v="C - Cintura"/>
    <x v="0"/>
    <n v="13.902699999999999"/>
    <x v="102"/>
  </r>
  <r>
    <n v="103036"/>
    <s v="Gurro"/>
    <s v="E - Periferico"/>
    <x v="1"/>
    <n v="13.4429"/>
    <x v="102"/>
  </r>
  <r>
    <n v="103037"/>
    <s v="Intragna"/>
    <s v="C - Cintura"/>
    <x v="0"/>
    <n v="9.9284999999999997"/>
    <x v="102"/>
  </r>
  <r>
    <n v="103038"/>
    <s v="Loreglia"/>
    <s v="D - Intermedio"/>
    <x v="1"/>
    <n v="9.3127999999999993"/>
    <x v="102"/>
  </r>
  <r>
    <n v="103039"/>
    <s v="Macugnaga"/>
    <s v="E - Periferico"/>
    <x v="1"/>
    <n v="99.954700000000003"/>
    <x v="102"/>
  </r>
  <r>
    <n v="103040"/>
    <s v="Madonna del Sasso"/>
    <s v="E - Periferico"/>
    <x v="1"/>
    <n v="15.8786"/>
    <x v="102"/>
  </r>
  <r>
    <n v="103041"/>
    <s v="Malesco"/>
    <s v="C - Cintura"/>
    <x v="0"/>
    <n v="41.98"/>
    <x v="102"/>
  </r>
  <r>
    <n v="103042"/>
    <s v="Masera"/>
    <s v="C - Cintura"/>
    <x v="0"/>
    <n v="20.4757"/>
    <x v="102"/>
  </r>
  <r>
    <n v="103043"/>
    <s v="Massiola"/>
    <s v="E - Periferico"/>
    <x v="1"/>
    <n v="8.2149000000000001"/>
    <x v="102"/>
  </r>
  <r>
    <n v="103044"/>
    <s v="Mergozzo"/>
    <s v="C - Cintura"/>
    <x v="0"/>
    <n v="27.587900000000001"/>
    <x v="102"/>
  </r>
  <r>
    <n v="103045"/>
    <s v="Miazzina"/>
    <s v="C - Cintura"/>
    <x v="0"/>
    <n v="21.752400000000002"/>
    <x v="102"/>
  </r>
  <r>
    <n v="103046"/>
    <s v="Montecrestese"/>
    <s v="C - Cintura"/>
    <x v="0"/>
    <n v="86.605500000000006"/>
    <x v="102"/>
  </r>
  <r>
    <n v="103047"/>
    <s v="Montescheno"/>
    <s v="C - Cintura"/>
    <x v="0"/>
    <n v="22.209099999999999"/>
    <x v="102"/>
  </r>
  <r>
    <n v="103048"/>
    <s v="Nonio"/>
    <s v="D - Intermedio"/>
    <x v="1"/>
    <n v="10.038399999999999"/>
    <x v="102"/>
  </r>
  <r>
    <n v="103049"/>
    <s v="Oggebbio"/>
    <s v="C - Cintura"/>
    <x v="0"/>
    <n v="21.3703"/>
    <x v="102"/>
  </r>
  <r>
    <n v="103050"/>
    <s v="Omegna"/>
    <s v="C - Cintura"/>
    <x v="0"/>
    <n v="30.322500000000002"/>
    <x v="102"/>
  </r>
  <r>
    <n v="103051"/>
    <s v="Ornavasso"/>
    <s v="C - Cintura"/>
    <x v="0"/>
    <n v="25.820699999999999"/>
    <x v="102"/>
  </r>
  <r>
    <n v="103052"/>
    <s v="Pallanzeno"/>
    <s v="C - Cintura"/>
    <x v="0"/>
    <n v="4.6822999999999997"/>
    <x v="102"/>
  </r>
  <r>
    <n v="103053"/>
    <s v="Piedimulera"/>
    <s v="C - Cintura"/>
    <x v="0"/>
    <n v="7.3434999999999997"/>
    <x v="102"/>
  </r>
  <r>
    <n v="103054"/>
    <s v="Pieve Vergonte"/>
    <s v="C - Cintura"/>
    <x v="0"/>
    <n v="41.805999999999997"/>
    <x v="102"/>
  </r>
  <r>
    <n v="103055"/>
    <s v="Premeno"/>
    <s v="C - Cintura"/>
    <x v="0"/>
    <n v="7.9935"/>
    <x v="102"/>
  </r>
  <r>
    <n v="103056"/>
    <s v="Premia"/>
    <s v="C - Cintura"/>
    <x v="0"/>
    <n v="88.124300000000005"/>
    <x v="102"/>
  </r>
  <r>
    <n v="103057"/>
    <s v="Premosello-Chiovenda"/>
    <s v="C - Cintura"/>
    <x v="0"/>
    <n v="33.8459"/>
    <x v="102"/>
  </r>
  <r>
    <n v="103058"/>
    <s v="Quarna Sopra"/>
    <s v="D - Intermedio"/>
    <x v="1"/>
    <n v="9.6912000000000003"/>
    <x v="102"/>
  </r>
  <r>
    <n v="103059"/>
    <s v="Quarna Sotto"/>
    <s v="D - Intermedio"/>
    <x v="1"/>
    <n v="16.232299999999999"/>
    <x v="102"/>
  </r>
  <r>
    <n v="103060"/>
    <s v="Re"/>
    <s v="C - Cintura"/>
    <x v="0"/>
    <n v="27.8291"/>
    <x v="102"/>
  </r>
  <r>
    <n v="103061"/>
    <s v="San Bernardino Verbano"/>
    <s v="C - Cintura"/>
    <x v="0"/>
    <n v="26.718"/>
    <x v="102"/>
  </r>
  <r>
    <n v="103062"/>
    <s v="Santa Maria Maggiore"/>
    <s v="C - Cintura"/>
    <x v="0"/>
    <n v="53.153700000000001"/>
    <x v="102"/>
  </r>
  <r>
    <n v="103064"/>
    <s v="Stresa"/>
    <s v="C - Cintura"/>
    <x v="0"/>
    <n v="35.831099999999999"/>
    <x v="102"/>
  </r>
  <r>
    <n v="103065"/>
    <s v="Toceno"/>
    <s v="C - Cintura"/>
    <x v="0"/>
    <n v="16.481999999999999"/>
    <x v="102"/>
  </r>
  <r>
    <n v="103066"/>
    <s v="Trarego Viggiona"/>
    <s v="D - Intermedio"/>
    <x v="1"/>
    <n v="19.332699999999999"/>
    <x v="102"/>
  </r>
  <r>
    <n v="103067"/>
    <s v="Trasquera"/>
    <s v="D - Intermedio"/>
    <x v="1"/>
    <n v="39.960900000000002"/>
    <x v="102"/>
  </r>
  <r>
    <n v="103068"/>
    <s v="Trontano"/>
    <s v="C - Cintura"/>
    <x v="0"/>
    <n v="56.513100000000001"/>
    <x v="102"/>
  </r>
  <r>
    <n v="103069"/>
    <s v="Valstrona"/>
    <s v="D - Intermedio"/>
    <x v="1"/>
    <n v="51.9696"/>
    <x v="102"/>
  </r>
  <r>
    <n v="103070"/>
    <s v="Vanzone con San Carlo"/>
    <s v="D - Intermedio"/>
    <x v="1"/>
    <n v="15.775"/>
    <x v="102"/>
  </r>
  <r>
    <n v="103071"/>
    <s v="Varzo"/>
    <s v="C - Cintura"/>
    <x v="0"/>
    <n v="93.294799999999995"/>
    <x v="102"/>
  </r>
  <r>
    <n v="103072"/>
    <s v="Verbania"/>
    <s v="A - Polo"/>
    <x v="0"/>
    <n v="37.210500000000003"/>
    <x v="102"/>
  </r>
  <r>
    <n v="103074"/>
    <s v="Vignone"/>
    <s v="C - Cintura"/>
    <x v="0"/>
    <n v="3.1659000000000002"/>
    <x v="102"/>
  </r>
  <r>
    <n v="103075"/>
    <s v="Villadossola"/>
    <s v="C - Cintura"/>
    <x v="0"/>
    <n v="18.621600000000001"/>
    <x v="102"/>
  </r>
  <r>
    <n v="103076"/>
    <s v="Villette"/>
    <s v="C - Cintura"/>
    <x v="0"/>
    <n v="7.6214000000000004"/>
    <x v="102"/>
  </r>
  <r>
    <n v="103077"/>
    <s v="Vogogna"/>
    <s v="C - Cintura"/>
    <x v="0"/>
    <n v="15.539300000000001"/>
    <x v="102"/>
  </r>
  <r>
    <n v="103078"/>
    <s v="Borgomezzavalle"/>
    <s v="C - Cintura"/>
    <x v="0"/>
    <n v="19.115400000000001"/>
    <x v="102"/>
  </r>
  <r>
    <n v="103079"/>
    <s v="Valle Cannobina"/>
    <s v="E - Periferico"/>
    <x v="1"/>
    <n v="54.868499999999997"/>
    <x v="102"/>
  </r>
  <r>
    <n v="108001"/>
    <s v="Agrate Brianza"/>
    <s v="C - Cintura"/>
    <x v="0"/>
    <n v="11.005800000000001"/>
    <x v="103"/>
  </r>
  <r>
    <n v="108002"/>
    <s v="Aicurzio"/>
    <s v="C - Cintura"/>
    <x v="0"/>
    <n v="2.5577999999999999"/>
    <x v="103"/>
  </r>
  <r>
    <n v="108003"/>
    <s v="Albiate"/>
    <s v="C - Cintura"/>
    <x v="0"/>
    <n v="2.6474000000000002"/>
    <x v="103"/>
  </r>
  <r>
    <n v="108004"/>
    <s v="Arcore"/>
    <s v="B - Polo intercomunale"/>
    <x v="0"/>
    <n v="9.7431000000000001"/>
    <x v="103"/>
  </r>
  <r>
    <n v="108005"/>
    <s v="Barlassina"/>
    <s v="C - Cintura"/>
    <x v="0"/>
    <n v="2.9851999999999999"/>
    <x v="103"/>
  </r>
  <r>
    <n v="108006"/>
    <s v="Bellusco"/>
    <s v="C - Cintura"/>
    <x v="0"/>
    <n v="6.5777000000000001"/>
    <x v="103"/>
  </r>
  <r>
    <n v="108007"/>
    <s v="Bernareggio"/>
    <s v="C - Cintura"/>
    <x v="0"/>
    <n v="5.8894000000000002"/>
    <x v="103"/>
  </r>
  <r>
    <n v="108008"/>
    <s v="Besana in Brianza"/>
    <s v="C - Cintura"/>
    <x v="0"/>
    <n v="16.085100000000001"/>
    <x v="103"/>
  </r>
  <r>
    <n v="108009"/>
    <s v="Biassono"/>
    <s v="C - Cintura"/>
    <x v="0"/>
    <n v="5.1574"/>
    <x v="103"/>
  </r>
  <r>
    <n v="108010"/>
    <s v="Bovisio-Masciago"/>
    <s v="C - Cintura"/>
    <x v="0"/>
    <n v="4.7077"/>
    <x v="103"/>
  </r>
  <r>
    <n v="108011"/>
    <s v="Briosco"/>
    <s v="C - Cintura"/>
    <x v="0"/>
    <n v="6.7274000000000003"/>
    <x v="103"/>
  </r>
  <r>
    <n v="108012"/>
    <s v="Brugherio"/>
    <s v="C - Cintura"/>
    <x v="0"/>
    <n v="10.5815"/>
    <x v="103"/>
  </r>
  <r>
    <n v="108013"/>
    <s v="Burago di Molgora"/>
    <s v="C - Cintura"/>
    <x v="0"/>
    <n v="3.4054000000000002"/>
    <x v="103"/>
  </r>
  <r>
    <n v="108014"/>
    <s v="Camparada"/>
    <s v="C - Cintura"/>
    <x v="0"/>
    <n v="1.9435"/>
    <x v="103"/>
  </r>
  <r>
    <n v="108015"/>
    <s v="Carate Brianza"/>
    <s v="C - Cintura"/>
    <x v="0"/>
    <n v="9.8079999999999998"/>
    <x v="103"/>
  </r>
  <r>
    <n v="108016"/>
    <s v="Carnate"/>
    <s v="B - Polo intercomunale"/>
    <x v="0"/>
    <n v="3.3096999999999999"/>
    <x v="103"/>
  </r>
  <r>
    <n v="108017"/>
    <s v="Cavenago di Brianza"/>
    <s v="C - Cintura"/>
    <x v="0"/>
    <n v="4.3136000000000001"/>
    <x v="103"/>
  </r>
  <r>
    <n v="108018"/>
    <s v="Ceriano Laghetto"/>
    <s v="C - Cintura"/>
    <x v="0"/>
    <n v="7.2713999999999999"/>
    <x v="103"/>
  </r>
  <r>
    <n v="108019"/>
    <s v="Cesano Maderno"/>
    <s v="C - Cintura"/>
    <x v="0"/>
    <n v="11.507899999999999"/>
    <x v="103"/>
  </r>
  <r>
    <n v="108020"/>
    <s v="Cogliate"/>
    <s v="C - Cintura"/>
    <x v="0"/>
    <n v="6.9499000000000004"/>
    <x v="103"/>
  </r>
  <r>
    <n v="108021"/>
    <s v="Concorezzo"/>
    <s v="C - Cintura"/>
    <x v="0"/>
    <n v="9.0121000000000002"/>
    <x v="103"/>
  </r>
  <r>
    <n v="108022"/>
    <s v="Correzzana"/>
    <s v="C - Cintura"/>
    <x v="0"/>
    <n v="2.0867"/>
    <x v="103"/>
  </r>
  <r>
    <n v="108023"/>
    <s v="Desio"/>
    <s v="A - Polo"/>
    <x v="0"/>
    <n v="14.751300000000001"/>
    <x v="103"/>
  </r>
  <r>
    <n v="108024"/>
    <s v="Giussano"/>
    <s v="C - Cintura"/>
    <x v="0"/>
    <n v="10.295199999999999"/>
    <x v="103"/>
  </r>
  <r>
    <n v="108025"/>
    <s v="Lazzate"/>
    <s v="C - Cintura"/>
    <x v="0"/>
    <n v="5.1372999999999998"/>
    <x v="103"/>
  </r>
  <r>
    <n v="108026"/>
    <s v="Lesmo"/>
    <s v="C - Cintura"/>
    <x v="0"/>
    <n v="5.1677"/>
    <x v="103"/>
  </r>
  <r>
    <n v="108027"/>
    <s v="Limbiate"/>
    <s v="C - Cintura"/>
    <x v="0"/>
    <n v="12.1683"/>
    <x v="103"/>
  </r>
  <r>
    <n v="108028"/>
    <s v="Lissone"/>
    <s v="C - Cintura"/>
    <x v="0"/>
    <n v="9.1632999999999996"/>
    <x v="103"/>
  </r>
  <r>
    <n v="108029"/>
    <s v="Macherio"/>
    <s v="C - Cintura"/>
    <x v="0"/>
    <n v="2.8258000000000001"/>
    <x v="103"/>
  </r>
  <r>
    <n v="108030"/>
    <s v="Meda"/>
    <s v="C - Cintura"/>
    <x v="0"/>
    <n v="7.9691000000000001"/>
    <x v="103"/>
  </r>
  <r>
    <n v="108031"/>
    <s v="Mezzago"/>
    <s v="C - Cintura"/>
    <x v="0"/>
    <n v="4.2965"/>
    <x v="103"/>
  </r>
  <r>
    <n v="108032"/>
    <s v="Misinto"/>
    <s v="C - Cintura"/>
    <x v="0"/>
    <n v="5.0172999999999996"/>
    <x v="103"/>
  </r>
  <r>
    <n v="108033"/>
    <s v="Monza"/>
    <s v="A - Polo"/>
    <x v="0"/>
    <n v="32.697000000000003"/>
    <x v="103"/>
  </r>
  <r>
    <n v="108034"/>
    <s v="Muggiò"/>
    <s v="C - Cintura"/>
    <x v="0"/>
    <n v="5.4814999999999996"/>
    <x v="103"/>
  </r>
  <r>
    <n v="108035"/>
    <s v="Nova Milanese"/>
    <s v="C - Cintura"/>
    <x v="0"/>
    <n v="6.0941999999999998"/>
    <x v="103"/>
  </r>
  <r>
    <n v="108036"/>
    <s v="Ornago"/>
    <s v="C - Cintura"/>
    <x v="0"/>
    <n v="6.0716000000000001"/>
    <x v="103"/>
  </r>
  <r>
    <n v="108037"/>
    <s v="Renate"/>
    <s v="C - Cintura"/>
    <x v="0"/>
    <n v="2.8723999999999998"/>
    <x v="103"/>
  </r>
  <r>
    <n v="108038"/>
    <s v="Ronco Briantino"/>
    <s v="C - Cintura"/>
    <x v="0"/>
    <n v="3.0777000000000001"/>
    <x v="103"/>
  </r>
  <r>
    <n v="108039"/>
    <s v="Seregno"/>
    <s v="C - Cintura"/>
    <x v="0"/>
    <n v="13.173500000000001"/>
    <x v="103"/>
  </r>
  <r>
    <n v="108040"/>
    <s v="Seveso"/>
    <s v="C - Cintura"/>
    <x v="0"/>
    <n v="7.3322000000000003"/>
    <x v="103"/>
  </r>
  <r>
    <n v="108041"/>
    <s v="Sovico"/>
    <s v="C - Cintura"/>
    <x v="0"/>
    <n v="3.661"/>
    <x v="103"/>
  </r>
  <r>
    <n v="108042"/>
    <s v="Sulbiate"/>
    <s v="C - Cintura"/>
    <x v="0"/>
    <n v="5.3326000000000002"/>
    <x v="103"/>
  </r>
  <r>
    <n v="108043"/>
    <s v="Triuggio"/>
    <s v="C - Cintura"/>
    <x v="0"/>
    <n v="8.1615000000000002"/>
    <x v="103"/>
  </r>
  <r>
    <n v="108044"/>
    <s v="Usmate Velate"/>
    <s v="C - Cintura"/>
    <x v="0"/>
    <n v="9.7657000000000007"/>
    <x v="103"/>
  </r>
  <r>
    <n v="108045"/>
    <s v="Varedo"/>
    <s v="C - Cintura"/>
    <x v="0"/>
    <n v="4.8926999999999996"/>
    <x v="103"/>
  </r>
  <r>
    <n v="108046"/>
    <s v="Vedano al Lambro"/>
    <s v="C - Cintura"/>
    <x v="0"/>
    <n v="2.1099000000000001"/>
    <x v="103"/>
  </r>
  <r>
    <n v="108047"/>
    <s v="Veduggio con Colzano"/>
    <s v="C - Cintura"/>
    <x v="0"/>
    <n v="3.5581999999999998"/>
    <x v="103"/>
  </r>
  <r>
    <n v="108048"/>
    <s v="Verano Brianza"/>
    <s v="C - Cintura"/>
    <x v="0"/>
    <n v="3.6648999999999998"/>
    <x v="103"/>
  </r>
  <r>
    <n v="108049"/>
    <s v="Villasanta"/>
    <s v="C - Cintura"/>
    <x v="0"/>
    <n v="4.6163999999999996"/>
    <x v="103"/>
  </r>
  <r>
    <n v="108050"/>
    <s v="Vimercate"/>
    <s v="B - Polo intercomunale"/>
    <x v="0"/>
    <n v="20.582699999999999"/>
    <x v="103"/>
  </r>
  <r>
    <n v="108051"/>
    <s v="Busnago"/>
    <s v="C - Cintura"/>
    <x v="0"/>
    <n v="5.6942000000000004"/>
    <x v="103"/>
  </r>
  <r>
    <n v="108052"/>
    <s v="Caponago"/>
    <s v="C - Cintura"/>
    <x v="0"/>
    <n v="4.7150999999999996"/>
    <x v="103"/>
  </r>
  <r>
    <n v="108053"/>
    <s v="Cornate d'Adda"/>
    <s v="C - Cintura"/>
    <x v="0"/>
    <n v="13.6586"/>
    <x v="103"/>
  </r>
  <r>
    <n v="108054"/>
    <s v="Lentate sul Seveso"/>
    <s v="C - Cintura"/>
    <x v="0"/>
    <n v="14.2837"/>
    <x v="103"/>
  </r>
  <r>
    <n v="108055"/>
    <s v="Roncello"/>
    <s v="C - Cintura"/>
    <x v="0"/>
    <n v="3.089"/>
    <x v="103"/>
  </r>
  <r>
    <n v="109001"/>
    <s v="Altidona"/>
    <s v="C - Cintura"/>
    <x v="0"/>
    <n v="13.2134"/>
    <x v="104"/>
  </r>
  <r>
    <n v="109002"/>
    <s v="Amandola"/>
    <s v="E - Periferico"/>
    <x v="1"/>
    <n v="69.055999999999997"/>
    <x v="104"/>
  </r>
  <r>
    <n v="109003"/>
    <s v="Belmonte Piceno"/>
    <s v="C - Cintura"/>
    <x v="0"/>
    <n v="10.6675"/>
    <x v="104"/>
  </r>
  <r>
    <n v="109004"/>
    <s v="Campofilone"/>
    <s v="C - Cintura"/>
    <x v="0"/>
    <n v="11.942299999999999"/>
    <x v="104"/>
  </r>
  <r>
    <n v="109005"/>
    <s v="Falerone"/>
    <s v="D - Intermedio"/>
    <x v="1"/>
    <n v="24.4877"/>
    <x v="104"/>
  </r>
  <r>
    <n v="109006"/>
    <s v="Fermo"/>
    <s v="B - Polo intercomunale"/>
    <x v="0"/>
    <n v="124.53959999999999"/>
    <x v="104"/>
  </r>
  <r>
    <n v="109007"/>
    <s v="Francavilla d'Ete"/>
    <s v="D - Intermedio"/>
    <x v="1"/>
    <n v="9.8272999999999993"/>
    <x v="104"/>
  </r>
  <r>
    <n v="109008"/>
    <s v="Grottazzolina"/>
    <s v="C - Cintura"/>
    <x v="0"/>
    <n v="9.4476999999999993"/>
    <x v="104"/>
  </r>
  <r>
    <n v="109009"/>
    <s v="Lapedona"/>
    <s v="C - Cintura"/>
    <x v="0"/>
    <n v="14.8276"/>
    <x v="104"/>
  </r>
  <r>
    <n v="109010"/>
    <s v="Magliano di Tenna"/>
    <s v="C - Cintura"/>
    <x v="0"/>
    <n v="8.3638999999999992"/>
    <x v="104"/>
  </r>
  <r>
    <n v="109011"/>
    <s v="Massa Fermana"/>
    <s v="D - Intermedio"/>
    <x v="1"/>
    <n v="7.8879000000000001"/>
    <x v="104"/>
  </r>
  <r>
    <n v="109012"/>
    <s v="Monsampietro Morico"/>
    <s v="C - Cintura"/>
    <x v="0"/>
    <n v="9.7342999999999993"/>
    <x v="104"/>
  </r>
  <r>
    <n v="109013"/>
    <s v="Montappone"/>
    <s v="D - Intermedio"/>
    <x v="1"/>
    <n v="9.6485000000000003"/>
    <x v="104"/>
  </r>
  <r>
    <n v="109014"/>
    <s v="Montefalcone Appennino"/>
    <s v="E - Periferico"/>
    <x v="1"/>
    <n v="15.545299999999999"/>
    <x v="104"/>
  </r>
  <r>
    <n v="109015"/>
    <s v="Montefortino"/>
    <s v="E - Periferico"/>
    <x v="1"/>
    <n v="78.2286"/>
    <x v="104"/>
  </r>
  <r>
    <n v="109016"/>
    <s v="Monte Giberto"/>
    <s v="C - Cintura"/>
    <x v="0"/>
    <n v="12.707000000000001"/>
    <x v="104"/>
  </r>
  <r>
    <n v="109017"/>
    <s v="Montegiorgio"/>
    <s v="D - Intermedio"/>
    <x v="1"/>
    <n v="47.802300000000002"/>
    <x v="104"/>
  </r>
  <r>
    <n v="109018"/>
    <s v="Montegranaro"/>
    <s v="C - Cintura"/>
    <x v="0"/>
    <n v="31.2775"/>
    <x v="104"/>
  </r>
  <r>
    <n v="109019"/>
    <s v="Monteleone di Fermo"/>
    <s v="D - Intermedio"/>
    <x v="1"/>
    <n v="8.0066000000000006"/>
    <x v="104"/>
  </r>
  <r>
    <n v="109020"/>
    <s v="Montelparo"/>
    <s v="D - Intermedio"/>
    <x v="1"/>
    <n v="21.6219"/>
    <x v="104"/>
  </r>
  <r>
    <n v="109021"/>
    <s v="Monte Rinaldo"/>
    <s v="D - Intermedio"/>
    <x v="1"/>
    <n v="7.8468"/>
    <x v="104"/>
  </r>
  <r>
    <n v="109022"/>
    <s v="Monterubbiano"/>
    <s v="C - Cintura"/>
    <x v="0"/>
    <n v="32.356699999999996"/>
    <x v="104"/>
  </r>
  <r>
    <n v="109023"/>
    <s v="Monte San Pietrangeli"/>
    <s v="C - Cintura"/>
    <x v="0"/>
    <n v="18.671399999999998"/>
    <x v="104"/>
  </r>
  <r>
    <n v="109024"/>
    <s v="Monte Urano"/>
    <s v="C - Cintura"/>
    <x v="0"/>
    <n v="16.767700000000001"/>
    <x v="104"/>
  </r>
  <r>
    <n v="109025"/>
    <s v="Monte Vidon Combatte"/>
    <s v="C - Cintura"/>
    <x v="0"/>
    <n v="11.2316"/>
    <x v="104"/>
  </r>
  <r>
    <n v="109026"/>
    <s v="Monte Vidon Corrado"/>
    <s v="D - Intermedio"/>
    <x v="1"/>
    <n v="6.1121999999999996"/>
    <x v="104"/>
  </r>
  <r>
    <n v="109027"/>
    <s v="Montottone"/>
    <s v="C - Cintura"/>
    <x v="0"/>
    <n v="16.001999999999999"/>
    <x v="104"/>
  </r>
  <r>
    <n v="109028"/>
    <s v="Moresco"/>
    <s v="C - Cintura"/>
    <x v="0"/>
    <n v="6.1978999999999997"/>
    <x v="104"/>
  </r>
  <r>
    <n v="109029"/>
    <s v="Ortezzano"/>
    <s v="D - Intermedio"/>
    <x v="1"/>
    <n v="7.3821000000000003"/>
    <x v="104"/>
  </r>
  <r>
    <n v="109030"/>
    <s v="Pedaso"/>
    <s v="C - Cintura"/>
    <x v="0"/>
    <n v="3.7614999999999998"/>
    <x v="104"/>
  </r>
  <r>
    <n v="109031"/>
    <s v="Petritoli"/>
    <s v="C - Cintura"/>
    <x v="0"/>
    <n v="24.015999999999998"/>
    <x v="104"/>
  </r>
  <r>
    <n v="109032"/>
    <s v="Ponzano di Fermo"/>
    <s v="C - Cintura"/>
    <x v="0"/>
    <n v="13.866899999999999"/>
    <x v="104"/>
  </r>
  <r>
    <n v="109033"/>
    <s v="Porto San Giorgio"/>
    <s v="B - Polo intercomunale"/>
    <x v="0"/>
    <n v="8.8585999999999991"/>
    <x v="104"/>
  </r>
  <r>
    <n v="109034"/>
    <s v="Porto Sant'Elpidio"/>
    <s v="C - Cintura"/>
    <x v="0"/>
    <n v="18.497499999999999"/>
    <x v="104"/>
  </r>
  <r>
    <n v="109035"/>
    <s v="Rapagnano"/>
    <s v="C - Cintura"/>
    <x v="0"/>
    <n v="12.3741"/>
    <x v="104"/>
  </r>
  <r>
    <n v="109036"/>
    <s v="Santa Vittoria in Matenano"/>
    <s v="D - Intermedio"/>
    <x v="1"/>
    <n v="26.300599999999999"/>
    <x v="104"/>
  </r>
  <r>
    <n v="109037"/>
    <s v="Sant'Elpidio a Mare"/>
    <s v="C - Cintura"/>
    <x v="0"/>
    <n v="50.165999999999997"/>
    <x v="104"/>
  </r>
  <r>
    <n v="109038"/>
    <s v="Servigliano"/>
    <s v="D - Intermedio"/>
    <x v="1"/>
    <n v="18.394200000000001"/>
    <x v="104"/>
  </r>
  <r>
    <n v="109039"/>
    <s v="Smerillo"/>
    <s v="E - Periferico"/>
    <x v="1"/>
    <n v="11.669600000000001"/>
    <x v="104"/>
  </r>
  <r>
    <n v="109040"/>
    <s v="Torre San Patrizio"/>
    <s v="C - Cintura"/>
    <x v="0"/>
    <n v="12.0664"/>
    <x v="104"/>
  </r>
  <r>
    <n v="110001"/>
    <s v="Andria"/>
    <s v="B - Polo intercomunale"/>
    <x v="0"/>
    <n v="402.6352"/>
    <x v="105"/>
  </r>
  <r>
    <n v="110002"/>
    <s v="Barletta"/>
    <s v="A - Polo"/>
    <x v="0"/>
    <n v="149.24809999999999"/>
    <x v="105"/>
  </r>
  <r>
    <n v="110003"/>
    <s v="Bisceglie"/>
    <s v="C - Cintura"/>
    <x v="0"/>
    <n v="69.019000000000005"/>
    <x v="105"/>
  </r>
  <r>
    <n v="110004"/>
    <s v="Canosa di Puglia"/>
    <s v="C - Cintura"/>
    <x v="0"/>
    <n v="150.8922"/>
    <x v="105"/>
  </r>
  <r>
    <n v="110005"/>
    <s v="Margherita di Savoia"/>
    <s v="C - Cintura"/>
    <x v="0"/>
    <n v="35.505499999999998"/>
    <x v="105"/>
  </r>
  <r>
    <n v="110006"/>
    <s v="Minervino Murge"/>
    <s v="D - Intermedio"/>
    <x v="1"/>
    <n v="257.60890000000001"/>
    <x v="105"/>
  </r>
  <r>
    <n v="110007"/>
    <s v="San Ferdinando di Puglia"/>
    <s v="C - Cintura"/>
    <x v="0"/>
    <n v="41.096899999999998"/>
    <x v="105"/>
  </r>
  <r>
    <n v="110008"/>
    <s v="Spinazzola"/>
    <s v="E - Periferico"/>
    <x v="1"/>
    <n v="183.1771"/>
    <x v="105"/>
  </r>
  <r>
    <n v="110009"/>
    <s v="Trani"/>
    <s v="B - Polo intercomunale"/>
    <x v="0"/>
    <n v="104.4325"/>
    <x v="105"/>
  </r>
  <r>
    <n v="110010"/>
    <s v="Trinitapoli"/>
    <s v="C - Cintura"/>
    <x v="0"/>
    <n v="148.4821"/>
    <x v="105"/>
  </r>
  <r>
    <n v="111001"/>
    <s v="Arbus"/>
    <s v="C - Cintura"/>
    <x v="0"/>
    <n v="268.81229999999999"/>
    <x v="106"/>
  </r>
  <r>
    <n v="111002"/>
    <s v="Armungia"/>
    <s v="F - Ultraperiferico"/>
    <x v="1"/>
    <n v="54.951799999999999"/>
    <x v="106"/>
  </r>
  <r>
    <n v="111003"/>
    <s v="Ballao"/>
    <s v="E - Periferico"/>
    <x v="1"/>
    <n v="46.212899999999998"/>
    <x v="106"/>
  </r>
  <r>
    <n v="111004"/>
    <s v="Barrali"/>
    <s v="D - Intermedio"/>
    <x v="1"/>
    <n v="11.164"/>
    <x v="106"/>
  </r>
  <r>
    <n v="111005"/>
    <s v="Barumini"/>
    <s v="D - Intermedio"/>
    <x v="1"/>
    <n v="26.2318"/>
    <x v="106"/>
  </r>
  <r>
    <n v="111006"/>
    <s v="Buggerru"/>
    <s v="D - Intermedio"/>
    <x v="1"/>
    <n v="48.133600000000001"/>
    <x v="106"/>
  </r>
  <r>
    <n v="111007"/>
    <s v="Burcei"/>
    <s v="E - Periferico"/>
    <x v="1"/>
    <n v="94.9833"/>
    <x v="106"/>
  </r>
  <r>
    <n v="111008"/>
    <s v="Calasetta"/>
    <s v="D - Intermedio"/>
    <x v="1"/>
    <n v="31.322500000000002"/>
    <x v="106"/>
  </r>
  <r>
    <n v="111009"/>
    <s v="Carbonia"/>
    <s v="A - Polo"/>
    <x v="0"/>
    <n v="145.74109999999999"/>
    <x v="106"/>
  </r>
  <r>
    <n v="111010"/>
    <s v="Carloforte"/>
    <s v="E - Periferico"/>
    <x v="1"/>
    <n v="50.208399999999997"/>
    <x v="106"/>
  </r>
  <r>
    <n v="111011"/>
    <s v="Castiadas"/>
    <s v="E - Periferico"/>
    <x v="1"/>
    <n v="103.8563"/>
    <x v="106"/>
  </r>
  <r>
    <n v="111012"/>
    <s v="Collinas"/>
    <s v="D - Intermedio"/>
    <x v="1"/>
    <n v="20.575500000000002"/>
    <x v="106"/>
  </r>
  <r>
    <n v="111013"/>
    <s v="Decimoputzu"/>
    <s v="C - Cintura"/>
    <x v="0"/>
    <n v="44.755000000000003"/>
    <x v="106"/>
  </r>
  <r>
    <n v="111014"/>
    <s v="Dolianova"/>
    <s v="C - Cintura"/>
    <x v="0"/>
    <n v="84.783299999999997"/>
    <x v="106"/>
  </r>
  <r>
    <n v="111015"/>
    <s v="Domus de Maria"/>
    <s v="E - Periferico"/>
    <x v="1"/>
    <n v="97.766999999999996"/>
    <x v="106"/>
  </r>
  <r>
    <n v="111016"/>
    <s v="Domusnovas"/>
    <s v="C - Cintura"/>
    <x v="0"/>
    <n v="80.253600000000006"/>
    <x v="106"/>
  </r>
  <r>
    <n v="111017"/>
    <s v="Donori"/>
    <s v="D - Intermedio"/>
    <x v="1"/>
    <n v="35.398699999999998"/>
    <x v="106"/>
  </r>
  <r>
    <n v="111018"/>
    <s v="Escalaplano"/>
    <s v="F - Ultraperiferico"/>
    <x v="1"/>
    <n v="94.136700000000005"/>
    <x v="106"/>
  </r>
  <r>
    <n v="111019"/>
    <s v="Escolca"/>
    <s v="E - Periferico"/>
    <x v="1"/>
    <n v="15.119899999999999"/>
    <x v="106"/>
  </r>
  <r>
    <n v="111020"/>
    <s v="Esterzili"/>
    <s v="F - Ultraperiferico"/>
    <x v="1"/>
    <n v="100.5715"/>
    <x v="106"/>
  </r>
  <r>
    <n v="111021"/>
    <s v="Fluminimaggiore"/>
    <s v="D - Intermedio"/>
    <x v="1"/>
    <n v="108.3276"/>
    <x v="106"/>
  </r>
  <r>
    <n v="111022"/>
    <s v="Furtei"/>
    <s v="C - Cintura"/>
    <x v="0"/>
    <n v="26.035499999999999"/>
    <x v="106"/>
  </r>
  <r>
    <n v="111023"/>
    <s v="Genoni"/>
    <s v="E - Periferico"/>
    <x v="1"/>
    <n v="43.8078"/>
    <x v="106"/>
  </r>
  <r>
    <n v="111024"/>
    <s v="Genuri"/>
    <s v="E - Periferico"/>
    <x v="1"/>
    <n v="7.6024000000000003"/>
    <x v="106"/>
  </r>
  <r>
    <n v="111025"/>
    <s v="Gergei"/>
    <s v="E - Periferico"/>
    <x v="1"/>
    <n v="36.552599999999998"/>
    <x v="106"/>
  </r>
  <r>
    <n v="111026"/>
    <s v="Gesico"/>
    <s v="E - Periferico"/>
    <x v="1"/>
    <n v="25.745799999999999"/>
    <x v="106"/>
  </r>
  <r>
    <n v="111027"/>
    <s v="Gesturi"/>
    <s v="D - Intermedio"/>
    <x v="1"/>
    <n v="47.104999999999997"/>
    <x v="106"/>
  </r>
  <r>
    <n v="111028"/>
    <s v="Giba"/>
    <s v="C - Cintura"/>
    <x v="0"/>
    <n v="30.2151"/>
    <x v="106"/>
  </r>
  <r>
    <n v="111029"/>
    <s v="Goni"/>
    <s v="E - Periferico"/>
    <x v="1"/>
    <n v="18.896100000000001"/>
    <x v="106"/>
  </r>
  <r>
    <n v="111030"/>
    <s v="Gonnesa"/>
    <s v="C - Cintura"/>
    <x v="0"/>
    <n v="48.104100000000003"/>
    <x v="106"/>
  </r>
  <r>
    <n v="111031"/>
    <s v="Gonnosfanadiga"/>
    <s v="C - Cintura"/>
    <x v="0"/>
    <n v="124.82170000000001"/>
    <x v="106"/>
  </r>
  <r>
    <n v="111032"/>
    <s v="Guamaggiore"/>
    <s v="D - Intermedio"/>
    <x v="1"/>
    <n v="16.682600000000001"/>
    <x v="106"/>
  </r>
  <r>
    <n v="111033"/>
    <s v="Guasila"/>
    <s v="D - Intermedio"/>
    <x v="1"/>
    <n v="43.203000000000003"/>
    <x v="106"/>
  </r>
  <r>
    <n v="111034"/>
    <s v="Guspini"/>
    <s v="C - Cintura"/>
    <x v="0"/>
    <n v="174.8827"/>
    <x v="106"/>
  </r>
  <r>
    <n v="111035"/>
    <s v="Iglesias"/>
    <s v="A - Polo"/>
    <x v="0"/>
    <n v="208.91220000000001"/>
    <x v="106"/>
  </r>
  <r>
    <n v="111036"/>
    <s v="Isili"/>
    <s v="E - Periferico"/>
    <x v="1"/>
    <n v="67.921099999999996"/>
    <x v="106"/>
  </r>
  <r>
    <n v="111037"/>
    <s v="Las Plassas"/>
    <s v="D - Intermedio"/>
    <x v="1"/>
    <n v="10.9971"/>
    <x v="106"/>
  </r>
  <r>
    <n v="111038"/>
    <s v="Lunamatrona"/>
    <s v="D - Intermedio"/>
    <x v="1"/>
    <n v="20.745699999999999"/>
    <x v="106"/>
  </r>
  <r>
    <n v="111039"/>
    <s v="Mandas"/>
    <s v="E - Periferico"/>
    <x v="1"/>
    <n v="44.564100000000003"/>
    <x v="106"/>
  </r>
  <r>
    <n v="111040"/>
    <s v="Masainas"/>
    <s v="C - Cintura"/>
    <x v="0"/>
    <n v="24.078199999999999"/>
    <x v="106"/>
  </r>
  <r>
    <n v="111041"/>
    <s v="Monastir"/>
    <s v="C - Cintura"/>
    <x v="0"/>
    <n v="31.9819"/>
    <x v="106"/>
  </r>
  <r>
    <n v="111042"/>
    <s v="Muravera"/>
    <s v="F - Ultraperiferico"/>
    <x v="1"/>
    <n v="93.725700000000003"/>
    <x v="106"/>
  </r>
  <r>
    <n v="111043"/>
    <s v="Musei"/>
    <s v="C - Cintura"/>
    <x v="0"/>
    <n v="20.305599999999998"/>
    <x v="106"/>
  </r>
  <r>
    <n v="111044"/>
    <s v="Narcao"/>
    <s v="C - Cintura"/>
    <x v="0"/>
    <n v="84.7774"/>
    <x v="106"/>
  </r>
  <r>
    <n v="111045"/>
    <s v="Nuragus"/>
    <s v="E - Periferico"/>
    <x v="1"/>
    <n v="19.386600000000001"/>
    <x v="106"/>
  </r>
  <r>
    <n v="111046"/>
    <s v="Nurallao"/>
    <s v="E - Periferico"/>
    <x v="1"/>
    <n v="34.854799999999997"/>
    <x v="106"/>
  </r>
  <r>
    <n v="111047"/>
    <s v="Nuraminis"/>
    <s v="C - Cintura"/>
    <x v="0"/>
    <n v="45.298900000000003"/>
    <x v="106"/>
  </r>
  <r>
    <n v="111048"/>
    <s v="Nurri"/>
    <s v="E - Periferico"/>
    <x v="1"/>
    <n v="73.985600000000005"/>
    <x v="106"/>
  </r>
  <r>
    <n v="111049"/>
    <s v="Nuxis"/>
    <s v="D - Intermedio"/>
    <x v="1"/>
    <n v="61.955100000000002"/>
    <x v="106"/>
  </r>
  <r>
    <n v="111050"/>
    <s v="Orroli"/>
    <s v="E - Periferico"/>
    <x v="1"/>
    <n v="75.727900000000005"/>
    <x v="106"/>
  </r>
  <r>
    <n v="111051"/>
    <s v="Ortacesus"/>
    <s v="D - Intermedio"/>
    <x v="1"/>
    <n v="23.7883"/>
    <x v="106"/>
  </r>
  <r>
    <n v="111052"/>
    <s v="Pabillonis"/>
    <s v="C - Cintura"/>
    <x v="0"/>
    <n v="37.218000000000004"/>
    <x v="106"/>
  </r>
  <r>
    <n v="111053"/>
    <s v="Pauli Arbarei"/>
    <s v="D - Intermedio"/>
    <x v="1"/>
    <n v="15.439500000000001"/>
    <x v="106"/>
  </r>
  <r>
    <n v="111054"/>
    <s v="Perdaxius"/>
    <s v="C - Cintura"/>
    <x v="0"/>
    <n v="29.814800000000002"/>
    <x v="106"/>
  </r>
  <r>
    <n v="111055"/>
    <s v="Pimentel"/>
    <s v="D - Intermedio"/>
    <x v="1"/>
    <n v="15.1775"/>
    <x v="106"/>
  </r>
  <r>
    <n v="111056"/>
    <s v="Piscinas"/>
    <s v="C - Cintura"/>
    <x v="0"/>
    <n v="16.613700000000001"/>
    <x v="106"/>
  </r>
  <r>
    <n v="111057"/>
    <s v="Portoscuso"/>
    <s v="C - Cintura"/>
    <x v="0"/>
    <n v="38.472900000000003"/>
    <x v="106"/>
  </r>
  <r>
    <n v="111058"/>
    <s v="Sadali"/>
    <s v="F - Ultraperiferico"/>
    <x v="1"/>
    <n v="49.933100000000003"/>
    <x v="106"/>
  </r>
  <r>
    <n v="111059"/>
    <s v="Samassi"/>
    <s v="C - Cintura"/>
    <x v="0"/>
    <n v="42.024799999999999"/>
    <x v="106"/>
  </r>
  <r>
    <n v="111060"/>
    <s v="Samatzai"/>
    <s v="D - Intermedio"/>
    <x v="1"/>
    <n v="31.2606"/>
    <x v="106"/>
  </r>
  <r>
    <n v="111061"/>
    <s v="San Basilio"/>
    <s v="E - Periferico"/>
    <x v="1"/>
    <n v="44.595700000000001"/>
    <x v="106"/>
  </r>
  <r>
    <n v="111062"/>
    <s v="San Gavino Monreale"/>
    <s v="B - Polo intercomunale"/>
    <x v="0"/>
    <n v="87.816500000000005"/>
    <x v="106"/>
  </r>
  <r>
    <n v="111063"/>
    <s v="San Giovanni Suergiu"/>
    <s v="C - Cintura"/>
    <x v="0"/>
    <n v="71.935199999999995"/>
    <x v="106"/>
  </r>
  <r>
    <n v="111064"/>
    <s v="San Nicolò Gerrei"/>
    <s v="E - Periferico"/>
    <x v="1"/>
    <n v="63.805999999999997"/>
    <x v="106"/>
  </r>
  <r>
    <n v="111065"/>
    <s v="San Sperate"/>
    <s v="C - Cintura"/>
    <x v="0"/>
    <n v="25.965800000000002"/>
    <x v="106"/>
  </r>
  <r>
    <n v="111066"/>
    <s v="San Vito"/>
    <s v="F - Ultraperiferico"/>
    <x v="1"/>
    <n v="231.13630000000001"/>
    <x v="106"/>
  </r>
  <r>
    <n v="111067"/>
    <s v="Sanluri"/>
    <s v="C - Cintura"/>
    <x v="0"/>
    <n v="84.067300000000003"/>
    <x v="106"/>
  </r>
  <r>
    <n v="111068"/>
    <s v="Santadi"/>
    <s v="D - Intermedio"/>
    <x v="1"/>
    <n v="116.0814"/>
    <x v="106"/>
  </r>
  <r>
    <n v="111069"/>
    <s v="Sant'Andrea Frius"/>
    <s v="D - Intermedio"/>
    <x v="1"/>
    <n v="36.179099999999998"/>
    <x v="106"/>
  </r>
  <r>
    <n v="111070"/>
    <s v="Sant'Anna Arresi"/>
    <s v="C - Cintura"/>
    <x v="0"/>
    <n v="35.972499999999997"/>
    <x v="106"/>
  </r>
  <r>
    <n v="111071"/>
    <s v="Sant'Antioco"/>
    <s v="C - Cintura"/>
    <x v="0"/>
    <n v="89.178200000000004"/>
    <x v="106"/>
  </r>
  <r>
    <n v="111072"/>
    <s v="Sardara"/>
    <s v="C - Cintura"/>
    <x v="0"/>
    <n v="56.538600000000002"/>
    <x v="106"/>
  </r>
  <r>
    <n v="111073"/>
    <s v="Segariu"/>
    <s v="C - Cintura"/>
    <x v="0"/>
    <n v="16.7742"/>
    <x v="106"/>
  </r>
  <r>
    <n v="111074"/>
    <s v="Selegas"/>
    <s v="D - Intermedio"/>
    <x v="1"/>
    <n v="20.435600000000001"/>
    <x v="106"/>
  </r>
  <r>
    <n v="111075"/>
    <s v="Senorbì"/>
    <s v="D - Intermedio"/>
    <x v="1"/>
    <n v="34.686700000000002"/>
    <x v="106"/>
  </r>
  <r>
    <n v="111076"/>
    <s v="Serdiana"/>
    <s v="C - Cintura"/>
    <x v="0"/>
    <n v="55.188499999999998"/>
    <x v="106"/>
  </r>
  <r>
    <n v="111077"/>
    <s v="Serramanna"/>
    <s v="C - Cintura"/>
    <x v="0"/>
    <n v="84.082599999999999"/>
    <x v="106"/>
  </r>
  <r>
    <n v="111078"/>
    <s v="Serrenti"/>
    <s v="C - Cintura"/>
    <x v="0"/>
    <n v="42.962000000000003"/>
    <x v="106"/>
  </r>
  <r>
    <n v="111079"/>
    <s v="Serri"/>
    <s v="E - Periferico"/>
    <x v="1"/>
    <n v="19.078199999999999"/>
    <x v="106"/>
  </r>
  <r>
    <n v="111080"/>
    <s v="Setzu"/>
    <s v="D - Intermedio"/>
    <x v="1"/>
    <n v="7.8875000000000002"/>
    <x v="106"/>
  </r>
  <r>
    <n v="111081"/>
    <s v="Seui"/>
    <s v="F - Ultraperiferico"/>
    <x v="1"/>
    <n v="147.34370000000001"/>
    <x v="106"/>
  </r>
  <r>
    <n v="111082"/>
    <s v="Seulo"/>
    <s v="F - Ultraperiferico"/>
    <x v="1"/>
    <n v="58.854599999999998"/>
    <x v="106"/>
  </r>
  <r>
    <n v="111083"/>
    <s v="Siddi"/>
    <s v="D - Intermedio"/>
    <x v="1"/>
    <n v="11.168200000000001"/>
    <x v="106"/>
  </r>
  <r>
    <n v="111084"/>
    <s v="Siliqua"/>
    <s v="C - Cintura"/>
    <x v="0"/>
    <n v="189.9718"/>
    <x v="106"/>
  </r>
  <r>
    <n v="111085"/>
    <s v="Silius"/>
    <s v="E - Periferico"/>
    <x v="1"/>
    <n v="38.266199999999998"/>
    <x v="106"/>
  </r>
  <r>
    <n v="111086"/>
    <s v="Siurgus Donigala"/>
    <s v="E - Periferico"/>
    <x v="1"/>
    <n v="76.408500000000004"/>
    <x v="106"/>
  </r>
  <r>
    <n v="111087"/>
    <s v="Soleminis"/>
    <s v="C - Cintura"/>
    <x v="0"/>
    <n v="12.749000000000001"/>
    <x v="106"/>
  </r>
  <r>
    <n v="111088"/>
    <s v="Suelli"/>
    <s v="D - Intermedio"/>
    <x v="1"/>
    <n v="18.965199999999999"/>
    <x v="106"/>
  </r>
  <r>
    <n v="111089"/>
    <s v="Teulada"/>
    <s v="D - Intermedio"/>
    <x v="1"/>
    <n v="246.01320000000001"/>
    <x v="106"/>
  </r>
  <r>
    <n v="111090"/>
    <s v="Tratalias"/>
    <s v="C - Cintura"/>
    <x v="0"/>
    <n v="31.007400000000001"/>
    <x v="106"/>
  </r>
  <r>
    <n v="111091"/>
    <s v="Tuili"/>
    <s v="D - Intermedio"/>
    <x v="1"/>
    <n v="24.2623"/>
    <x v="106"/>
  </r>
  <r>
    <n v="111092"/>
    <s v="Turri"/>
    <s v="D - Intermedio"/>
    <x v="1"/>
    <n v="9.2431999999999999"/>
    <x v="106"/>
  </r>
  <r>
    <n v="111093"/>
    <s v="Ussana"/>
    <s v="C - Cintura"/>
    <x v="0"/>
    <n v="32.805799999999998"/>
    <x v="106"/>
  </r>
  <r>
    <n v="111094"/>
    <s v="Ussaramanna"/>
    <s v="D - Intermedio"/>
    <x v="1"/>
    <n v="9.4459"/>
    <x v="106"/>
  </r>
  <r>
    <n v="111095"/>
    <s v="Vallermosa"/>
    <s v="C - Cintura"/>
    <x v="0"/>
    <n v="61.678699999999999"/>
    <x v="106"/>
  </r>
  <r>
    <n v="111096"/>
    <s v="Villacidro"/>
    <s v="B - Polo intercomunale"/>
    <x v="0"/>
    <n v="183.21180000000001"/>
    <x v="106"/>
  </r>
  <r>
    <n v="111097"/>
    <s v="Villamar"/>
    <s v="C - Cintura"/>
    <x v="0"/>
    <n v="38.368200000000002"/>
    <x v="106"/>
  </r>
  <r>
    <n v="111098"/>
    <s v="Villamassargia"/>
    <s v="C - Cintura"/>
    <x v="0"/>
    <n v="91.832300000000004"/>
    <x v="106"/>
  </r>
  <r>
    <n v="111099"/>
    <s v="Villanova Tulo"/>
    <s v="F - Ultraperiferico"/>
    <x v="1"/>
    <n v="40.689799999999998"/>
    <x v="106"/>
  </r>
  <r>
    <n v="111100"/>
    <s v="Villanovaforru"/>
    <s v="C - Cintura"/>
    <x v="0"/>
    <n v="10.899800000000001"/>
    <x v="106"/>
  </r>
  <r>
    <n v="111101"/>
    <s v="Villanovafranca"/>
    <s v="D - Intermedio"/>
    <x v="1"/>
    <n v="27.616700000000002"/>
    <x v="106"/>
  </r>
  <r>
    <n v="111102"/>
    <s v="Villaperuccio"/>
    <s v="C - Cintura"/>
    <x v="0"/>
    <n v="36.455399999999997"/>
    <x v="106"/>
  </r>
  <r>
    <n v="111103"/>
    <s v="Villaputzu"/>
    <s v="F - Ultraperiferico"/>
    <x v="1"/>
    <n v="180.68289999999999"/>
    <x v="106"/>
  </r>
  <r>
    <n v="111104"/>
    <s v="Villasalto"/>
    <s v="E - Periferico"/>
    <x v="1"/>
    <n v="129.8724"/>
    <x v="106"/>
  </r>
  <r>
    <n v="111105"/>
    <s v="Villasimius"/>
    <s v="E - Periferico"/>
    <x v="1"/>
    <n v="57.415100000000002"/>
    <x v="106"/>
  </r>
  <r>
    <n v="111106"/>
    <s v="Villasor"/>
    <s v="C - Cintura"/>
    <x v="0"/>
    <n v="86.374799999999993"/>
    <x v="106"/>
  </r>
  <r>
    <n v="111107"/>
    <s v="Villaspeciosa"/>
    <s v="C - Cintura"/>
    <x v="0"/>
    <n v="27.2468"/>
    <x v="10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B8AAC3-B58C-4455-972E-13C988F673DD}" name="Tabella pivot2" cacheId="0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H2:K111" firstHeaderRow="1" firstDataRow="2" firstDataCol="1"/>
  <pivotFields count="6">
    <pivotField showAll="0"/>
    <pivotField showAll="0"/>
    <pivotField showAll="0"/>
    <pivotField axis="axisCol" showAll="0">
      <items count="3">
        <item x="0"/>
        <item x="1"/>
        <item t="default"/>
      </items>
    </pivotField>
    <pivotField dataField="1" showAll="0"/>
    <pivotField axis="axisRow" showAll="0">
      <items count="10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t="default"/>
      </items>
    </pivotField>
  </pivotFields>
  <rowFields count="1">
    <field x="5"/>
  </rowFields>
  <rowItems count="10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Somma di Superfici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0718E-83F6-411E-932A-28D33429FD54}">
  <dimension ref="A1:N334"/>
  <sheetViews>
    <sheetView workbookViewId="0">
      <selection activeCell="M37" sqref="M37"/>
    </sheetView>
  </sheetViews>
  <sheetFormatPr defaultRowHeight="14.5" x14ac:dyDescent="0.35"/>
  <cols>
    <col min="3" max="3" width="27.54296875" bestFit="1" customWidth="1"/>
    <col min="5" max="5" width="26.81640625" bestFit="1" customWidth="1"/>
    <col min="7" max="12" width="12" bestFit="1" customWidth="1"/>
    <col min="13" max="13" width="12.7265625" bestFit="1" customWidth="1"/>
    <col min="14" max="14" width="12" bestFit="1" customWidth="1"/>
  </cols>
  <sheetData>
    <row r="1" spans="1:14" x14ac:dyDescent="0.35">
      <c r="A1" t="s">
        <v>0</v>
      </c>
      <c r="B1" s="24" t="s">
        <v>184</v>
      </c>
      <c r="C1" s="24" t="s">
        <v>185</v>
      </c>
      <c r="D1" t="s">
        <v>186</v>
      </c>
      <c r="E1" t="s">
        <v>187</v>
      </c>
      <c r="F1" s="24" t="s">
        <v>344</v>
      </c>
      <c r="G1" s="24" t="s">
        <v>1</v>
      </c>
      <c r="H1" s="24" t="s">
        <v>2</v>
      </c>
      <c r="I1" s="24" t="s">
        <v>3</v>
      </c>
      <c r="J1" s="24" t="s">
        <v>4</v>
      </c>
      <c r="K1" s="24" t="s">
        <v>5</v>
      </c>
      <c r="L1" s="24" t="s">
        <v>6</v>
      </c>
      <c r="M1" s="24" t="s">
        <v>7</v>
      </c>
      <c r="N1" s="24" t="s">
        <v>8</v>
      </c>
    </row>
    <row r="2" spans="1:14" x14ac:dyDescent="0.35">
      <c r="A2" t="s">
        <v>9</v>
      </c>
      <c r="B2" s="24" t="s">
        <v>188</v>
      </c>
      <c r="C2" s="24" t="s">
        <v>189</v>
      </c>
      <c r="D2" t="s">
        <v>190</v>
      </c>
      <c r="E2" t="s">
        <v>10</v>
      </c>
      <c r="F2" s="25">
        <v>2021</v>
      </c>
      <c r="G2" s="24">
        <v>6713.2228884299539</v>
      </c>
      <c r="H2" s="24">
        <v>34207.540132996241</v>
      </c>
      <c r="I2" s="24">
        <v>16694.112552161223</v>
      </c>
      <c r="J2" s="24">
        <v>10913.771823503521</v>
      </c>
      <c r="K2" s="24">
        <v>12918.236108058063</v>
      </c>
      <c r="L2" s="24">
        <v>18271.697293055648</v>
      </c>
      <c r="M2" s="24">
        <v>-489.3088251396299</v>
      </c>
      <c r="N2" s="24">
        <v>51565.256109941845</v>
      </c>
    </row>
    <row r="3" spans="1:14" x14ac:dyDescent="0.35">
      <c r="A3" t="s">
        <v>9</v>
      </c>
      <c r="B3" s="24" t="s">
        <v>188</v>
      </c>
      <c r="C3" s="24" t="s">
        <v>189</v>
      </c>
      <c r="D3" t="s">
        <v>191</v>
      </c>
      <c r="E3" t="s">
        <v>11</v>
      </c>
      <c r="F3" s="25">
        <v>2021</v>
      </c>
      <c r="G3" s="24">
        <v>420.14230197185952</v>
      </c>
      <c r="H3" s="24">
        <v>1954.9111251779048</v>
      </c>
      <c r="I3" s="24">
        <v>1084.8782061027198</v>
      </c>
      <c r="J3" s="24">
        <v>724.51138428742195</v>
      </c>
      <c r="K3" s="24">
        <v>767.44604232653558</v>
      </c>
      <c r="L3" s="24">
        <v>1423.369353599855</v>
      </c>
      <c r="M3" s="24">
        <v>-33.589569536423838</v>
      </c>
      <c r="N3" s="24">
        <v>3357.7539907019577</v>
      </c>
    </row>
    <row r="4" spans="1:14" x14ac:dyDescent="0.35">
      <c r="A4" t="s">
        <v>9</v>
      </c>
      <c r="B4" s="24" t="s">
        <v>188</v>
      </c>
      <c r="C4" s="24" t="s">
        <v>189</v>
      </c>
      <c r="D4" t="s">
        <v>192</v>
      </c>
      <c r="E4" t="s">
        <v>12</v>
      </c>
      <c r="F4" s="25">
        <v>2021</v>
      </c>
      <c r="G4" s="24">
        <v>977.31223554193832</v>
      </c>
      <c r="H4" s="24">
        <v>4277.6467669832036</v>
      </c>
      <c r="I4" s="24">
        <v>2543.7405400250618</v>
      </c>
      <c r="J4" s="24">
        <v>1784.7657916042419</v>
      </c>
      <c r="K4" s="24">
        <v>1696.3320227086999</v>
      </c>
      <c r="L4" s="24">
        <v>2827.6910662549822</v>
      </c>
      <c r="M4" s="24">
        <v>-88.40068554332008</v>
      </c>
      <c r="N4" s="24">
        <v>7056.892108948924</v>
      </c>
    </row>
    <row r="5" spans="1:14" x14ac:dyDescent="0.35">
      <c r="A5" t="s">
        <v>9</v>
      </c>
      <c r="B5" s="24" t="s">
        <v>188</v>
      </c>
      <c r="C5" s="24" t="s">
        <v>189</v>
      </c>
      <c r="D5" t="s">
        <v>193</v>
      </c>
      <c r="E5" t="s">
        <v>13</v>
      </c>
      <c r="F5" s="25">
        <v>2021</v>
      </c>
      <c r="G5" s="24">
        <v>1638.027878285933</v>
      </c>
      <c r="H5" s="24">
        <v>8093.5583575156106</v>
      </c>
      <c r="I5" s="24">
        <v>4862.2818428973169</v>
      </c>
      <c r="J5" s="24">
        <v>2498.5527226477047</v>
      </c>
      <c r="K5" s="24">
        <v>3192.5642199571962</v>
      </c>
      <c r="L5" s="24">
        <v>4246.187124782482</v>
      </c>
      <c r="M5" s="24">
        <v>-145.52928350517939</v>
      </c>
      <c r="N5" s="24">
        <v>13003.408977371264</v>
      </c>
    </row>
    <row r="6" spans="1:14" x14ac:dyDescent="0.35">
      <c r="A6" t="s">
        <v>9</v>
      </c>
      <c r="B6" s="24" t="s">
        <v>188</v>
      </c>
      <c r="C6" s="24" t="s">
        <v>189</v>
      </c>
      <c r="D6" t="s">
        <v>194</v>
      </c>
      <c r="E6" t="s">
        <v>14</v>
      </c>
      <c r="F6" s="25">
        <v>2021</v>
      </c>
      <c r="G6" s="24">
        <v>554.57086359785012</v>
      </c>
      <c r="H6" s="24">
        <v>1930.1859893366682</v>
      </c>
      <c r="I6" s="24">
        <v>1464.4370320287019</v>
      </c>
      <c r="J6" s="24">
        <v>857.40395923299252</v>
      </c>
      <c r="K6" s="24">
        <v>764.14461457852383</v>
      </c>
      <c r="L6" s="24">
        <v>1618.6519939501566</v>
      </c>
      <c r="M6" s="24">
        <v>-55.304073880199198</v>
      </c>
      <c r="N6" s="24">
        <v>3890.9932312216606</v>
      </c>
    </row>
    <row r="7" spans="1:14" x14ac:dyDescent="0.35">
      <c r="A7" t="s">
        <v>9</v>
      </c>
      <c r="B7" s="24" t="s">
        <v>188</v>
      </c>
      <c r="C7" s="24" t="s">
        <v>189</v>
      </c>
      <c r="D7" t="s">
        <v>195</v>
      </c>
      <c r="E7" t="s">
        <v>15</v>
      </c>
      <c r="F7" s="25">
        <v>2021</v>
      </c>
      <c r="G7" s="24">
        <v>1090.6987121019454</v>
      </c>
      <c r="H7" s="24">
        <v>4667.8145294560336</v>
      </c>
      <c r="I7" s="24">
        <v>2587.7577945939543</v>
      </c>
      <c r="J7" s="24">
        <v>1797.3033896387669</v>
      </c>
      <c r="K7" s="24">
        <v>1858.7064798805905</v>
      </c>
      <c r="L7" s="24">
        <v>3399.7559196361362</v>
      </c>
      <c r="M7" s="24">
        <v>-108.68155240144263</v>
      </c>
      <c r="N7" s="24">
        <v>7981.33553386727</v>
      </c>
    </row>
    <row r="8" spans="1:14" x14ac:dyDescent="0.35">
      <c r="A8" t="s">
        <v>9</v>
      </c>
      <c r="B8" s="24" t="s">
        <v>188</v>
      </c>
      <c r="C8" s="24" t="s">
        <v>189</v>
      </c>
      <c r="D8" t="s">
        <v>196</v>
      </c>
      <c r="E8" t="s">
        <v>16</v>
      </c>
      <c r="F8" s="25">
        <v>2021</v>
      </c>
      <c r="G8" s="24">
        <v>425.14373584974328</v>
      </c>
      <c r="H8" s="24">
        <v>1979.4587656425197</v>
      </c>
      <c r="I8" s="24">
        <v>1151.2965618453813</v>
      </c>
      <c r="J8" s="24">
        <v>765.75496893972638</v>
      </c>
      <c r="K8" s="24">
        <v>761.88331911518401</v>
      </c>
      <c r="L8" s="24">
        <v>1542.5211497531427</v>
      </c>
      <c r="M8" s="24">
        <v>-22.384927051467372</v>
      </c>
      <c r="N8" s="24">
        <v>3548.3969979844092</v>
      </c>
    </row>
    <row r="9" spans="1:14" x14ac:dyDescent="0.35">
      <c r="A9" t="s">
        <v>9</v>
      </c>
      <c r="B9" s="24" t="s">
        <v>188</v>
      </c>
      <c r="C9" s="24" t="s">
        <v>189</v>
      </c>
      <c r="D9" t="s">
        <v>197</v>
      </c>
      <c r="E9" t="s">
        <v>17</v>
      </c>
      <c r="F9" s="25">
        <v>2021</v>
      </c>
      <c r="G9" s="24">
        <v>491.68138422077448</v>
      </c>
      <c r="H9" s="24">
        <v>1153.9843328918143</v>
      </c>
      <c r="I9" s="24">
        <v>1138.7954703456428</v>
      </c>
      <c r="J9" s="24">
        <v>585.43596014562559</v>
      </c>
      <c r="K9" s="24">
        <v>459.38719337520416</v>
      </c>
      <c r="L9" s="24">
        <v>1144.6260989675991</v>
      </c>
      <c r="M9" s="24">
        <v>-22.901082942337521</v>
      </c>
      <c r="N9" s="24">
        <v>2861.3630499626638</v>
      </c>
    </row>
    <row r="10" spans="1:14" x14ac:dyDescent="0.35">
      <c r="A10" t="s">
        <v>9</v>
      </c>
      <c r="B10" s="24" t="s">
        <v>198</v>
      </c>
      <c r="C10" s="24" t="s">
        <v>199</v>
      </c>
      <c r="D10" t="s">
        <v>200</v>
      </c>
      <c r="E10" t="s">
        <v>18</v>
      </c>
      <c r="F10" s="25">
        <v>2021</v>
      </c>
      <c r="G10" s="24">
        <v>417</v>
      </c>
      <c r="H10" s="24">
        <v>1626.8</v>
      </c>
      <c r="I10" s="24">
        <v>857.4</v>
      </c>
      <c r="J10" s="24">
        <v>514.6</v>
      </c>
      <c r="K10" s="24">
        <v>635.1</v>
      </c>
      <c r="L10" s="24">
        <v>1030.7</v>
      </c>
      <c r="M10" s="24">
        <v>-52.399999999999991</v>
      </c>
      <c r="N10" s="24">
        <v>2729.8</v>
      </c>
    </row>
    <row r="11" spans="1:14" x14ac:dyDescent="0.35">
      <c r="A11" t="s">
        <v>9</v>
      </c>
      <c r="B11" s="24" t="s">
        <v>201</v>
      </c>
      <c r="C11" s="24" t="s">
        <v>202</v>
      </c>
      <c r="D11" t="s">
        <v>203</v>
      </c>
      <c r="E11" t="s">
        <v>19</v>
      </c>
      <c r="F11" s="25">
        <v>2021</v>
      </c>
      <c r="G11" s="24">
        <v>2543.6336678446864</v>
      </c>
      <c r="H11" s="24">
        <v>10478.203745447969</v>
      </c>
      <c r="I11" s="24">
        <v>6042.189999532171</v>
      </c>
      <c r="J11" s="24">
        <v>3970.4519929035368</v>
      </c>
      <c r="K11" s="24">
        <v>3895.5679513027253</v>
      </c>
      <c r="L11" s="24">
        <v>6897.9639921895705</v>
      </c>
      <c r="M11" s="24">
        <v>-231.2848148208717</v>
      </c>
      <c r="N11" s="24">
        <v>17864.686645987265</v>
      </c>
    </row>
    <row r="12" spans="1:14" x14ac:dyDescent="0.35">
      <c r="A12" t="s">
        <v>9</v>
      </c>
      <c r="B12" s="24" t="s">
        <v>201</v>
      </c>
      <c r="C12" s="24" t="s">
        <v>202</v>
      </c>
      <c r="D12" t="s">
        <v>204</v>
      </c>
      <c r="E12" t="s">
        <v>20</v>
      </c>
      <c r="F12" s="25">
        <v>2021</v>
      </c>
      <c r="G12" s="24">
        <v>1739.6126543620471</v>
      </c>
      <c r="H12" s="24">
        <v>6556.4618315246244</v>
      </c>
      <c r="I12" s="24">
        <v>4683.3778160205911</v>
      </c>
      <c r="J12" s="24">
        <v>2634.6653175528454</v>
      </c>
      <c r="K12" s="24">
        <v>2461.915906435936</v>
      </c>
      <c r="L12" s="24">
        <v>4430.9020452603545</v>
      </c>
      <c r="M12" s="24">
        <v>-141.5583540583504</v>
      </c>
      <c r="N12" s="24">
        <v>12172.214769120486</v>
      </c>
    </row>
    <row r="13" spans="1:14" x14ac:dyDescent="0.35">
      <c r="A13" t="s">
        <v>9</v>
      </c>
      <c r="B13" s="24" t="s">
        <v>201</v>
      </c>
      <c r="C13" s="24" t="s">
        <v>202</v>
      </c>
      <c r="D13" t="s">
        <v>205</v>
      </c>
      <c r="E13" t="s">
        <v>21</v>
      </c>
      <c r="F13" s="25">
        <v>2021</v>
      </c>
      <c r="G13" s="24">
        <v>518.72304542220729</v>
      </c>
      <c r="H13" s="24">
        <v>1398.3881627246819</v>
      </c>
      <c r="I13" s="24">
        <v>1365.1958002807589</v>
      </c>
      <c r="J13" s="24">
        <v>647.14110497841637</v>
      </c>
      <c r="K13" s="24">
        <v>523.91388124906928</v>
      </c>
      <c r="L13" s="24">
        <v>1340.5753801780245</v>
      </c>
      <c r="M13" s="24">
        <v>-31.609712810178134</v>
      </c>
      <c r="N13" s="24">
        <v>3420.2176895680086</v>
      </c>
    </row>
    <row r="14" spans="1:14" x14ac:dyDescent="0.35">
      <c r="A14" t="s">
        <v>9</v>
      </c>
      <c r="B14" s="24" t="s">
        <v>201</v>
      </c>
      <c r="C14" s="24" t="s">
        <v>202</v>
      </c>
      <c r="D14" t="s">
        <v>206</v>
      </c>
      <c r="E14" t="s">
        <v>22</v>
      </c>
      <c r="F14" s="25">
        <v>2021</v>
      </c>
      <c r="G14" s="24">
        <v>11029.750774380005</v>
      </c>
      <c r="H14" s="24">
        <v>84209.115100211173</v>
      </c>
      <c r="I14" s="24">
        <v>31831.057927207919</v>
      </c>
      <c r="J14" s="24">
        <v>21682.902489966888</v>
      </c>
      <c r="K14" s="24">
        <v>30202.281976344941</v>
      </c>
      <c r="L14" s="24">
        <v>26764.478692229492</v>
      </c>
      <c r="M14" s="24">
        <v>-1520.6443049498093</v>
      </c>
      <c r="N14" s="24">
        <v>100428.57372276696</v>
      </c>
    </row>
    <row r="15" spans="1:14" x14ac:dyDescent="0.35">
      <c r="A15" t="s">
        <v>9</v>
      </c>
      <c r="B15" s="24" t="s">
        <v>201</v>
      </c>
      <c r="C15" s="24" t="s">
        <v>202</v>
      </c>
      <c r="D15" t="s">
        <v>207</v>
      </c>
      <c r="E15" t="s">
        <v>23</v>
      </c>
      <c r="F15" s="25">
        <v>2021</v>
      </c>
      <c r="G15" s="24">
        <v>3418.3099780784196</v>
      </c>
      <c r="H15" s="24">
        <v>15578.842560233394</v>
      </c>
      <c r="I15" s="24">
        <v>7929.873326005405</v>
      </c>
      <c r="J15" s="24">
        <v>4976.7972681961382</v>
      </c>
      <c r="K15" s="24">
        <v>5825.5703582070546</v>
      </c>
      <c r="L15" s="24">
        <v>7914.8059414307436</v>
      </c>
      <c r="M15" s="24">
        <v>-375.22761213838146</v>
      </c>
      <c r="N15" s="24">
        <v>23664.236567206386</v>
      </c>
    </row>
    <row r="16" spans="1:14" x14ac:dyDescent="0.35">
      <c r="A16" t="s">
        <v>9</v>
      </c>
      <c r="B16" s="24" t="s">
        <v>201</v>
      </c>
      <c r="C16" s="24" t="s">
        <v>202</v>
      </c>
      <c r="D16" t="s">
        <v>208</v>
      </c>
      <c r="E16" t="s">
        <v>24</v>
      </c>
      <c r="F16" s="25">
        <v>2021</v>
      </c>
      <c r="G16" s="24">
        <v>3688.8231269774246</v>
      </c>
      <c r="H16" s="24">
        <v>15697.991186392039</v>
      </c>
      <c r="I16" s="24">
        <v>9670.806441817178</v>
      </c>
      <c r="J16" s="24">
        <v>5347.2974718223368</v>
      </c>
      <c r="K16" s="24">
        <v>5987.694013686857</v>
      </c>
      <c r="L16" s="24">
        <v>8455.550968104104</v>
      </c>
      <c r="M16" s="24">
        <v>-478.49733973387271</v>
      </c>
      <c r="N16" s="24">
        <v>25699.682898047678</v>
      </c>
    </row>
    <row r="17" spans="1:14" x14ac:dyDescent="0.35">
      <c r="A17" t="s">
        <v>9</v>
      </c>
      <c r="B17" s="24" t="s">
        <v>201</v>
      </c>
      <c r="C17" s="24" t="s">
        <v>202</v>
      </c>
      <c r="D17" t="s">
        <v>209</v>
      </c>
      <c r="E17" t="s">
        <v>25</v>
      </c>
      <c r="F17" s="25">
        <v>2021</v>
      </c>
      <c r="G17" s="24">
        <v>1552.1754570851817</v>
      </c>
      <c r="H17" s="24">
        <v>5213.9113502692253</v>
      </c>
      <c r="I17" s="24">
        <v>3514.2031000412589</v>
      </c>
      <c r="J17" s="24">
        <v>2442.7472835014387</v>
      </c>
      <c r="K17" s="24">
        <v>1937.1735891774899</v>
      </c>
      <c r="L17" s="24">
        <v>4427.5584648750728</v>
      </c>
      <c r="M17" s="24">
        <v>-195.86895570653962</v>
      </c>
      <c r="N17" s="24">
        <v>10132.05854388527</v>
      </c>
    </row>
    <row r="18" spans="1:14" x14ac:dyDescent="0.35">
      <c r="A18" t="s">
        <v>9</v>
      </c>
      <c r="B18" s="24" t="s">
        <v>201</v>
      </c>
      <c r="C18" s="24" t="s">
        <v>202</v>
      </c>
      <c r="D18" t="s">
        <v>210</v>
      </c>
      <c r="E18" t="s">
        <v>26</v>
      </c>
      <c r="F18" s="25">
        <v>2021</v>
      </c>
      <c r="G18" s="24">
        <v>959.25477618587627</v>
      </c>
      <c r="H18" s="24">
        <v>3557.0564863384775</v>
      </c>
      <c r="I18" s="24">
        <v>2412.2317826748431</v>
      </c>
      <c r="J18" s="24">
        <v>1571.1916468775989</v>
      </c>
      <c r="K18" s="24">
        <v>1375.392817980056</v>
      </c>
      <c r="L18" s="24">
        <v>2870.6947851749783</v>
      </c>
      <c r="M18" s="24">
        <v>-130.01010747656301</v>
      </c>
      <c r="N18" s="24">
        <v>6722.643258039956</v>
      </c>
    </row>
    <row r="19" spans="1:14" x14ac:dyDescent="0.35">
      <c r="A19" t="s">
        <v>9</v>
      </c>
      <c r="B19" s="24" t="s">
        <v>201</v>
      </c>
      <c r="C19" s="24" t="s">
        <v>202</v>
      </c>
      <c r="D19" t="s">
        <v>211</v>
      </c>
      <c r="E19" t="s">
        <v>27</v>
      </c>
      <c r="F19" s="25">
        <v>2021</v>
      </c>
      <c r="G19" s="24">
        <v>1020.3850308579492</v>
      </c>
      <c r="H19" s="24">
        <v>4609.6179122067842</v>
      </c>
      <c r="I19" s="24">
        <v>2752.1032481021971</v>
      </c>
      <c r="J19" s="24">
        <v>1669.7005990209948</v>
      </c>
      <c r="K19" s="24">
        <v>1782.2598172501691</v>
      </c>
      <c r="L19" s="24">
        <v>3002.2786473711194</v>
      </c>
      <c r="M19" s="24">
        <v>-165.64694869462795</v>
      </c>
      <c r="N19" s="24">
        <v>7766.7774735722596</v>
      </c>
    </row>
    <row r="20" spans="1:14" x14ac:dyDescent="0.35">
      <c r="A20" t="s">
        <v>9</v>
      </c>
      <c r="B20" s="24" t="s">
        <v>201</v>
      </c>
      <c r="C20" s="24" t="s">
        <v>202</v>
      </c>
      <c r="D20" t="s">
        <v>212</v>
      </c>
      <c r="E20" t="s">
        <v>28</v>
      </c>
      <c r="F20" s="25">
        <v>2021</v>
      </c>
      <c r="G20" s="24">
        <v>947.56681685937201</v>
      </c>
      <c r="H20" s="24">
        <v>3948.4371229047592</v>
      </c>
      <c r="I20" s="24">
        <v>2887.3145187901937</v>
      </c>
      <c r="J20" s="24">
        <v>1704.4761783660031</v>
      </c>
      <c r="K20" s="24">
        <v>1485.3591590681976</v>
      </c>
      <c r="L20" s="24">
        <v>2789.5745718968919</v>
      </c>
      <c r="M20" s="24">
        <v>-81.302870220928483</v>
      </c>
      <c r="N20" s="24">
        <v>7301.7548227960888</v>
      </c>
    </row>
    <row r="21" spans="1:14" x14ac:dyDescent="0.35">
      <c r="A21" t="s">
        <v>9</v>
      </c>
      <c r="B21" s="24" t="s">
        <v>201</v>
      </c>
      <c r="C21" s="24" t="s">
        <v>202</v>
      </c>
      <c r="D21" t="s">
        <v>213</v>
      </c>
      <c r="E21" t="s">
        <v>29</v>
      </c>
      <c r="F21" s="25">
        <v>2021</v>
      </c>
      <c r="G21" s="24">
        <v>694.63836102933089</v>
      </c>
      <c r="H21" s="24">
        <v>2423.6067761927834</v>
      </c>
      <c r="I21" s="24">
        <v>1345.1194663083973</v>
      </c>
      <c r="J21" s="24">
        <v>1027.8979115746768</v>
      </c>
      <c r="K21" s="24">
        <v>908.39001357242785</v>
      </c>
      <c r="L21" s="24">
        <v>1677.1044830902108</v>
      </c>
      <c r="M21" s="24">
        <v>-86.563171487408368</v>
      </c>
      <c r="N21" s="24">
        <v>4117.61798998621</v>
      </c>
    </row>
    <row r="22" spans="1:14" x14ac:dyDescent="0.35">
      <c r="A22" t="s">
        <v>9</v>
      </c>
      <c r="B22" s="24" t="s">
        <v>201</v>
      </c>
      <c r="C22" s="24" t="s">
        <v>202</v>
      </c>
      <c r="D22" t="s">
        <v>214</v>
      </c>
      <c r="E22" t="s">
        <v>30</v>
      </c>
      <c r="F22" s="25">
        <v>2021</v>
      </c>
      <c r="G22" s="24">
        <v>2964.7263109174951</v>
      </c>
      <c r="H22" s="24">
        <v>17652.367765554111</v>
      </c>
      <c r="I22" s="24">
        <v>6850.8265732190885</v>
      </c>
      <c r="J22" s="24">
        <v>4631.3307352391239</v>
      </c>
      <c r="K22" s="24">
        <v>6432.7805157250596</v>
      </c>
      <c r="L22" s="24">
        <v>6795.1120281994499</v>
      </c>
      <c r="M22" s="24">
        <v>-247.08580790246893</v>
      </c>
      <c r="N22" s="24">
        <v>22951.835619023495</v>
      </c>
    </row>
    <row r="23" spans="1:14" x14ac:dyDescent="0.35">
      <c r="A23" t="s">
        <v>9</v>
      </c>
      <c r="B23" s="24" t="s">
        <v>215</v>
      </c>
      <c r="C23" s="24" t="s">
        <v>216</v>
      </c>
      <c r="D23" t="s">
        <v>217</v>
      </c>
      <c r="E23" t="s">
        <v>31</v>
      </c>
      <c r="F23" s="25">
        <v>2021</v>
      </c>
      <c r="G23" s="24">
        <v>1733.1</v>
      </c>
      <c r="H23" s="24">
        <v>10285.104771336111</v>
      </c>
      <c r="I23" s="24">
        <v>4833.7000000000007</v>
      </c>
      <c r="J23" s="24">
        <v>2481.8000000000002</v>
      </c>
      <c r="K23" s="24">
        <v>3860.0196313926831</v>
      </c>
      <c r="L23" s="24">
        <v>4239.5</v>
      </c>
      <c r="M23" s="24">
        <v>-175.8</v>
      </c>
      <c r="N23" s="24">
        <v>14573.785139943433</v>
      </c>
    </row>
    <row r="24" spans="1:14" x14ac:dyDescent="0.35">
      <c r="A24" t="s">
        <v>9</v>
      </c>
      <c r="B24" s="24" t="s">
        <v>218</v>
      </c>
      <c r="C24" s="24" t="s">
        <v>32</v>
      </c>
      <c r="D24" t="s">
        <v>219</v>
      </c>
      <c r="E24" t="s">
        <v>32</v>
      </c>
      <c r="F24" s="25">
        <v>2021</v>
      </c>
      <c r="G24" s="24">
        <v>1469.8</v>
      </c>
      <c r="H24" s="24">
        <v>8166.3952286638905</v>
      </c>
      <c r="I24" s="24">
        <v>3973.8999999999996</v>
      </c>
      <c r="J24" s="24">
        <v>2500</v>
      </c>
      <c r="K24" s="24">
        <v>3057.1803686073172</v>
      </c>
      <c r="L24" s="24">
        <v>4336.3999999999996</v>
      </c>
      <c r="M24" s="24">
        <v>-122.10000000000002</v>
      </c>
      <c r="N24" s="24">
        <v>12267.214860056572</v>
      </c>
    </row>
    <row r="25" spans="1:14" x14ac:dyDescent="0.35">
      <c r="A25" t="s">
        <v>9</v>
      </c>
      <c r="B25" s="24" t="s">
        <v>220</v>
      </c>
      <c r="C25" s="24" t="s">
        <v>221</v>
      </c>
      <c r="D25" t="s">
        <v>222</v>
      </c>
      <c r="E25" t="s">
        <v>33</v>
      </c>
      <c r="F25" s="25">
        <v>2021</v>
      </c>
      <c r="G25" s="24">
        <v>2425.8292533100312</v>
      </c>
      <c r="H25" s="24">
        <v>14396.752749406665</v>
      </c>
      <c r="I25" s="24">
        <v>6620.1228906075603</v>
      </c>
      <c r="J25" s="24">
        <v>3847.9465026882895</v>
      </c>
      <c r="K25" s="24">
        <v>5450.2396830693096</v>
      </c>
      <c r="L25" s="24">
        <v>6486.7249874303743</v>
      </c>
      <c r="M25" s="24">
        <v>-264.25025087977542</v>
      </c>
      <c r="N25" s="24">
        <v>20366.993444117252</v>
      </c>
    </row>
    <row r="26" spans="1:14" x14ac:dyDescent="0.35">
      <c r="A26" t="s">
        <v>9</v>
      </c>
      <c r="B26" s="24" t="s">
        <v>220</v>
      </c>
      <c r="C26" s="24" t="s">
        <v>221</v>
      </c>
      <c r="D26" t="s">
        <v>223</v>
      </c>
      <c r="E26" t="s">
        <v>34</v>
      </c>
      <c r="F26" s="25">
        <v>2021</v>
      </c>
      <c r="G26" s="24">
        <v>1990.4374867659142</v>
      </c>
      <c r="H26" s="24">
        <v>13926.486800319981</v>
      </c>
      <c r="I26" s="24">
        <v>6124.3716552725145</v>
      </c>
      <c r="J26" s="24">
        <v>3650.3684695323782</v>
      </c>
      <c r="K26" s="24">
        <v>5298.0123509227587</v>
      </c>
      <c r="L26" s="24">
        <v>6167.3072213547339</v>
      </c>
      <c r="M26" s="24">
        <v>-185.61978326897875</v>
      </c>
      <c r="N26" s="24">
        <v>19074.602559989027</v>
      </c>
    </row>
    <row r="27" spans="1:14" x14ac:dyDescent="0.35">
      <c r="A27" t="s">
        <v>9</v>
      </c>
      <c r="B27" s="24" t="s">
        <v>220</v>
      </c>
      <c r="C27" s="24" t="s">
        <v>221</v>
      </c>
      <c r="D27" t="s">
        <v>224</v>
      </c>
      <c r="E27" t="s">
        <v>35</v>
      </c>
      <c r="F27" s="25">
        <v>2021</v>
      </c>
      <c r="G27" s="24">
        <v>552.79269971608187</v>
      </c>
      <c r="H27" s="24">
        <v>2310.9591593340083</v>
      </c>
      <c r="I27" s="24">
        <v>1403.7697197837094</v>
      </c>
      <c r="J27" s="24">
        <v>829.41576291917033</v>
      </c>
      <c r="K27" s="24">
        <v>887.44525324595566</v>
      </c>
      <c r="L27" s="24">
        <v>1662.0203727799599</v>
      </c>
      <c r="M27" s="24">
        <v>-27.867043060074479</v>
      </c>
      <c r="N27" s="24">
        <v>4184.8138923885599</v>
      </c>
    </row>
    <row r="28" spans="1:14" x14ac:dyDescent="0.35">
      <c r="A28" t="s">
        <v>9</v>
      </c>
      <c r="B28" s="24" t="s">
        <v>220</v>
      </c>
      <c r="C28" s="24" t="s">
        <v>221</v>
      </c>
      <c r="D28" t="s">
        <v>225</v>
      </c>
      <c r="E28" t="s">
        <v>36</v>
      </c>
      <c r="F28" s="25">
        <v>2021</v>
      </c>
      <c r="G28" s="24">
        <v>1947.6795642427517</v>
      </c>
      <c r="H28" s="24">
        <v>12598.632968207721</v>
      </c>
      <c r="I28" s="24">
        <v>6583.7526650049922</v>
      </c>
      <c r="J28" s="24">
        <v>3718.4238386434627</v>
      </c>
      <c r="K28" s="24">
        <v>4833.0531184345982</v>
      </c>
      <c r="L28" s="24">
        <v>6131.77199759629</v>
      </c>
      <c r="M28" s="24">
        <v>-208.71403048707947</v>
      </c>
      <c r="N28" s="24">
        <v>18501.64620748661</v>
      </c>
    </row>
    <row r="29" spans="1:14" x14ac:dyDescent="0.35">
      <c r="A29" t="s">
        <v>9</v>
      </c>
      <c r="B29" s="24" t="s">
        <v>220</v>
      </c>
      <c r="C29" s="24" t="s">
        <v>221</v>
      </c>
      <c r="D29" t="s">
        <v>226</v>
      </c>
      <c r="E29" t="s">
        <v>37</v>
      </c>
      <c r="F29" s="25">
        <v>2021</v>
      </c>
      <c r="G29" s="24">
        <v>2479.1715688135073</v>
      </c>
      <c r="H29" s="24">
        <v>10799.652591538545</v>
      </c>
      <c r="I29" s="24">
        <v>5624.1423563621847</v>
      </c>
      <c r="J29" s="24">
        <v>3353.6624524681256</v>
      </c>
      <c r="K29" s="24">
        <v>4185.1323660625358</v>
      </c>
      <c r="L29" s="24">
        <v>6421.9052877383574</v>
      </c>
      <c r="M29" s="24">
        <v>-208.29999931171534</v>
      </c>
      <c r="N29" s="24">
        <v>17577.776986610221</v>
      </c>
    </row>
    <row r="30" spans="1:14" x14ac:dyDescent="0.35">
      <c r="A30" t="s">
        <v>9</v>
      </c>
      <c r="B30" s="24" t="s">
        <v>220</v>
      </c>
      <c r="C30" s="24" t="s">
        <v>221</v>
      </c>
      <c r="D30" t="s">
        <v>227</v>
      </c>
      <c r="E30" t="s">
        <v>38</v>
      </c>
      <c r="F30" s="25">
        <v>2021</v>
      </c>
      <c r="G30" s="24">
        <v>2299.7680424652408</v>
      </c>
      <c r="H30" s="24">
        <v>12753.426479634962</v>
      </c>
      <c r="I30" s="24">
        <v>7752.2953638233848</v>
      </c>
      <c r="J30" s="24">
        <v>4144.7913211579362</v>
      </c>
      <c r="K30" s="24">
        <v>4849.2342149772276</v>
      </c>
      <c r="L30" s="24">
        <v>6795.769143743466</v>
      </c>
      <c r="M30" s="24">
        <v>-223.63059012547436</v>
      </c>
      <c r="N30" s="24">
        <v>20383.602903406416</v>
      </c>
    </row>
    <row r="31" spans="1:14" x14ac:dyDescent="0.35">
      <c r="A31" t="s">
        <v>9</v>
      </c>
      <c r="B31" s="24" t="s">
        <v>220</v>
      </c>
      <c r="C31" s="24" t="s">
        <v>221</v>
      </c>
      <c r="D31" t="s">
        <v>228</v>
      </c>
      <c r="E31" t="s">
        <v>39</v>
      </c>
      <c r="F31" s="25">
        <v>2021</v>
      </c>
      <c r="G31" s="24">
        <v>537.62138468647379</v>
      </c>
      <c r="H31" s="24">
        <v>1856.6892515581312</v>
      </c>
      <c r="I31" s="24">
        <v>1331.5453491456542</v>
      </c>
      <c r="J31" s="24">
        <v>830.59165259063934</v>
      </c>
      <c r="K31" s="24">
        <v>741.48301328761056</v>
      </c>
      <c r="L31" s="24">
        <v>1848.7009893568284</v>
      </c>
      <c r="M31" s="24">
        <v>-44.818302866902464</v>
      </c>
      <c r="N31" s="24">
        <v>3957.6640060019358</v>
      </c>
    </row>
    <row r="32" spans="1:14" x14ac:dyDescent="0.35">
      <c r="A32" t="s">
        <v>9</v>
      </c>
      <c r="B32" s="24" t="s">
        <v>229</v>
      </c>
      <c r="C32" s="24" t="s">
        <v>230</v>
      </c>
      <c r="D32" t="s">
        <v>231</v>
      </c>
      <c r="E32" t="s">
        <v>40</v>
      </c>
      <c r="F32" s="25">
        <v>2021</v>
      </c>
      <c r="G32" s="24">
        <v>1272.1562542230611</v>
      </c>
      <c r="H32" s="24">
        <v>6959.5978533403295</v>
      </c>
      <c r="I32" s="24">
        <v>3492.6427602791919</v>
      </c>
      <c r="J32" s="24">
        <v>2185.7867659169829</v>
      </c>
      <c r="K32" s="24">
        <v>2627.9745309169994</v>
      </c>
      <c r="L32" s="24">
        <v>4304.575036044951</v>
      </c>
      <c r="M32" s="24">
        <v>-101.51578231174969</v>
      </c>
      <c r="N32" s="24">
        <v>11113.694824741802</v>
      </c>
    </row>
    <row r="33" spans="1:14" x14ac:dyDescent="0.35">
      <c r="A33" t="s">
        <v>9</v>
      </c>
      <c r="B33" s="24" t="s">
        <v>229</v>
      </c>
      <c r="C33" s="24" t="s">
        <v>230</v>
      </c>
      <c r="D33" t="s">
        <v>232</v>
      </c>
      <c r="E33" t="s">
        <v>41</v>
      </c>
      <c r="F33" s="25">
        <v>2021</v>
      </c>
      <c r="G33" s="24">
        <v>340.64980293077309</v>
      </c>
      <c r="H33" s="24">
        <v>1487.5470953353008</v>
      </c>
      <c r="I33" s="24">
        <v>665.63715892196592</v>
      </c>
      <c r="J33" s="24">
        <v>534.17903659070225</v>
      </c>
      <c r="K33" s="24">
        <v>578.7803804925054</v>
      </c>
      <c r="L33" s="24">
        <v>1207.5590405509317</v>
      </c>
      <c r="M33" s="24">
        <v>-41.997159667713518</v>
      </c>
      <c r="N33" s="24">
        <v>2546.4365209880502</v>
      </c>
    </row>
    <row r="34" spans="1:14" x14ac:dyDescent="0.35">
      <c r="A34" t="s">
        <v>9</v>
      </c>
      <c r="B34" s="24" t="s">
        <v>229</v>
      </c>
      <c r="C34" s="24" t="s">
        <v>230</v>
      </c>
      <c r="D34" t="s">
        <v>233</v>
      </c>
      <c r="E34" t="s">
        <v>42</v>
      </c>
      <c r="F34" s="25">
        <v>2021</v>
      </c>
      <c r="G34" s="24">
        <v>566.55329714063782</v>
      </c>
      <c r="H34" s="24">
        <v>3788.662322528447</v>
      </c>
      <c r="I34" s="24">
        <v>1417.1605098899875</v>
      </c>
      <c r="J34" s="24">
        <v>1124.2758728679294</v>
      </c>
      <c r="K34" s="24">
        <v>1428.2487335244557</v>
      </c>
      <c r="L34" s="24">
        <v>2211.9822060061351</v>
      </c>
      <c r="M34" s="24">
        <v>-61.248101621257348</v>
      </c>
      <c r="N34" s="24">
        <v>5370.5856275515644</v>
      </c>
    </row>
    <row r="35" spans="1:14" x14ac:dyDescent="0.35">
      <c r="A35" t="s">
        <v>9</v>
      </c>
      <c r="B35" s="24" t="s">
        <v>229</v>
      </c>
      <c r="C35" s="24" t="s">
        <v>230</v>
      </c>
      <c r="D35" t="s">
        <v>234</v>
      </c>
      <c r="E35" t="s">
        <v>43</v>
      </c>
      <c r="F35" s="25">
        <v>2021</v>
      </c>
      <c r="G35" s="24">
        <v>761.94064570552791</v>
      </c>
      <c r="H35" s="24">
        <v>5081.792728795921</v>
      </c>
      <c r="I35" s="24">
        <v>2122.5595709088548</v>
      </c>
      <c r="J35" s="24">
        <v>1283.2583246243853</v>
      </c>
      <c r="K35" s="24">
        <v>1955.2963550660395</v>
      </c>
      <c r="L35" s="24">
        <v>2317.6837173979839</v>
      </c>
      <c r="M35" s="24">
        <v>-85.138956399279436</v>
      </c>
      <c r="N35" s="24">
        <v>6960.2830267185827</v>
      </c>
    </row>
    <row r="36" spans="1:14" x14ac:dyDescent="0.35">
      <c r="A36" t="s">
        <v>9</v>
      </c>
      <c r="B36" s="24" t="s">
        <v>235</v>
      </c>
      <c r="C36" s="24" t="s">
        <v>236</v>
      </c>
      <c r="D36" t="s">
        <v>237</v>
      </c>
      <c r="E36" t="s">
        <v>44</v>
      </c>
      <c r="F36" s="25">
        <v>2021</v>
      </c>
      <c r="G36" s="24">
        <v>817.32949414913048</v>
      </c>
      <c r="H36" s="24">
        <v>1526.694773183252</v>
      </c>
      <c r="I36" s="24">
        <v>1448.3078105377006</v>
      </c>
      <c r="J36" s="24">
        <v>678.29239372403686</v>
      </c>
      <c r="K36" s="24">
        <v>613.10021329919755</v>
      </c>
      <c r="L36" s="24">
        <v>1421.899037194898</v>
      </c>
      <c r="M36" s="24">
        <v>-103.91087805785507</v>
      </c>
      <c r="N36" s="24">
        <v>3818.9276299838921</v>
      </c>
    </row>
    <row r="37" spans="1:14" x14ac:dyDescent="0.35">
      <c r="A37" t="s">
        <v>9</v>
      </c>
      <c r="B37" s="24" t="s">
        <v>235</v>
      </c>
      <c r="C37" s="24" t="s">
        <v>236</v>
      </c>
      <c r="D37" t="s">
        <v>238</v>
      </c>
      <c r="E37" t="s">
        <v>45</v>
      </c>
      <c r="F37" s="25">
        <v>2021</v>
      </c>
      <c r="G37" s="24">
        <v>1134.8155767923433</v>
      </c>
      <c r="H37" s="24">
        <v>2744.9526524786274</v>
      </c>
      <c r="I37" s="24">
        <v>2205.3594614598233</v>
      </c>
      <c r="J37" s="24">
        <v>1110.5044653730511</v>
      </c>
      <c r="K37" s="24">
        <v>1066.2201772848859</v>
      </c>
      <c r="L37" s="24">
        <v>2194.7434776036962</v>
      </c>
      <c r="M37" s="24">
        <v>-93.092167173817714</v>
      </c>
      <c r="N37" s="24">
        <v>6010.0543585027353</v>
      </c>
    </row>
    <row r="38" spans="1:14" x14ac:dyDescent="0.35">
      <c r="A38" t="s">
        <v>9</v>
      </c>
      <c r="B38" s="24" t="s">
        <v>235</v>
      </c>
      <c r="C38" s="24" t="s">
        <v>236</v>
      </c>
      <c r="D38" t="s">
        <v>239</v>
      </c>
      <c r="E38" t="s">
        <v>46</v>
      </c>
      <c r="F38" s="25">
        <v>2021</v>
      </c>
      <c r="G38" s="24">
        <v>2573.3881083298152</v>
      </c>
      <c r="H38" s="24">
        <v>12676.196968302183</v>
      </c>
      <c r="I38" s="24">
        <v>6301.1305800432756</v>
      </c>
      <c r="J38" s="24">
        <v>4051.0380794467383</v>
      </c>
      <c r="K38" s="24">
        <v>4738.351312519254</v>
      </c>
      <c r="L38" s="24">
        <v>7296.7224539079289</v>
      </c>
      <c r="M38" s="24">
        <v>-297.86930817066849</v>
      </c>
      <c r="N38" s="24">
        <v>19760.179410446541</v>
      </c>
    </row>
    <row r="39" spans="1:14" x14ac:dyDescent="0.35">
      <c r="A39" t="s">
        <v>9</v>
      </c>
      <c r="B39" s="24" t="s">
        <v>235</v>
      </c>
      <c r="C39" s="24" t="s">
        <v>236</v>
      </c>
      <c r="D39" t="s">
        <v>240</v>
      </c>
      <c r="E39" t="s">
        <v>47</v>
      </c>
      <c r="F39" s="25">
        <v>2021</v>
      </c>
      <c r="G39" s="24">
        <v>600.5668207287116</v>
      </c>
      <c r="H39" s="24">
        <v>2317.1556060359344</v>
      </c>
      <c r="I39" s="24">
        <v>1240.2021479592006</v>
      </c>
      <c r="J39" s="24">
        <v>902.06506145617323</v>
      </c>
      <c r="K39" s="24">
        <v>917.928296896662</v>
      </c>
      <c r="L39" s="24">
        <v>1777.7350312934734</v>
      </c>
      <c r="M39" s="24">
        <v>-80.827646597658671</v>
      </c>
      <c r="N39" s="24">
        <v>4034.8386010668264</v>
      </c>
    </row>
    <row r="40" spans="1:14" x14ac:dyDescent="0.35">
      <c r="A40" t="s">
        <v>9</v>
      </c>
      <c r="B40" s="24" t="s">
        <v>241</v>
      </c>
      <c r="C40" s="24" t="s">
        <v>242</v>
      </c>
      <c r="D40" t="s">
        <v>243</v>
      </c>
      <c r="E40" t="s">
        <v>48</v>
      </c>
      <c r="F40" s="25">
        <v>2021</v>
      </c>
      <c r="G40" s="24">
        <v>888.22688941274248</v>
      </c>
      <c r="H40" s="24">
        <v>3361.0386462388597</v>
      </c>
      <c r="I40" s="24">
        <v>2226.3169847454456</v>
      </c>
      <c r="J40" s="24">
        <v>1380.4645210555993</v>
      </c>
      <c r="K40" s="24">
        <v>1289.9509404590833</v>
      </c>
      <c r="L40" s="24">
        <v>2303.8764048197554</v>
      </c>
      <c r="M40" s="24">
        <v>-94.558174719029452</v>
      </c>
      <c r="N40" s="24">
        <v>6014.4852889830918</v>
      </c>
    </row>
    <row r="41" spans="1:14" x14ac:dyDescent="0.35">
      <c r="A41" t="s">
        <v>9</v>
      </c>
      <c r="B41" s="24" t="s">
        <v>241</v>
      </c>
      <c r="C41" s="24" t="s">
        <v>242</v>
      </c>
      <c r="D41" t="s">
        <v>244</v>
      </c>
      <c r="E41" t="s">
        <v>49</v>
      </c>
      <c r="F41" s="25">
        <v>2021</v>
      </c>
      <c r="G41" s="24">
        <v>1380.223493035453</v>
      </c>
      <c r="H41" s="24">
        <v>7995.6735778613429</v>
      </c>
      <c r="I41" s="24">
        <v>3676.3144774680904</v>
      </c>
      <c r="J41" s="24">
        <v>2418.1060724942695</v>
      </c>
      <c r="K41" s="24">
        <v>3021.5719911786796</v>
      </c>
      <c r="L41" s="24">
        <v>3490.1499485422341</v>
      </c>
      <c r="M41" s="24">
        <v>-149.19325032951147</v>
      </c>
      <c r="N41" s="24">
        <v>10953.490182904658</v>
      </c>
    </row>
    <row r="42" spans="1:14" x14ac:dyDescent="0.35">
      <c r="A42" t="s">
        <v>9</v>
      </c>
      <c r="B42" s="24" t="s">
        <v>241</v>
      </c>
      <c r="C42" s="24" t="s">
        <v>242</v>
      </c>
      <c r="D42" t="s">
        <v>245</v>
      </c>
      <c r="E42" t="s">
        <v>50</v>
      </c>
      <c r="F42" s="25">
        <v>2021</v>
      </c>
      <c r="G42" s="24">
        <v>1492.0311344186177</v>
      </c>
      <c r="H42" s="24">
        <v>9345.3025679097627</v>
      </c>
      <c r="I42" s="24">
        <v>4120.2324559373737</v>
      </c>
      <c r="J42" s="24">
        <v>2541.6035001905298</v>
      </c>
      <c r="K42" s="24">
        <v>3570.7872320064762</v>
      </c>
      <c r="L42" s="24">
        <v>3915.1566364229971</v>
      </c>
      <c r="M42" s="24">
        <v>-145.84976898765569</v>
      </c>
      <c r="N42" s="24">
        <v>12614.48229350409</v>
      </c>
    </row>
    <row r="43" spans="1:14" x14ac:dyDescent="0.35">
      <c r="A43" t="s">
        <v>9</v>
      </c>
      <c r="B43" s="24" t="s">
        <v>241</v>
      </c>
      <c r="C43" s="24" t="s">
        <v>242</v>
      </c>
      <c r="D43" t="s">
        <v>246</v>
      </c>
      <c r="E43" t="s">
        <v>51</v>
      </c>
      <c r="F43" s="25">
        <v>2021</v>
      </c>
      <c r="G43" s="24">
        <v>2126.855001017454</v>
      </c>
      <c r="H43" s="24">
        <v>11695.855607701362</v>
      </c>
      <c r="I43" s="24">
        <v>5430.1193170536235</v>
      </c>
      <c r="J43" s="24">
        <v>3497.428598318224</v>
      </c>
      <c r="K43" s="24">
        <v>4452.857466917183</v>
      </c>
      <c r="L43" s="24">
        <v>5475.4050392727286</v>
      </c>
      <c r="M43" s="24">
        <v>-209.59215408381635</v>
      </c>
      <c r="N43" s="24">
        <v>16568.356745725945</v>
      </c>
    </row>
    <row r="44" spans="1:14" x14ac:dyDescent="0.35">
      <c r="A44" t="s">
        <v>9</v>
      </c>
      <c r="B44" s="24" t="s">
        <v>241</v>
      </c>
      <c r="C44" s="24" t="s">
        <v>242</v>
      </c>
      <c r="D44" t="s">
        <v>247</v>
      </c>
      <c r="E44" t="s">
        <v>52</v>
      </c>
      <c r="F44" s="25">
        <v>2021</v>
      </c>
      <c r="G44" s="24">
        <v>3195.8288467083198</v>
      </c>
      <c r="H44" s="24">
        <v>17204.57833660542</v>
      </c>
      <c r="I44" s="24">
        <v>9071.033239353199</v>
      </c>
      <c r="J44" s="24">
        <v>5566.5391325497503</v>
      </c>
      <c r="K44" s="24">
        <v>6435.665508088734</v>
      </c>
      <c r="L44" s="24">
        <v>8848.3149287894339</v>
      </c>
      <c r="M44" s="24">
        <v>-277.07537450927589</v>
      </c>
      <c r="N44" s="24">
        <v>26040.475336308609</v>
      </c>
    </row>
    <row r="45" spans="1:14" x14ac:dyDescent="0.35">
      <c r="A45" t="s">
        <v>9</v>
      </c>
      <c r="B45" s="24" t="s">
        <v>241</v>
      </c>
      <c r="C45" s="24" t="s">
        <v>242</v>
      </c>
      <c r="D45" t="s">
        <v>248</v>
      </c>
      <c r="E45" t="s">
        <v>53</v>
      </c>
      <c r="F45" s="25">
        <v>2021</v>
      </c>
      <c r="G45" s="24">
        <v>1160.6127847009257</v>
      </c>
      <c r="H45" s="24">
        <v>3632.5126248430038</v>
      </c>
      <c r="I45" s="24">
        <v>2284.3447093725545</v>
      </c>
      <c r="J45" s="24">
        <v>1461.1474654192189</v>
      </c>
      <c r="K45" s="24">
        <v>1452.2771014060627</v>
      </c>
      <c r="L45" s="24">
        <v>2991.3476149218645</v>
      </c>
      <c r="M45" s="24">
        <v>-77.364382289998431</v>
      </c>
      <c r="N45" s="24">
        <v>7078.0287847230684</v>
      </c>
    </row>
    <row r="46" spans="1:14" x14ac:dyDescent="0.35">
      <c r="A46" t="s">
        <v>9</v>
      </c>
      <c r="B46" s="24" t="s">
        <v>241</v>
      </c>
      <c r="C46" s="24" t="s">
        <v>242</v>
      </c>
      <c r="D46" t="s">
        <v>249</v>
      </c>
      <c r="E46" t="s">
        <v>54</v>
      </c>
      <c r="F46" s="25">
        <v>2021</v>
      </c>
      <c r="G46" s="24">
        <v>1258.5588804706083</v>
      </c>
      <c r="H46" s="24">
        <v>4790.6954537628199</v>
      </c>
      <c r="I46" s="24">
        <v>2868.7350015261668</v>
      </c>
      <c r="J46" s="24">
        <v>1689.4939026451102</v>
      </c>
      <c r="K46" s="24">
        <v>1818.537087320299</v>
      </c>
      <c r="L46" s="24">
        <v>3193.7890542172672</v>
      </c>
      <c r="M46" s="24">
        <v>-100.10686092489971</v>
      </c>
      <c r="N46" s="24">
        <v>8503.640539086553</v>
      </c>
    </row>
    <row r="47" spans="1:14" x14ac:dyDescent="0.35">
      <c r="A47" t="s">
        <v>9</v>
      </c>
      <c r="B47" s="24" t="s">
        <v>241</v>
      </c>
      <c r="C47" s="24" t="s">
        <v>242</v>
      </c>
      <c r="D47" t="s">
        <v>250</v>
      </c>
      <c r="E47" t="s">
        <v>55</v>
      </c>
      <c r="F47" s="25">
        <v>2021</v>
      </c>
      <c r="G47" s="24">
        <v>1011.4994719698489</v>
      </c>
      <c r="H47" s="24">
        <v>5565.841477155278</v>
      </c>
      <c r="I47" s="24">
        <v>3189.3044138532041</v>
      </c>
      <c r="J47" s="24">
        <v>1619.0472438268735</v>
      </c>
      <c r="K47" s="24">
        <v>2111.6082401084996</v>
      </c>
      <c r="L47" s="24">
        <v>2929.8855223268006</v>
      </c>
      <c r="M47" s="24">
        <v>-101.07280431978909</v>
      </c>
      <c r="N47" s="24">
        <v>8864.8025970499693</v>
      </c>
    </row>
    <row r="48" spans="1:14" x14ac:dyDescent="0.35">
      <c r="A48" t="s">
        <v>9</v>
      </c>
      <c r="B48" s="24" t="s">
        <v>241</v>
      </c>
      <c r="C48" s="24" t="s">
        <v>242</v>
      </c>
      <c r="D48" t="s">
        <v>251</v>
      </c>
      <c r="E48" t="s">
        <v>56</v>
      </c>
      <c r="F48" s="25">
        <v>2021</v>
      </c>
      <c r="G48" s="24">
        <v>876.06349826602832</v>
      </c>
      <c r="H48" s="24">
        <v>3852.0017079221498</v>
      </c>
      <c r="I48" s="24">
        <v>3126.79940069034</v>
      </c>
      <c r="J48" s="24">
        <v>1235.8695635004258</v>
      </c>
      <c r="K48" s="24">
        <v>1445.5444325149849</v>
      </c>
      <c r="L48" s="24">
        <v>2153.8748506869133</v>
      </c>
      <c r="M48" s="24">
        <v>-84.387229836023749</v>
      </c>
      <c r="N48" s="24">
        <v>7242.938231713998</v>
      </c>
    </row>
    <row r="49" spans="1:14" x14ac:dyDescent="0.35">
      <c r="A49" t="s">
        <v>9</v>
      </c>
      <c r="B49" s="24" t="s">
        <v>252</v>
      </c>
      <c r="C49" s="24" t="s">
        <v>253</v>
      </c>
      <c r="D49" t="s">
        <v>254</v>
      </c>
      <c r="E49" t="s">
        <v>57</v>
      </c>
      <c r="F49" s="25">
        <v>2021</v>
      </c>
      <c r="G49" s="24">
        <v>500.74482466105786</v>
      </c>
      <c r="H49" s="24">
        <v>1814.7990270461437</v>
      </c>
      <c r="I49" s="24">
        <v>1076.3575072797717</v>
      </c>
      <c r="J49" s="24">
        <v>688.5572947750486</v>
      </c>
      <c r="K49" s="24">
        <v>749.67462576413732</v>
      </c>
      <c r="L49" s="24">
        <v>1492.7255547923498</v>
      </c>
      <c r="M49" s="24">
        <v>-26.50399107917934</v>
      </c>
      <c r="N49" s="24">
        <v>3419.8910021609581</v>
      </c>
    </row>
    <row r="50" spans="1:14" x14ac:dyDescent="0.35">
      <c r="A50" t="s">
        <v>9</v>
      </c>
      <c r="B50" s="24" t="s">
        <v>252</v>
      </c>
      <c r="C50" s="24" t="s">
        <v>253</v>
      </c>
      <c r="D50" t="s">
        <v>255</v>
      </c>
      <c r="E50" t="s">
        <v>58</v>
      </c>
      <c r="F50" s="25">
        <v>2021</v>
      </c>
      <c r="G50" s="24">
        <v>1089.2214509477446</v>
      </c>
      <c r="H50" s="24">
        <v>4969.028610734229</v>
      </c>
      <c r="I50" s="24">
        <v>2897.0487963420351</v>
      </c>
      <c r="J50" s="24">
        <v>1522.0573757420984</v>
      </c>
      <c r="K50" s="24">
        <v>2012.4422828859263</v>
      </c>
      <c r="L50" s="24">
        <v>2822.1205715564474</v>
      </c>
      <c r="M50" s="24">
        <v>-59.285656816593857</v>
      </c>
      <c r="N50" s="24">
        <v>8183.6341141358389</v>
      </c>
    </row>
    <row r="51" spans="1:14" x14ac:dyDescent="0.35">
      <c r="A51" t="s">
        <v>9</v>
      </c>
      <c r="B51" s="24" t="s">
        <v>252</v>
      </c>
      <c r="C51" s="24" t="s">
        <v>253</v>
      </c>
      <c r="D51" t="s">
        <v>256</v>
      </c>
      <c r="E51" t="s">
        <v>59</v>
      </c>
      <c r="F51" s="25">
        <v>2021</v>
      </c>
      <c r="G51" s="24">
        <v>686.77815960499242</v>
      </c>
      <c r="H51" s="24">
        <v>3316.2734199219685</v>
      </c>
      <c r="I51" s="24">
        <v>1799.1912786390251</v>
      </c>
      <c r="J51" s="24">
        <v>989.84383949995856</v>
      </c>
      <c r="K51" s="24">
        <v>1343.2654935223734</v>
      </c>
      <c r="L51" s="24">
        <v>2052.775734622357</v>
      </c>
      <c r="M51" s="24">
        <v>-55.36927539504979</v>
      </c>
      <c r="N51" s="24">
        <v>5466.5399843709611</v>
      </c>
    </row>
    <row r="52" spans="1:14" x14ac:dyDescent="0.35">
      <c r="A52" t="s">
        <v>9</v>
      </c>
      <c r="B52" s="24" t="s">
        <v>252</v>
      </c>
      <c r="C52" s="24" t="s">
        <v>253</v>
      </c>
      <c r="D52" t="s">
        <v>257</v>
      </c>
      <c r="E52" t="s">
        <v>60</v>
      </c>
      <c r="F52" s="25">
        <v>2021</v>
      </c>
      <c r="G52" s="24">
        <v>2714.9451187776162</v>
      </c>
      <c r="H52" s="24">
        <v>14959.633803035336</v>
      </c>
      <c r="I52" s="24">
        <v>8286.4424366162275</v>
      </c>
      <c r="J52" s="24">
        <v>4465.8242613485127</v>
      </c>
      <c r="K52" s="24">
        <v>5716.7450638967584</v>
      </c>
      <c r="L52" s="24">
        <v>7770.3120373728025</v>
      </c>
      <c r="M52" s="24">
        <v>-245.48758919056257</v>
      </c>
      <c r="N52" s="24">
        <v>23303.276481366149</v>
      </c>
    </row>
    <row r="53" spans="1:14" x14ac:dyDescent="0.35">
      <c r="A53" t="s">
        <v>9</v>
      </c>
      <c r="B53" s="24" t="s">
        <v>252</v>
      </c>
      <c r="C53" s="24" t="s">
        <v>253</v>
      </c>
      <c r="D53" t="s">
        <v>258</v>
      </c>
      <c r="E53" t="s">
        <v>61</v>
      </c>
      <c r="F53" s="25">
        <v>2021</v>
      </c>
      <c r="G53" s="24">
        <v>1245.9018232654851</v>
      </c>
      <c r="H53" s="24">
        <v>3789.2225980964258</v>
      </c>
      <c r="I53" s="24">
        <v>2239.0322645597371</v>
      </c>
      <c r="J53" s="24">
        <v>1296.6946650026896</v>
      </c>
      <c r="K53" s="24">
        <v>1492.5154726479834</v>
      </c>
      <c r="L53" s="24">
        <v>2699.2036619548721</v>
      </c>
      <c r="M53" s="24">
        <v>-50.362852968784189</v>
      </c>
      <c r="N53" s="24">
        <v>7133.7873572570634</v>
      </c>
    </row>
    <row r="54" spans="1:14" x14ac:dyDescent="0.35">
      <c r="A54" t="s">
        <v>9</v>
      </c>
      <c r="B54" s="24" t="s">
        <v>252</v>
      </c>
      <c r="C54" s="24" t="s">
        <v>253</v>
      </c>
      <c r="D54" t="s">
        <v>259</v>
      </c>
      <c r="E54" t="s">
        <v>62</v>
      </c>
      <c r="F54" s="25">
        <v>2021</v>
      </c>
      <c r="G54" s="24">
        <v>1202.8576761869435</v>
      </c>
      <c r="H54" s="24">
        <v>4780.9676446133481</v>
      </c>
      <c r="I54" s="24">
        <v>2890.9498232963829</v>
      </c>
      <c r="J54" s="24">
        <v>1695.9377007885714</v>
      </c>
      <c r="K54" s="24">
        <v>1899.545636051264</v>
      </c>
      <c r="L54" s="24">
        <v>3138.1281975639281</v>
      </c>
      <c r="M54" s="24">
        <v>-78.719636391866814</v>
      </c>
      <c r="N54" s="24">
        <v>8338.7003684289011</v>
      </c>
    </row>
    <row r="55" spans="1:14" x14ac:dyDescent="0.35">
      <c r="A55" t="s">
        <v>9</v>
      </c>
      <c r="B55" s="24" t="s">
        <v>252</v>
      </c>
      <c r="C55" s="24" t="s">
        <v>253</v>
      </c>
      <c r="D55" t="s">
        <v>260</v>
      </c>
      <c r="E55" t="s">
        <v>63</v>
      </c>
      <c r="F55" s="25">
        <v>2021</v>
      </c>
      <c r="G55" s="24">
        <v>755.59549198573313</v>
      </c>
      <c r="H55" s="24">
        <v>3941.0275188557839</v>
      </c>
      <c r="I55" s="24">
        <v>2173.5278433497401</v>
      </c>
      <c r="J55" s="24">
        <v>1267.6440399957987</v>
      </c>
      <c r="K55" s="24">
        <v>1591.5893647441164</v>
      </c>
      <c r="L55" s="24">
        <v>2594.1005080466475</v>
      </c>
      <c r="M55" s="24">
        <v>-65.991396771848599</v>
      </c>
      <c r="N55" s="24">
        <v>6539.0265607261408</v>
      </c>
    </row>
    <row r="56" spans="1:14" x14ac:dyDescent="0.35">
      <c r="A56" t="s">
        <v>9</v>
      </c>
      <c r="B56" s="24" t="s">
        <v>252</v>
      </c>
      <c r="C56" s="24" t="s">
        <v>253</v>
      </c>
      <c r="D56" t="s">
        <v>261</v>
      </c>
      <c r="E56" t="s">
        <v>64</v>
      </c>
      <c r="F56" s="25">
        <v>2021</v>
      </c>
      <c r="G56" s="24">
        <v>628.05204384316221</v>
      </c>
      <c r="H56" s="24">
        <v>3349.530522653622</v>
      </c>
      <c r="I56" s="24">
        <v>1786.5779264372311</v>
      </c>
      <c r="J56" s="24">
        <v>1092.281696914243</v>
      </c>
      <c r="K56" s="24">
        <v>1335.4757866642537</v>
      </c>
      <c r="L56" s="24">
        <v>2128.4835407045884</v>
      </c>
      <c r="M56" s="24">
        <v>-53.768884403384831</v>
      </c>
      <c r="N56" s="24">
        <v>5411.1176656567222</v>
      </c>
    </row>
    <row r="57" spans="1:14" x14ac:dyDescent="0.35">
      <c r="A57" t="s">
        <v>9</v>
      </c>
      <c r="B57" s="24" t="s">
        <v>252</v>
      </c>
      <c r="C57" s="24" t="s">
        <v>253</v>
      </c>
      <c r="D57" t="s">
        <v>262</v>
      </c>
      <c r="E57" t="s">
        <v>65</v>
      </c>
      <c r="F57" s="25">
        <v>2021</v>
      </c>
      <c r="G57" s="24">
        <v>926.06396320114027</v>
      </c>
      <c r="H57" s="24">
        <v>1733.9474121141752</v>
      </c>
      <c r="I57" s="24">
        <v>1488.5183107775861</v>
      </c>
      <c r="J57" s="24">
        <v>771.73257704575099</v>
      </c>
      <c r="K57" s="24">
        <v>719.49103303955735</v>
      </c>
      <c r="L57" s="24">
        <v>1716.732413997119</v>
      </c>
      <c r="M57" s="24">
        <v>-40.484067442533394</v>
      </c>
      <c r="N57" s="24">
        <v>4333.5544225621788</v>
      </c>
    </row>
    <row r="58" spans="1:14" x14ac:dyDescent="0.35">
      <c r="A58" t="s">
        <v>9</v>
      </c>
      <c r="B58" s="24" t="s">
        <v>252</v>
      </c>
      <c r="C58" s="24" t="s">
        <v>253</v>
      </c>
      <c r="D58" t="s">
        <v>263</v>
      </c>
      <c r="E58" t="s">
        <v>66</v>
      </c>
      <c r="F58" s="25">
        <v>2021</v>
      </c>
      <c r="G58" s="24">
        <v>612.9394475261264</v>
      </c>
      <c r="H58" s="24">
        <v>3811.7694429289641</v>
      </c>
      <c r="I58" s="24">
        <v>2163.8538127022634</v>
      </c>
      <c r="J58" s="24">
        <v>985.72654888732689</v>
      </c>
      <c r="K58" s="24">
        <v>1514.9552407836316</v>
      </c>
      <c r="L58" s="24">
        <v>1597.3177793888869</v>
      </c>
      <c r="M58" s="24">
        <v>-110.02664954019662</v>
      </c>
      <c r="N58" s="24">
        <v>5575.1720433350847</v>
      </c>
    </row>
    <row r="59" spans="1:14" x14ac:dyDescent="0.35">
      <c r="A59" t="s">
        <v>9</v>
      </c>
      <c r="B59" s="24" t="s">
        <v>264</v>
      </c>
      <c r="C59" s="24" t="s">
        <v>265</v>
      </c>
      <c r="D59" t="s">
        <v>266</v>
      </c>
      <c r="E59" t="s">
        <v>67</v>
      </c>
      <c r="F59" s="25">
        <v>2021</v>
      </c>
      <c r="G59" s="24">
        <v>1333.4140607666832</v>
      </c>
      <c r="H59" s="24">
        <v>7728.7834669030435</v>
      </c>
      <c r="I59" s="24">
        <v>4196.7654124852588</v>
      </c>
      <c r="J59" s="24">
        <v>2271.370595971222</v>
      </c>
      <c r="K59" s="24">
        <v>3064.7463100789232</v>
      </c>
      <c r="L59" s="24">
        <v>4929.3972765628441</v>
      </c>
      <c r="M59" s="24">
        <v>-188.05487662531559</v>
      </c>
      <c r="N59" s="24">
        <v>12664.188434042369</v>
      </c>
    </row>
    <row r="60" spans="1:14" x14ac:dyDescent="0.35">
      <c r="A60" t="s">
        <v>9</v>
      </c>
      <c r="B60" s="24" t="s">
        <v>264</v>
      </c>
      <c r="C60" s="24" t="s">
        <v>265</v>
      </c>
      <c r="D60" t="s">
        <v>267</v>
      </c>
      <c r="E60" t="s">
        <v>68</v>
      </c>
      <c r="F60" s="25">
        <v>2021</v>
      </c>
      <c r="G60" s="24">
        <v>508.08593923331682</v>
      </c>
      <c r="H60" s="24">
        <v>2027.8165330969557</v>
      </c>
      <c r="I60" s="24">
        <v>1211.2345875147412</v>
      </c>
      <c r="J60" s="24">
        <v>754.72940402877805</v>
      </c>
      <c r="K60" s="24">
        <v>829.15368992107562</v>
      </c>
      <c r="L60" s="24">
        <v>1849.2027234371551</v>
      </c>
      <c r="M60" s="24">
        <v>-57.945123374684442</v>
      </c>
      <c r="N60" s="24">
        <v>3954.5115659576313</v>
      </c>
    </row>
    <row r="61" spans="1:14" x14ac:dyDescent="0.35">
      <c r="A61" t="s">
        <v>9</v>
      </c>
      <c r="B61" s="24" t="s">
        <v>268</v>
      </c>
      <c r="C61" s="24" t="s">
        <v>269</v>
      </c>
      <c r="D61" t="s">
        <v>270</v>
      </c>
      <c r="E61" t="s">
        <v>69</v>
      </c>
      <c r="F61" s="25">
        <v>2021</v>
      </c>
      <c r="G61" s="24">
        <v>735.31494488418844</v>
      </c>
      <c r="H61" s="24">
        <v>5037.2394971617096</v>
      </c>
      <c r="I61" s="24">
        <v>2547.7903356892111</v>
      </c>
      <c r="J61" s="24">
        <v>1308.308156589449</v>
      </c>
      <c r="K61" s="24">
        <v>1850.8308116280036</v>
      </c>
      <c r="L61" s="24">
        <v>2527.6142793040281</v>
      </c>
      <c r="M61" s="24">
        <v>-65.571157989367137</v>
      </c>
      <c r="N61" s="24">
        <v>7623.2489308323184</v>
      </c>
    </row>
    <row r="62" spans="1:14" x14ac:dyDescent="0.35">
      <c r="A62" t="s">
        <v>9</v>
      </c>
      <c r="B62" s="24" t="s">
        <v>268</v>
      </c>
      <c r="C62" s="24" t="s">
        <v>269</v>
      </c>
      <c r="D62" t="s">
        <v>271</v>
      </c>
      <c r="E62" t="s">
        <v>70</v>
      </c>
      <c r="F62" s="25">
        <v>2021</v>
      </c>
      <c r="G62" s="24">
        <v>918.56864609535864</v>
      </c>
      <c r="H62" s="24">
        <v>5162.3007033795211</v>
      </c>
      <c r="I62" s="24">
        <v>3015.2497965959196</v>
      </c>
      <c r="J62" s="24">
        <v>1826.7201922735424</v>
      </c>
      <c r="K62" s="24">
        <v>2082.0630812994532</v>
      </c>
      <c r="L62" s="24">
        <v>3747.7204059838377</v>
      </c>
      <c r="M62" s="24">
        <v>-94.208273788303856</v>
      </c>
      <c r="N62" s="24">
        <v>8840.8480046933382</v>
      </c>
    </row>
    <row r="63" spans="1:14" x14ac:dyDescent="0.35">
      <c r="A63" t="s">
        <v>9</v>
      </c>
      <c r="B63" s="24" t="s">
        <v>268</v>
      </c>
      <c r="C63" s="24" t="s">
        <v>269</v>
      </c>
      <c r="D63" t="s">
        <v>272</v>
      </c>
      <c r="E63" t="s">
        <v>71</v>
      </c>
      <c r="F63" s="25">
        <v>2021</v>
      </c>
      <c r="G63" s="24">
        <v>566.81465073914342</v>
      </c>
      <c r="H63" s="24">
        <v>3604.6992024334309</v>
      </c>
      <c r="I63" s="24">
        <v>2204.3602164810113</v>
      </c>
      <c r="J63" s="24">
        <v>1070.9455139336524</v>
      </c>
      <c r="K63" s="24">
        <v>1467.0187971723956</v>
      </c>
      <c r="L63" s="24">
        <v>2281.1246529797177</v>
      </c>
      <c r="M63" s="24">
        <v>-65.558609358773651</v>
      </c>
      <c r="N63" s="24">
        <v>6053.4758021684829</v>
      </c>
    </row>
    <row r="64" spans="1:14" x14ac:dyDescent="0.35">
      <c r="A64" t="s">
        <v>9</v>
      </c>
      <c r="B64" s="24" t="s">
        <v>268</v>
      </c>
      <c r="C64" s="24" t="s">
        <v>269</v>
      </c>
      <c r="D64" t="s">
        <v>273</v>
      </c>
      <c r="E64" t="s">
        <v>72</v>
      </c>
      <c r="F64" s="25">
        <v>2021</v>
      </c>
      <c r="G64" s="24">
        <v>624.32140280815167</v>
      </c>
      <c r="H64" s="24">
        <v>2109.0238017815209</v>
      </c>
      <c r="I64" s="24">
        <v>1236.8179594133708</v>
      </c>
      <c r="J64" s="24">
        <v>706.68074079480004</v>
      </c>
      <c r="K64" s="24">
        <v>844.27091968302932</v>
      </c>
      <c r="L64" s="24">
        <v>1524.82516371017</v>
      </c>
      <c r="M64" s="24">
        <v>-30.975724227722925</v>
      </c>
      <c r="N64" s="24">
        <v>3913.0609430076611</v>
      </c>
    </row>
    <row r="65" spans="1:14" x14ac:dyDescent="0.35">
      <c r="A65" t="s">
        <v>9</v>
      </c>
      <c r="B65" s="24" t="s">
        <v>268</v>
      </c>
      <c r="C65" s="24" t="s">
        <v>269</v>
      </c>
      <c r="D65" t="s">
        <v>274</v>
      </c>
      <c r="E65" t="s">
        <v>73</v>
      </c>
      <c r="F65" s="25">
        <v>2021</v>
      </c>
      <c r="G65" s="24">
        <v>362.78035547315761</v>
      </c>
      <c r="H65" s="24">
        <v>1843.6367952438197</v>
      </c>
      <c r="I65" s="24">
        <v>1160.5816918204882</v>
      </c>
      <c r="J65" s="24">
        <v>522.64539640855594</v>
      </c>
      <c r="K65" s="24">
        <v>760.31639021711908</v>
      </c>
      <c r="L65" s="24">
        <v>1141.4154980222477</v>
      </c>
      <c r="M65" s="24">
        <v>-38.086234635832419</v>
      </c>
      <c r="N65" s="24">
        <v>3187.3663192982058</v>
      </c>
    </row>
    <row r="66" spans="1:14" x14ac:dyDescent="0.35">
      <c r="A66" t="s">
        <v>9</v>
      </c>
      <c r="B66" s="24" t="s">
        <v>275</v>
      </c>
      <c r="C66" s="24" t="s">
        <v>276</v>
      </c>
      <c r="D66" t="s">
        <v>277</v>
      </c>
      <c r="E66" t="s">
        <v>74</v>
      </c>
      <c r="F66" s="25">
        <v>2021</v>
      </c>
      <c r="G66" s="24">
        <v>1116.2993169432355</v>
      </c>
      <c r="H66" s="24">
        <v>2201.5379564099535</v>
      </c>
      <c r="I66" s="24">
        <v>1491.7784694394197</v>
      </c>
      <c r="J66" s="24">
        <v>961.23287946567336</v>
      </c>
      <c r="K66" s="24">
        <v>842.96442912233226</v>
      </c>
      <c r="L66" s="24">
        <v>2307.8547415658231</v>
      </c>
      <c r="M66" s="24">
        <v>-59.132067451810904</v>
      </c>
      <c r="N66" s="24">
        <v>5254.1411083186149</v>
      </c>
    </row>
    <row r="67" spans="1:14" x14ac:dyDescent="0.35">
      <c r="A67" t="s">
        <v>9</v>
      </c>
      <c r="B67" s="24" t="s">
        <v>275</v>
      </c>
      <c r="C67" s="24" t="s">
        <v>276</v>
      </c>
      <c r="D67" t="s">
        <v>278</v>
      </c>
      <c r="E67" t="s">
        <v>75</v>
      </c>
      <c r="F67" s="25">
        <v>2021</v>
      </c>
      <c r="G67" s="24">
        <v>470.94801130103963</v>
      </c>
      <c r="H67" s="24">
        <v>837.45702831268056</v>
      </c>
      <c r="I67" s="24">
        <v>558.90557763752395</v>
      </c>
      <c r="J67" s="24">
        <v>485.79841181754642</v>
      </c>
      <c r="K67" s="24">
        <v>318.75811509354281</v>
      </c>
      <c r="L67" s="24">
        <v>1220.1241249653669</v>
      </c>
      <c r="M67" s="24">
        <v>-25.880448766326641</v>
      </c>
      <c r="N67" s="24">
        <v>2256.9977665391953</v>
      </c>
    </row>
    <row r="68" spans="1:14" x14ac:dyDescent="0.35">
      <c r="A68" t="s">
        <v>9</v>
      </c>
      <c r="B68" s="24" t="s">
        <v>275</v>
      </c>
      <c r="C68" s="24" t="s">
        <v>276</v>
      </c>
      <c r="D68" t="s">
        <v>279</v>
      </c>
      <c r="E68" t="s">
        <v>76</v>
      </c>
      <c r="F68" s="25">
        <v>2021</v>
      </c>
      <c r="G68" s="24">
        <v>13966.470293640963</v>
      </c>
      <c r="H68" s="24">
        <v>71470.376828565626</v>
      </c>
      <c r="I68" s="24">
        <v>27715.339538283923</v>
      </c>
      <c r="J68" s="24">
        <v>20298.479352937331</v>
      </c>
      <c r="K68" s="24">
        <v>26585.644463990688</v>
      </c>
      <c r="L68" s="24">
        <v>33224.82822972085</v>
      </c>
      <c r="M68" s="24">
        <v>-1023.1331764243998</v>
      </c>
      <c r="N68" s="24">
        <v>98469.757896858951</v>
      </c>
    </row>
    <row r="69" spans="1:14" x14ac:dyDescent="0.35">
      <c r="A69" t="s">
        <v>9</v>
      </c>
      <c r="B69" s="24" t="s">
        <v>275</v>
      </c>
      <c r="C69" s="24" t="s">
        <v>276</v>
      </c>
      <c r="D69" t="s">
        <v>280</v>
      </c>
      <c r="E69" t="s">
        <v>77</v>
      </c>
      <c r="F69" s="25">
        <v>2021</v>
      </c>
      <c r="G69" s="24">
        <v>1409.7028791209868</v>
      </c>
      <c r="H69" s="24">
        <v>5799.3589381530546</v>
      </c>
      <c r="I69" s="24">
        <v>2400.4890382054928</v>
      </c>
      <c r="J69" s="24">
        <v>1609.9087771733757</v>
      </c>
      <c r="K69" s="24">
        <v>2246.2019482151536</v>
      </c>
      <c r="L69" s="24">
        <v>3616.2088678624805</v>
      </c>
      <c r="M69" s="24">
        <v>-105.44963950570164</v>
      </c>
      <c r="N69" s="24">
        <v>9264.1993584477841</v>
      </c>
    </row>
    <row r="70" spans="1:14" x14ac:dyDescent="0.35">
      <c r="A70" t="s">
        <v>9</v>
      </c>
      <c r="B70" s="24" t="s">
        <v>275</v>
      </c>
      <c r="C70" s="24" t="s">
        <v>276</v>
      </c>
      <c r="D70" t="s">
        <v>281</v>
      </c>
      <c r="E70" t="s">
        <v>78</v>
      </c>
      <c r="F70" s="25">
        <v>2021</v>
      </c>
      <c r="G70" s="24">
        <v>763.27949899377666</v>
      </c>
      <c r="H70" s="24">
        <v>3553.5692485586719</v>
      </c>
      <c r="I70" s="24">
        <v>1690.7873764336373</v>
      </c>
      <c r="J70" s="24">
        <v>1266.0805786060739</v>
      </c>
      <c r="K70" s="24">
        <v>1361.0310435782867</v>
      </c>
      <c r="L70" s="24">
        <v>3104.6840358854834</v>
      </c>
      <c r="M70" s="24">
        <v>-47.304667851760534</v>
      </c>
      <c r="N70" s="24">
        <v>6437.9038698354489</v>
      </c>
    </row>
    <row r="71" spans="1:14" x14ac:dyDescent="0.35">
      <c r="A71" t="s">
        <v>9</v>
      </c>
      <c r="B71" s="24" t="s">
        <v>282</v>
      </c>
      <c r="C71" s="24" t="s">
        <v>283</v>
      </c>
      <c r="D71" t="s">
        <v>284</v>
      </c>
      <c r="E71" t="s">
        <v>79</v>
      </c>
      <c r="F71" s="25">
        <v>2021</v>
      </c>
      <c r="G71" s="24">
        <v>667.96340484679683</v>
      </c>
      <c r="H71" s="24">
        <v>1912.6823673911031</v>
      </c>
      <c r="I71" s="24">
        <v>1373.5409854296659</v>
      </c>
      <c r="J71" s="24">
        <v>939.91834588265181</v>
      </c>
      <c r="K71" s="24">
        <v>783.68420157186381</v>
      </c>
      <c r="L71" s="24">
        <v>2230.4008190858185</v>
      </c>
      <c r="M71" s="24">
        <v>-21.770516536693638</v>
      </c>
      <c r="N71" s="24">
        <v>4439.2145127621752</v>
      </c>
    </row>
    <row r="72" spans="1:14" x14ac:dyDescent="0.35">
      <c r="A72" t="s">
        <v>9</v>
      </c>
      <c r="B72" s="24" t="s">
        <v>282</v>
      </c>
      <c r="C72" s="24" t="s">
        <v>283</v>
      </c>
      <c r="D72" t="s">
        <v>285</v>
      </c>
      <c r="E72" t="s">
        <v>80</v>
      </c>
      <c r="F72" s="25">
        <v>2021</v>
      </c>
      <c r="G72" s="24">
        <v>667.60338965562232</v>
      </c>
      <c r="H72" s="24">
        <v>3275.4903270590748</v>
      </c>
      <c r="I72" s="24">
        <v>1621.9355413627102</v>
      </c>
      <c r="J72" s="24">
        <v>872.99938837788284</v>
      </c>
      <c r="K72" s="24">
        <v>1212.3342214332545</v>
      </c>
      <c r="L72" s="24">
        <v>1967.7909361602681</v>
      </c>
      <c r="M72" s="24">
        <v>-20.591133130389441</v>
      </c>
      <c r="N72" s="24">
        <v>5426.8954512961491</v>
      </c>
    </row>
    <row r="73" spans="1:14" x14ac:dyDescent="0.35">
      <c r="A73" t="s">
        <v>9</v>
      </c>
      <c r="B73" s="24" t="s">
        <v>282</v>
      </c>
      <c r="C73" s="24" t="s">
        <v>283</v>
      </c>
      <c r="D73" t="s">
        <v>286</v>
      </c>
      <c r="E73" t="s">
        <v>81</v>
      </c>
      <c r="F73" s="25">
        <v>2021</v>
      </c>
      <c r="G73" s="24">
        <v>595.03310797316988</v>
      </c>
      <c r="H73" s="24">
        <v>3723.3413531926144</v>
      </c>
      <c r="I73" s="24">
        <v>1910.9805826052109</v>
      </c>
      <c r="J73" s="24">
        <v>1008.6426902167116</v>
      </c>
      <c r="K73" s="24">
        <v>1452.8090367132547</v>
      </c>
      <c r="L73" s="24">
        <v>2155.6896140128379</v>
      </c>
      <c r="M73" s="24">
        <v>-16.132794440469123</v>
      </c>
      <c r="N73" s="24">
        <v>5907.4601364133969</v>
      </c>
    </row>
    <row r="74" spans="1:14" x14ac:dyDescent="0.35">
      <c r="A74" t="s">
        <v>9</v>
      </c>
      <c r="B74" s="24" t="s">
        <v>282</v>
      </c>
      <c r="C74" s="24" t="s">
        <v>283</v>
      </c>
      <c r="D74" t="s">
        <v>287</v>
      </c>
      <c r="E74" t="s">
        <v>82</v>
      </c>
      <c r="F74" s="25">
        <v>2021</v>
      </c>
      <c r="G74" s="24">
        <v>707.5000975244111</v>
      </c>
      <c r="H74" s="24">
        <v>4409.9859523572059</v>
      </c>
      <c r="I74" s="24">
        <v>1784.5428906024131</v>
      </c>
      <c r="J74" s="24">
        <v>1083.239575522754</v>
      </c>
      <c r="K74" s="24">
        <v>1695.5725402816277</v>
      </c>
      <c r="L74" s="24">
        <v>2526.1186307410749</v>
      </c>
      <c r="M74" s="24">
        <v>-18.105555892447825</v>
      </c>
      <c r="N74" s="24">
        <v>6631.2298995282754</v>
      </c>
    </row>
    <row r="75" spans="1:14" x14ac:dyDescent="0.35">
      <c r="A75" t="s">
        <v>9</v>
      </c>
      <c r="B75" s="24" t="s">
        <v>288</v>
      </c>
      <c r="C75" s="24" t="s">
        <v>289</v>
      </c>
      <c r="D75" t="s">
        <v>290</v>
      </c>
      <c r="E75" t="s">
        <v>83</v>
      </c>
      <c r="F75" s="25">
        <v>2021</v>
      </c>
      <c r="G75" s="24">
        <v>500.86419571296642</v>
      </c>
      <c r="H75" s="24">
        <v>1622.3131828550631</v>
      </c>
      <c r="I75" s="24">
        <v>1121.6244938866905</v>
      </c>
      <c r="J75" s="24">
        <v>566.18957343494571</v>
      </c>
      <c r="K75" s="24">
        <v>663.22959356644878</v>
      </c>
      <c r="L75" s="24">
        <v>1401.1533085071535</v>
      </c>
      <c r="M75" s="24">
        <v>-35.161800476087421</v>
      </c>
      <c r="N75" s="24">
        <v>3381.3742134843915</v>
      </c>
    </row>
    <row r="76" spans="1:14" x14ac:dyDescent="0.35">
      <c r="A76" t="s">
        <v>9</v>
      </c>
      <c r="B76" s="24" t="s">
        <v>288</v>
      </c>
      <c r="C76" s="24" t="s">
        <v>289</v>
      </c>
      <c r="D76" t="s">
        <v>291</v>
      </c>
      <c r="E76" t="s">
        <v>84</v>
      </c>
      <c r="F76" s="25">
        <v>2021</v>
      </c>
      <c r="G76" s="24">
        <v>122.93580428703362</v>
      </c>
      <c r="H76" s="24">
        <v>903.88681714493657</v>
      </c>
      <c r="I76" s="24">
        <v>416.67550611330932</v>
      </c>
      <c r="J76" s="24">
        <v>223.31042656505434</v>
      </c>
      <c r="K76" s="24">
        <v>379.57040643355117</v>
      </c>
      <c r="L76" s="24">
        <v>579.74669149284637</v>
      </c>
      <c r="M76" s="24">
        <v>-13.538199523912571</v>
      </c>
      <c r="N76" s="24">
        <v>1406.8257865156079</v>
      </c>
    </row>
    <row r="77" spans="1:14" x14ac:dyDescent="0.35">
      <c r="A77" t="s">
        <v>9</v>
      </c>
      <c r="B77" s="24" t="s">
        <v>292</v>
      </c>
      <c r="C77" s="24" t="s">
        <v>293</v>
      </c>
      <c r="D77" t="s">
        <v>294</v>
      </c>
      <c r="E77" t="s">
        <v>85</v>
      </c>
      <c r="F77" s="25">
        <v>2021</v>
      </c>
      <c r="G77" s="24">
        <v>1647.776650656944</v>
      </c>
      <c r="H77" s="24">
        <v>6518.500809638449</v>
      </c>
      <c r="I77" s="24">
        <v>3288.7437952581363</v>
      </c>
      <c r="J77" s="24">
        <v>1971.0310804676153</v>
      </c>
      <c r="K77" s="24">
        <v>2568.2759203625596</v>
      </c>
      <c r="L77" s="24">
        <v>5017.2110466882586</v>
      </c>
      <c r="M77" s="24">
        <v>41.107892466906399</v>
      </c>
      <c r="N77" s="24">
        <v>11974.03319387852</v>
      </c>
    </row>
    <row r="78" spans="1:14" x14ac:dyDescent="0.35">
      <c r="A78" t="s">
        <v>9</v>
      </c>
      <c r="B78" s="24" t="s">
        <v>292</v>
      </c>
      <c r="C78" s="24" t="s">
        <v>293</v>
      </c>
      <c r="D78" t="s">
        <v>295</v>
      </c>
      <c r="E78" t="s">
        <v>86</v>
      </c>
      <c r="F78" s="25">
        <v>2021</v>
      </c>
      <c r="G78" s="24">
        <v>409.0380955363936</v>
      </c>
      <c r="H78" s="24">
        <v>1480.3248843504512</v>
      </c>
      <c r="I78" s="24">
        <v>1099.405661972507</v>
      </c>
      <c r="J78" s="24">
        <v>640.49543931460664</v>
      </c>
      <c r="K78" s="24">
        <v>573.76111966180076</v>
      </c>
      <c r="L78" s="24">
        <v>1806.4294835412015</v>
      </c>
      <c r="M78" s="24">
        <v>7.4233068717192774</v>
      </c>
      <c r="N78" s="24">
        <v>3588.3648732958645</v>
      </c>
    </row>
    <row r="79" spans="1:14" x14ac:dyDescent="0.35">
      <c r="A79" t="s">
        <v>9</v>
      </c>
      <c r="B79" s="24" t="s">
        <v>292</v>
      </c>
      <c r="C79" s="24" t="s">
        <v>293</v>
      </c>
      <c r="D79" t="s">
        <v>296</v>
      </c>
      <c r="E79" t="s">
        <v>87</v>
      </c>
      <c r="F79" s="25">
        <v>2021</v>
      </c>
      <c r="G79" s="24">
        <v>4796.6960802969788</v>
      </c>
      <c r="H79" s="24">
        <v>24732.203026190426</v>
      </c>
      <c r="I79" s="24">
        <v>14494.510521285134</v>
      </c>
      <c r="J79" s="24">
        <v>7029.67812643255</v>
      </c>
      <c r="K79" s="24">
        <v>9552.6760655265771</v>
      </c>
      <c r="L79" s="24">
        <v>17170.611259933819</v>
      </c>
      <c r="M79" s="24">
        <v>109.3677078000339</v>
      </c>
      <c r="N79" s="24">
        <v>44721.034403547274</v>
      </c>
    </row>
    <row r="80" spans="1:14" x14ac:dyDescent="0.35">
      <c r="A80" t="s">
        <v>9</v>
      </c>
      <c r="B80" s="24" t="s">
        <v>292</v>
      </c>
      <c r="C80" s="24" t="s">
        <v>293</v>
      </c>
      <c r="D80" t="s">
        <v>297</v>
      </c>
      <c r="E80" t="s">
        <v>88</v>
      </c>
      <c r="F80" s="25">
        <v>2021</v>
      </c>
      <c r="G80" s="24">
        <v>616.76257637082176</v>
      </c>
      <c r="H80" s="24">
        <v>2881.6608354320092</v>
      </c>
      <c r="I80" s="24">
        <v>1732.7523239932473</v>
      </c>
      <c r="J80" s="24">
        <v>983.55336677544415</v>
      </c>
      <c r="K80" s="24">
        <v>1133.1655820389801</v>
      </c>
      <c r="L80" s="24">
        <v>2562.4836859026386</v>
      </c>
      <c r="M80" s="24">
        <v>10.861617379005354</v>
      </c>
      <c r="N80" s="24">
        <v>5687.8020902632961</v>
      </c>
    </row>
    <row r="81" spans="1:14" x14ac:dyDescent="0.35">
      <c r="A81" t="s">
        <v>9</v>
      </c>
      <c r="B81" s="24" t="s">
        <v>292</v>
      </c>
      <c r="C81" s="24" t="s">
        <v>293</v>
      </c>
      <c r="D81" t="s">
        <v>298</v>
      </c>
      <c r="E81" t="s">
        <v>89</v>
      </c>
      <c r="F81" s="25">
        <v>2021</v>
      </c>
      <c r="G81" s="24">
        <v>1910.6265971388634</v>
      </c>
      <c r="H81" s="24">
        <v>9214.4104443886645</v>
      </c>
      <c r="I81" s="24">
        <v>5453.787697490975</v>
      </c>
      <c r="J81" s="24">
        <v>2510.1419870097843</v>
      </c>
      <c r="K81" s="24">
        <v>3638.3213124100826</v>
      </c>
      <c r="L81" s="24">
        <v>6316.5645239340865</v>
      </c>
      <c r="M81" s="24">
        <v>44.139475482335151</v>
      </c>
      <c r="N81" s="24">
        <v>16791.065439015056</v>
      </c>
    </row>
    <row r="82" spans="1:14" x14ac:dyDescent="0.35">
      <c r="A82" t="s">
        <v>9</v>
      </c>
      <c r="B82" s="24" t="s">
        <v>299</v>
      </c>
      <c r="C82" s="24" t="s">
        <v>300</v>
      </c>
      <c r="D82" t="s">
        <v>301</v>
      </c>
      <c r="E82" t="s">
        <v>90</v>
      </c>
      <c r="F82" s="25">
        <v>2021</v>
      </c>
      <c r="G82" s="24">
        <v>1026.9224073747982</v>
      </c>
      <c r="H82" s="24">
        <v>3997.5522493053659</v>
      </c>
      <c r="I82" s="24">
        <v>2254.4236525933675</v>
      </c>
      <c r="J82" s="24">
        <v>1238.7667572874609</v>
      </c>
      <c r="K82" s="24">
        <v>1625.9909299368817</v>
      </c>
      <c r="L82" s="24">
        <v>3566.439279953101</v>
      </c>
      <c r="M82" s="24">
        <v>-52.540843940333346</v>
      </c>
      <c r="N82" s="24">
        <v>7928.0390580619569</v>
      </c>
    </row>
    <row r="83" spans="1:14" x14ac:dyDescent="0.35">
      <c r="A83" t="s">
        <v>9</v>
      </c>
      <c r="B83" s="24" t="s">
        <v>299</v>
      </c>
      <c r="C83" s="24" t="s">
        <v>300</v>
      </c>
      <c r="D83" t="s">
        <v>302</v>
      </c>
      <c r="E83" t="s">
        <v>91</v>
      </c>
      <c r="F83" s="25">
        <v>2021</v>
      </c>
      <c r="G83" s="24">
        <v>2746.4834804193415</v>
      </c>
      <c r="H83" s="24">
        <v>13339.577995474165</v>
      </c>
      <c r="I83" s="24">
        <v>6830.8176677036745</v>
      </c>
      <c r="J83" s="24">
        <v>3386.4169772662367</v>
      </c>
      <c r="K83" s="24">
        <v>5022.8914805172699</v>
      </c>
      <c r="L83" s="24">
        <v>8067.7762309555383</v>
      </c>
      <c r="M83" s="24">
        <v>-72.086720886976181</v>
      </c>
      <c r="N83" s="24">
        <v>22503.260195882242</v>
      </c>
    </row>
    <row r="84" spans="1:14" x14ac:dyDescent="0.35">
      <c r="A84" t="s">
        <v>9</v>
      </c>
      <c r="B84" s="24" t="s">
        <v>299</v>
      </c>
      <c r="C84" s="24" t="s">
        <v>300</v>
      </c>
      <c r="D84" t="s">
        <v>303</v>
      </c>
      <c r="E84" t="s">
        <v>92</v>
      </c>
      <c r="F84" s="25">
        <v>2021</v>
      </c>
      <c r="G84" s="24">
        <v>903.62675344065269</v>
      </c>
      <c r="H84" s="24">
        <v>3910.2586558698972</v>
      </c>
      <c r="I84" s="24">
        <v>2052.6792348466183</v>
      </c>
      <c r="J84" s="24">
        <v>1392.6606158113104</v>
      </c>
      <c r="K84" s="24">
        <v>1505.5953827937271</v>
      </c>
      <c r="L84" s="24">
        <v>4083.8419712244618</v>
      </c>
      <c r="M84" s="24">
        <v>-24.593889273861194</v>
      </c>
      <c r="N84" s="24">
        <v>8027.5567275027306</v>
      </c>
    </row>
    <row r="85" spans="1:14" x14ac:dyDescent="0.35">
      <c r="A85" t="s">
        <v>9</v>
      </c>
      <c r="B85" s="24" t="s">
        <v>299</v>
      </c>
      <c r="C85" s="24" t="s">
        <v>300</v>
      </c>
      <c r="D85" t="s">
        <v>304</v>
      </c>
      <c r="E85" t="s">
        <v>93</v>
      </c>
      <c r="F85" s="25">
        <v>2021</v>
      </c>
      <c r="G85" s="24">
        <v>638.56341994776551</v>
      </c>
      <c r="H85" s="24">
        <v>3054.7008461151768</v>
      </c>
      <c r="I85" s="24">
        <v>1488.3980119933444</v>
      </c>
      <c r="J85" s="24">
        <v>893.17746905561285</v>
      </c>
      <c r="K85" s="24">
        <v>1228.1107313010534</v>
      </c>
      <c r="L85" s="24">
        <v>2530.9372285202071</v>
      </c>
      <c r="M85" s="24">
        <v>-18.856180021153214</v>
      </c>
      <c r="N85" s="24">
        <v>5572.4551261986744</v>
      </c>
    </row>
    <row r="86" spans="1:14" x14ac:dyDescent="0.35">
      <c r="A86" t="s">
        <v>9</v>
      </c>
      <c r="B86" s="24" t="s">
        <v>299</v>
      </c>
      <c r="C86" s="24" t="s">
        <v>300</v>
      </c>
      <c r="D86" t="s">
        <v>305</v>
      </c>
      <c r="E86" t="s">
        <v>94</v>
      </c>
      <c r="F86" s="25">
        <v>2021</v>
      </c>
      <c r="G86" s="24">
        <v>1232.3009559685547</v>
      </c>
      <c r="H86" s="24">
        <v>5668.8970042270148</v>
      </c>
      <c r="I86" s="24">
        <v>3513.4405256316072</v>
      </c>
      <c r="J86" s="24">
        <v>1858.5435605896494</v>
      </c>
      <c r="K86" s="24">
        <v>2137.1997009271495</v>
      </c>
      <c r="L86" s="24">
        <v>5299.696217668501</v>
      </c>
      <c r="M86" s="24">
        <v>-43.974038075786865</v>
      </c>
      <c r="N86" s="24">
        <v>11674.617403903094</v>
      </c>
    </row>
    <row r="87" spans="1:14" x14ac:dyDescent="0.35">
      <c r="A87" t="s">
        <v>9</v>
      </c>
      <c r="B87" s="24" t="s">
        <v>299</v>
      </c>
      <c r="C87" s="24" t="s">
        <v>300</v>
      </c>
      <c r="D87" t="s">
        <v>306</v>
      </c>
      <c r="E87" t="s">
        <v>95</v>
      </c>
      <c r="F87" s="25">
        <v>2021</v>
      </c>
      <c r="G87" s="24">
        <v>702.90298284888729</v>
      </c>
      <c r="H87" s="24">
        <v>3019.6132490083837</v>
      </c>
      <c r="I87" s="24">
        <v>1905.1409072313866</v>
      </c>
      <c r="J87" s="24">
        <v>732.33461998972996</v>
      </c>
      <c r="K87" s="24">
        <v>1224.8117745239192</v>
      </c>
      <c r="L87" s="24">
        <v>2016.7090716781986</v>
      </c>
      <c r="M87" s="24">
        <v>-17.448327801889199</v>
      </c>
      <c r="N87" s="24">
        <v>5669.7714884513189</v>
      </c>
    </row>
    <row r="88" spans="1:14" x14ac:dyDescent="0.35">
      <c r="A88" t="s">
        <v>9</v>
      </c>
      <c r="B88" s="24" t="s">
        <v>307</v>
      </c>
      <c r="C88" s="24" t="s">
        <v>308</v>
      </c>
      <c r="D88" t="s">
        <v>309</v>
      </c>
      <c r="E88" t="s">
        <v>96</v>
      </c>
      <c r="F88" s="25">
        <v>2021</v>
      </c>
      <c r="G88" s="24">
        <v>466.56832692189516</v>
      </c>
      <c r="H88" s="24">
        <v>2847.0292563702396</v>
      </c>
      <c r="I88" s="24">
        <v>1638.4022492790764</v>
      </c>
      <c r="J88" s="24">
        <v>884.47967587344658</v>
      </c>
      <c r="K88" s="24">
        <v>1100.588868743482</v>
      </c>
      <c r="L88" s="24">
        <v>2374.6913814672171</v>
      </c>
      <c r="M88" s="24">
        <v>-58.453951062976316</v>
      </c>
      <c r="N88" s="24">
        <v>5283.1687183585236</v>
      </c>
    </row>
    <row r="89" spans="1:14" x14ac:dyDescent="0.35">
      <c r="A89" t="s">
        <v>9</v>
      </c>
      <c r="B89" s="24" t="s">
        <v>307</v>
      </c>
      <c r="C89" s="24" t="s">
        <v>308</v>
      </c>
      <c r="D89" t="s">
        <v>310</v>
      </c>
      <c r="E89" t="s">
        <v>97</v>
      </c>
      <c r="F89" s="25">
        <v>2021</v>
      </c>
      <c r="G89" s="24">
        <v>356.03167307810486</v>
      </c>
      <c r="H89" s="24">
        <v>1944.9707436297606</v>
      </c>
      <c r="I89" s="24">
        <v>972.89775072092345</v>
      </c>
      <c r="J89" s="24">
        <v>466.82032412655343</v>
      </c>
      <c r="K89" s="24">
        <v>800.61113125651821</v>
      </c>
      <c r="L89" s="24">
        <v>1227.1086185327824</v>
      </c>
      <c r="M89" s="24">
        <v>-58.846048937023646</v>
      </c>
      <c r="N89" s="24">
        <v>3174.731281641476</v>
      </c>
    </row>
    <row r="90" spans="1:14" x14ac:dyDescent="0.35">
      <c r="A90" t="s">
        <v>9</v>
      </c>
      <c r="B90" s="24" t="s">
        <v>311</v>
      </c>
      <c r="C90" s="24" t="s">
        <v>312</v>
      </c>
      <c r="D90" t="s">
        <v>313</v>
      </c>
      <c r="E90" t="s">
        <v>98</v>
      </c>
      <c r="F90" s="25">
        <v>2021</v>
      </c>
      <c r="G90" s="24">
        <v>1349.7421081420853</v>
      </c>
      <c r="H90" s="24">
        <v>4476.6976238306443</v>
      </c>
      <c r="I90" s="24">
        <v>2837.2696084165173</v>
      </c>
      <c r="J90" s="24">
        <v>1397.9894880384575</v>
      </c>
      <c r="K90" s="24">
        <v>1756.0568883328008</v>
      </c>
      <c r="L90" s="24">
        <v>4358.4512044775338</v>
      </c>
      <c r="M90" s="24">
        <v>-105.42835137898</v>
      </c>
      <c r="N90" s="24">
        <v>9762.6858171165422</v>
      </c>
    </row>
    <row r="91" spans="1:14" x14ac:dyDescent="0.35">
      <c r="A91" t="s">
        <v>9</v>
      </c>
      <c r="B91" s="24" t="s">
        <v>311</v>
      </c>
      <c r="C91" s="24" t="s">
        <v>312</v>
      </c>
      <c r="D91" t="s">
        <v>314</v>
      </c>
      <c r="E91" t="s">
        <v>99</v>
      </c>
      <c r="F91" s="25">
        <v>2021</v>
      </c>
      <c r="G91" s="24">
        <v>619.45585392927831</v>
      </c>
      <c r="H91" s="24">
        <v>2703.234764184122</v>
      </c>
      <c r="I91" s="24">
        <v>1618.603401487436</v>
      </c>
      <c r="J91" s="24">
        <v>799.50246536009683</v>
      </c>
      <c r="K91" s="24">
        <v>1040.1058806930675</v>
      </c>
      <c r="L91" s="24">
        <v>2337.4299475317262</v>
      </c>
      <c r="M91" s="24">
        <v>-56.245032407233971</v>
      </c>
      <c r="N91" s="24">
        <v>5382.8705886721646</v>
      </c>
    </row>
    <row r="92" spans="1:14" x14ac:dyDescent="0.35">
      <c r="A92" t="s">
        <v>9</v>
      </c>
      <c r="B92" s="24" t="s">
        <v>311</v>
      </c>
      <c r="C92" s="24" t="s">
        <v>312</v>
      </c>
      <c r="D92" t="s">
        <v>315</v>
      </c>
      <c r="E92" t="s">
        <v>100</v>
      </c>
      <c r="F92" s="25">
        <v>2021</v>
      </c>
      <c r="G92" s="24">
        <v>618.13354009522277</v>
      </c>
      <c r="H92" s="24">
        <v>3623.0970608927942</v>
      </c>
      <c r="I92" s="24">
        <v>2114.2490127317637</v>
      </c>
      <c r="J92" s="24">
        <v>1144.9818175731364</v>
      </c>
      <c r="K92" s="24">
        <v>1448.4609052799724</v>
      </c>
      <c r="L92" s="24">
        <v>3684.2758118060747</v>
      </c>
      <c r="M92" s="24">
        <v>-95.349599927210861</v>
      </c>
      <c r="N92" s="24">
        <v>7350.9631027455371</v>
      </c>
    </row>
    <row r="93" spans="1:14" x14ac:dyDescent="0.35">
      <c r="A93" t="s">
        <v>9</v>
      </c>
      <c r="B93" s="24" t="s">
        <v>311</v>
      </c>
      <c r="C93" s="24" t="s">
        <v>312</v>
      </c>
      <c r="D93" t="s">
        <v>316</v>
      </c>
      <c r="E93" t="s">
        <v>101</v>
      </c>
      <c r="F93" s="25">
        <v>2021</v>
      </c>
      <c r="G93" s="24">
        <v>242.85677379232871</v>
      </c>
      <c r="H93" s="24">
        <v>1339.2856008294907</v>
      </c>
      <c r="I93" s="24">
        <v>576.759275108888</v>
      </c>
      <c r="J93" s="24">
        <v>284.64336935433522</v>
      </c>
      <c r="K93" s="24">
        <v>533.5379120297041</v>
      </c>
      <c r="L93" s="24">
        <v>950.29160966599238</v>
      </c>
      <c r="M93" s="24">
        <v>-28.619042929549728</v>
      </c>
      <c r="N93" s="24">
        <v>2262.3929350831108</v>
      </c>
    </row>
    <row r="94" spans="1:14" x14ac:dyDescent="0.35">
      <c r="A94" t="s">
        <v>9</v>
      </c>
      <c r="B94" s="24" t="s">
        <v>311</v>
      </c>
      <c r="C94" s="24" t="s">
        <v>312</v>
      </c>
      <c r="D94" t="s">
        <v>317</v>
      </c>
      <c r="E94" t="s">
        <v>102</v>
      </c>
      <c r="F94" s="25">
        <v>2021</v>
      </c>
      <c r="G94" s="24">
        <v>235.61172404108493</v>
      </c>
      <c r="H94" s="24">
        <v>1011.9849502629487</v>
      </c>
      <c r="I94" s="24">
        <v>602.01870225539506</v>
      </c>
      <c r="J94" s="24">
        <v>304.58285967397387</v>
      </c>
      <c r="K94" s="24">
        <v>404.93841366445582</v>
      </c>
      <c r="L94" s="24">
        <v>1004.8514265186709</v>
      </c>
      <c r="M94" s="24">
        <v>-22.057973357025496</v>
      </c>
      <c r="N94" s="24">
        <v>2122.8875563826446</v>
      </c>
    </row>
    <row r="95" spans="1:14" x14ac:dyDescent="0.35">
      <c r="A95" t="s">
        <v>9</v>
      </c>
      <c r="B95" s="24" t="s">
        <v>318</v>
      </c>
      <c r="C95" s="24" t="s">
        <v>319</v>
      </c>
      <c r="D95" t="s">
        <v>320</v>
      </c>
      <c r="E95" t="s">
        <v>103</v>
      </c>
      <c r="F95" s="25">
        <v>2021</v>
      </c>
      <c r="G95" s="24">
        <v>814.73360114674233</v>
      </c>
      <c r="H95" s="24">
        <v>2875.0389107061069</v>
      </c>
      <c r="I95" s="24">
        <v>1853.2245598550039</v>
      </c>
      <c r="J95" s="24">
        <v>855.38331992052269</v>
      </c>
      <c r="K95" s="24">
        <v>1133.5266936598912</v>
      </c>
      <c r="L95" s="24">
        <v>2609.4311918696108</v>
      </c>
      <c r="M95" s="24">
        <v>-29.382249995340558</v>
      </c>
      <c r="N95" s="24">
        <v>6134.1360000017103</v>
      </c>
    </row>
    <row r="96" spans="1:14" x14ac:dyDescent="0.35">
      <c r="A96" t="s">
        <v>9</v>
      </c>
      <c r="B96" s="24" t="s">
        <v>318</v>
      </c>
      <c r="C96" s="24" t="s">
        <v>319</v>
      </c>
      <c r="D96" t="s">
        <v>321</v>
      </c>
      <c r="E96" t="s">
        <v>104</v>
      </c>
      <c r="F96" s="25">
        <v>2021</v>
      </c>
      <c r="G96" s="24">
        <v>2369.6779535178175</v>
      </c>
      <c r="H96" s="24">
        <v>8436.3046079200376</v>
      </c>
      <c r="I96" s="24">
        <v>5437.3803080036532</v>
      </c>
      <c r="J96" s="24">
        <v>2794.8581117288281</v>
      </c>
      <c r="K96" s="24">
        <v>3040.0848974202931</v>
      </c>
      <c r="L96" s="24">
        <v>7986.6339734321109</v>
      </c>
      <c r="M96" s="24">
        <v>-48.359100917773134</v>
      </c>
      <c r="N96" s="24">
        <v>18346.694732806725</v>
      </c>
    </row>
    <row r="97" spans="1:14" x14ac:dyDescent="0.35">
      <c r="A97" t="s">
        <v>9</v>
      </c>
      <c r="B97" s="24" t="s">
        <v>318</v>
      </c>
      <c r="C97" s="24" t="s">
        <v>319</v>
      </c>
      <c r="D97" t="s">
        <v>322</v>
      </c>
      <c r="E97" t="s">
        <v>105</v>
      </c>
      <c r="F97" s="25">
        <v>2021</v>
      </c>
      <c r="G97" s="24">
        <v>1205.3745750542362</v>
      </c>
      <c r="H97" s="24">
        <v>4303.9629026955427</v>
      </c>
      <c r="I97" s="24">
        <v>2664.1596081370353</v>
      </c>
      <c r="J97" s="24">
        <v>1480.1843085304497</v>
      </c>
      <c r="K97" s="24">
        <v>1648.3677315849575</v>
      </c>
      <c r="L97" s="24">
        <v>4637.3641321386631</v>
      </c>
      <c r="M97" s="24">
        <v>-36.898850586954126</v>
      </c>
      <c r="N97" s="24">
        <v>9645.4103273231158</v>
      </c>
    </row>
    <row r="98" spans="1:14" x14ac:dyDescent="0.35">
      <c r="A98" t="s">
        <v>9</v>
      </c>
      <c r="B98" s="24" t="s">
        <v>318</v>
      </c>
      <c r="C98" s="24" t="s">
        <v>319</v>
      </c>
      <c r="D98" t="s">
        <v>323</v>
      </c>
      <c r="E98" t="s">
        <v>106</v>
      </c>
      <c r="F98" s="25">
        <v>2021</v>
      </c>
      <c r="G98" s="24">
        <v>731.12924681982292</v>
      </c>
      <c r="H98" s="24">
        <v>2451.8528862449571</v>
      </c>
      <c r="I98" s="24">
        <v>1531.8790571989045</v>
      </c>
      <c r="J98" s="24">
        <v>738.16310218129888</v>
      </c>
      <c r="K98" s="24">
        <v>986.5207767827219</v>
      </c>
      <c r="L98" s="24">
        <v>2436.3678248200431</v>
      </c>
      <c r="M98" s="24">
        <v>-20.396816149825725</v>
      </c>
      <c r="N98" s="24">
        <v>5406.1483199698805</v>
      </c>
    </row>
    <row r="99" spans="1:14" x14ac:dyDescent="0.35">
      <c r="A99" t="s">
        <v>9</v>
      </c>
      <c r="B99" s="24" t="s">
        <v>318</v>
      </c>
      <c r="C99" s="24" t="s">
        <v>319</v>
      </c>
      <c r="D99" t="s">
        <v>324</v>
      </c>
      <c r="E99" t="s">
        <v>107</v>
      </c>
      <c r="F99" s="25">
        <v>2021</v>
      </c>
      <c r="G99" s="24">
        <v>507.00523441393722</v>
      </c>
      <c r="H99" s="24">
        <v>1951.8709250443185</v>
      </c>
      <c r="I99" s="24">
        <v>825.08582198726788</v>
      </c>
      <c r="J99" s="24">
        <v>491.96465441218362</v>
      </c>
      <c r="K99" s="24">
        <v>787.27854735003143</v>
      </c>
      <c r="L99" s="24">
        <v>1534.3128872907803</v>
      </c>
      <c r="M99" s="24">
        <v>-10.440304806128065</v>
      </c>
      <c r="N99" s="24">
        <v>3528.5913621679606</v>
      </c>
    </row>
    <row r="100" spans="1:14" x14ac:dyDescent="0.35">
      <c r="A100" t="s">
        <v>9</v>
      </c>
      <c r="B100" s="24" t="s">
        <v>318</v>
      </c>
      <c r="C100" s="24" t="s">
        <v>319</v>
      </c>
      <c r="D100" t="s">
        <v>325</v>
      </c>
      <c r="E100" t="s">
        <v>108</v>
      </c>
      <c r="F100" s="25">
        <v>2021</v>
      </c>
      <c r="G100" s="24">
        <v>264.92883472000972</v>
      </c>
      <c r="H100" s="24">
        <v>996.30462347958951</v>
      </c>
      <c r="I100" s="24">
        <v>512.00045754701114</v>
      </c>
      <c r="J100" s="24">
        <v>297.88563484840353</v>
      </c>
      <c r="K100" s="24">
        <v>387.45178684123465</v>
      </c>
      <c r="L100" s="24">
        <v>986.08360375301743</v>
      </c>
      <c r="M100" s="24">
        <v>-5.2777468628771764</v>
      </c>
      <c r="N100" s="24">
        <v>2068.7023509471123</v>
      </c>
    </row>
    <row r="101" spans="1:14" x14ac:dyDescent="0.35">
      <c r="A101" t="s">
        <v>9</v>
      </c>
      <c r="B101" s="24" t="s">
        <v>318</v>
      </c>
      <c r="C101" s="24" t="s">
        <v>319</v>
      </c>
      <c r="D101" t="s">
        <v>326</v>
      </c>
      <c r="E101" t="s">
        <v>109</v>
      </c>
      <c r="F101" s="25">
        <v>2021</v>
      </c>
      <c r="G101" s="24">
        <v>2168.4703885610561</v>
      </c>
      <c r="H101" s="24">
        <v>8952.7493349567176</v>
      </c>
      <c r="I101" s="24">
        <v>4868.6843598503638</v>
      </c>
      <c r="J101" s="24">
        <v>2328.8858739848883</v>
      </c>
      <c r="K101" s="24">
        <v>3378.7792139292878</v>
      </c>
      <c r="L101" s="24">
        <v>6361.0502138781849</v>
      </c>
      <c r="M101" s="24">
        <v>-48.680931778062345</v>
      </c>
      <c r="N101" s="24">
        <v>16594.608277554085</v>
      </c>
    </row>
    <row r="102" spans="1:14" x14ac:dyDescent="0.35">
      <c r="A102" t="s">
        <v>9</v>
      </c>
      <c r="B102" s="24" t="s">
        <v>318</v>
      </c>
      <c r="C102" s="24" t="s">
        <v>319</v>
      </c>
      <c r="D102" t="s">
        <v>327</v>
      </c>
      <c r="E102" t="s">
        <v>110</v>
      </c>
      <c r="F102" s="25">
        <v>2021</v>
      </c>
      <c r="G102" s="24">
        <v>704.55996142354581</v>
      </c>
      <c r="H102" s="24">
        <v>3179.109203165388</v>
      </c>
      <c r="I102" s="24">
        <v>1434.0183196817277</v>
      </c>
      <c r="J102" s="24">
        <v>618.56875384812145</v>
      </c>
      <c r="K102" s="24">
        <v>1394.6843378544181</v>
      </c>
      <c r="L102" s="24">
        <v>1752.4962339236249</v>
      </c>
      <c r="M102" s="24">
        <v>-42.107484098055522</v>
      </c>
      <c r="N102" s="24">
        <v>5014.8231423936913</v>
      </c>
    </row>
    <row r="103" spans="1:14" x14ac:dyDescent="0.35">
      <c r="A103" t="s">
        <v>9</v>
      </c>
      <c r="B103" s="24" t="s">
        <v>318</v>
      </c>
      <c r="C103" s="24" t="s">
        <v>319</v>
      </c>
      <c r="D103" t="s">
        <v>328</v>
      </c>
      <c r="E103" t="s">
        <v>111</v>
      </c>
      <c r="F103" s="25">
        <v>2021</v>
      </c>
      <c r="G103" s="24">
        <v>862.72020434283195</v>
      </c>
      <c r="H103" s="24">
        <v>3466.6066057873468</v>
      </c>
      <c r="I103" s="24">
        <v>1409.3675077390321</v>
      </c>
      <c r="J103" s="24">
        <v>866.80624054530472</v>
      </c>
      <c r="K103" s="24">
        <v>1447.9060145771648</v>
      </c>
      <c r="L103" s="24">
        <v>2517.6599388939699</v>
      </c>
      <c r="M103" s="24">
        <v>-20.656514804983171</v>
      </c>
      <c r="N103" s="24">
        <v>5920.9854868357279</v>
      </c>
    </row>
    <row r="104" spans="1:14" x14ac:dyDescent="0.35">
      <c r="A104" t="s">
        <v>9</v>
      </c>
      <c r="B104" s="24" t="s">
        <v>329</v>
      </c>
      <c r="C104" s="24" t="s">
        <v>330</v>
      </c>
      <c r="D104" t="s">
        <v>331</v>
      </c>
      <c r="E104" t="s">
        <v>112</v>
      </c>
      <c r="F104" s="25">
        <v>2021</v>
      </c>
      <c r="G104" s="24">
        <v>915.86767543374003</v>
      </c>
      <c r="H104" s="24">
        <v>4139.8657586507925</v>
      </c>
      <c r="I104" s="24">
        <v>2514.663532671646</v>
      </c>
      <c r="J104" s="24">
        <v>1291.5001716244076</v>
      </c>
      <c r="K104" s="24">
        <v>1658.9201138767248</v>
      </c>
      <c r="L104" s="24">
        <v>3259.8135059801439</v>
      </c>
      <c r="M104" s="24">
        <v>10.866715213301768</v>
      </c>
      <c r="N104" s="24">
        <v>7890.6569024484916</v>
      </c>
    </row>
    <row r="105" spans="1:14" x14ac:dyDescent="0.35">
      <c r="A105" t="s">
        <v>9</v>
      </c>
      <c r="B105" s="24" t="s">
        <v>329</v>
      </c>
      <c r="C105" s="24" t="s">
        <v>330</v>
      </c>
      <c r="D105" t="s">
        <v>332</v>
      </c>
      <c r="E105" t="s">
        <v>113</v>
      </c>
      <c r="F105" s="25">
        <v>2021</v>
      </c>
      <c r="G105" s="24">
        <v>287.62559816231703</v>
      </c>
      <c r="H105" s="24">
        <v>1349.2784069634408</v>
      </c>
      <c r="I105" s="24">
        <v>790.22337727162744</v>
      </c>
      <c r="J105" s="24">
        <v>437.95665068938621</v>
      </c>
      <c r="K105" s="24">
        <v>548.76413166576594</v>
      </c>
      <c r="L105" s="24">
        <v>1443.2036520045513</v>
      </c>
      <c r="M105" s="24">
        <v>2.4348210854218477</v>
      </c>
      <c r="N105" s="24">
        <v>2886.0450731322062</v>
      </c>
    </row>
    <row r="106" spans="1:14" x14ac:dyDescent="0.35">
      <c r="A106" t="s">
        <v>9</v>
      </c>
      <c r="B106" s="24" t="s">
        <v>329</v>
      </c>
      <c r="C106" s="24" t="s">
        <v>330</v>
      </c>
      <c r="D106" t="s">
        <v>333</v>
      </c>
      <c r="E106" t="s">
        <v>114</v>
      </c>
      <c r="F106" s="25">
        <v>2021</v>
      </c>
      <c r="G106" s="24">
        <v>1071.4813570130079</v>
      </c>
      <c r="H106" s="24">
        <v>5542.8727707029047</v>
      </c>
      <c r="I106" s="24">
        <v>2585.4567874387494</v>
      </c>
      <c r="J106" s="24">
        <v>1462.5989590761656</v>
      </c>
      <c r="K106" s="24">
        <v>2174.588271235345</v>
      </c>
      <c r="L106" s="24">
        <v>3214.6775638851445</v>
      </c>
      <c r="M106" s="24">
        <v>8.123055606124959</v>
      </c>
      <c r="N106" s="24">
        <v>8785.4243043344231</v>
      </c>
    </row>
    <row r="107" spans="1:14" x14ac:dyDescent="0.35">
      <c r="A107" t="s">
        <v>9</v>
      </c>
      <c r="B107" s="24" t="s">
        <v>329</v>
      </c>
      <c r="C107" s="24" t="s">
        <v>330</v>
      </c>
      <c r="D107" t="s">
        <v>334</v>
      </c>
      <c r="E107" t="s">
        <v>115</v>
      </c>
      <c r="F107" s="25">
        <v>2021</v>
      </c>
      <c r="G107" s="24">
        <v>161.60064587919103</v>
      </c>
      <c r="H107" s="24">
        <v>1132.2872197916324</v>
      </c>
      <c r="I107" s="24">
        <v>653.11866573304201</v>
      </c>
      <c r="J107" s="24">
        <v>338.49285867781128</v>
      </c>
      <c r="K107" s="24">
        <v>434.69796211120899</v>
      </c>
      <c r="L107" s="24">
        <v>1123.1191286315802</v>
      </c>
      <c r="M107" s="24">
        <v>1.5999878633412208</v>
      </c>
      <c r="N107" s="24">
        <v>2298.5348271097664</v>
      </c>
    </row>
    <row r="108" spans="1:14" x14ac:dyDescent="0.35">
      <c r="A108" t="s">
        <v>9</v>
      </c>
      <c r="B108" s="24" t="s">
        <v>329</v>
      </c>
      <c r="C108" s="24" t="s">
        <v>330</v>
      </c>
      <c r="D108" t="s">
        <v>335</v>
      </c>
      <c r="E108" t="s">
        <v>116</v>
      </c>
      <c r="F108" s="25">
        <v>2021</v>
      </c>
      <c r="G108" s="24">
        <v>656.32472351174442</v>
      </c>
      <c r="H108" s="24">
        <v>2652.8958438912314</v>
      </c>
      <c r="I108" s="24">
        <v>1188.0376368849352</v>
      </c>
      <c r="J108" s="24">
        <v>680.95135993222948</v>
      </c>
      <c r="K108" s="24">
        <v>1043.6295211109552</v>
      </c>
      <c r="L108" s="24">
        <v>2356.3861494985808</v>
      </c>
      <c r="M108" s="24">
        <v>2.87542023181018</v>
      </c>
      <c r="N108" s="24">
        <v>5131.9388929751176</v>
      </c>
    </row>
    <row r="109" spans="1:14" x14ac:dyDescent="0.35">
      <c r="A109" t="s">
        <v>9</v>
      </c>
      <c r="B109" s="24" t="s">
        <v>329</v>
      </c>
      <c r="C109" s="24" t="s">
        <v>330</v>
      </c>
      <c r="D109" t="s">
        <v>336</v>
      </c>
      <c r="E109" t="s">
        <v>337</v>
      </c>
      <c r="F109" s="25">
        <v>2021</v>
      </c>
      <c r="G109" s="24">
        <v>0</v>
      </c>
      <c r="H109" s="24">
        <v>0</v>
      </c>
      <c r="I109" s="24">
        <v>0</v>
      </c>
      <c r="J109" s="24">
        <v>0</v>
      </c>
      <c r="K109" s="24">
        <v>0</v>
      </c>
      <c r="L109" s="24">
        <v>0</v>
      </c>
      <c r="M109" s="24">
        <v>0</v>
      </c>
      <c r="N109" s="24">
        <v>0</v>
      </c>
    </row>
    <row r="110" spans="1:14" x14ac:dyDescent="0.35">
      <c r="A110" t="s">
        <v>9</v>
      </c>
      <c r="B110" s="24" t="s">
        <v>329</v>
      </c>
      <c r="C110" s="24" t="s">
        <v>330</v>
      </c>
      <c r="D110" t="s">
        <v>338</v>
      </c>
      <c r="E110" t="s">
        <v>339</v>
      </c>
      <c r="F110" s="25">
        <v>2021</v>
      </c>
      <c r="G110" s="24">
        <v>0</v>
      </c>
      <c r="H110" s="24">
        <v>0</v>
      </c>
      <c r="I110" s="24">
        <v>0</v>
      </c>
      <c r="J110" s="24">
        <v>0</v>
      </c>
      <c r="K110" s="24">
        <v>0</v>
      </c>
      <c r="L110" s="24">
        <v>0</v>
      </c>
      <c r="M110" s="24">
        <v>0</v>
      </c>
      <c r="N110" s="24">
        <v>0</v>
      </c>
    </row>
    <row r="111" spans="1:14" x14ac:dyDescent="0.35">
      <c r="A111" t="s">
        <v>9</v>
      </c>
      <c r="B111" s="24" t="s">
        <v>329</v>
      </c>
      <c r="C111" s="24" t="s">
        <v>330</v>
      </c>
      <c r="D111" t="s">
        <v>340</v>
      </c>
      <c r="E111" t="s">
        <v>341</v>
      </c>
      <c r="F111" s="25">
        <v>2021</v>
      </c>
      <c r="G111" s="24">
        <v>0</v>
      </c>
      <c r="H111" s="24">
        <v>0</v>
      </c>
      <c r="I111" s="24">
        <v>0</v>
      </c>
      <c r="J111" s="24">
        <v>0</v>
      </c>
      <c r="K111" s="24">
        <v>0</v>
      </c>
      <c r="L111" s="24">
        <v>0</v>
      </c>
      <c r="M111" s="24">
        <v>0</v>
      </c>
      <c r="N111" s="24">
        <v>0</v>
      </c>
    </row>
    <row r="112" spans="1:14" x14ac:dyDescent="0.35">
      <c r="A112" t="s">
        <v>9</v>
      </c>
      <c r="B112" s="24" t="s">
        <v>329</v>
      </c>
      <c r="C112" s="24" t="s">
        <v>330</v>
      </c>
      <c r="D112" t="s">
        <v>342</v>
      </c>
      <c r="E112" t="s">
        <v>343</v>
      </c>
      <c r="F112" s="25">
        <v>2021</v>
      </c>
      <c r="G112" s="24">
        <v>0</v>
      </c>
      <c r="H112" s="24">
        <v>0</v>
      </c>
      <c r="I112" s="24">
        <v>0</v>
      </c>
      <c r="J112" s="24">
        <v>0</v>
      </c>
      <c r="K112" s="24">
        <v>0</v>
      </c>
      <c r="L112" s="24">
        <v>0</v>
      </c>
      <c r="M112" s="24">
        <v>0</v>
      </c>
      <c r="N112" s="24">
        <v>0</v>
      </c>
    </row>
    <row r="113" spans="1:14" x14ac:dyDescent="0.35">
      <c r="A113" t="s">
        <v>9</v>
      </c>
      <c r="B113" s="24" t="s">
        <v>188</v>
      </c>
      <c r="C113" s="24" t="s">
        <v>189</v>
      </c>
      <c r="D113" t="s">
        <v>190</v>
      </c>
      <c r="E113" t="s">
        <v>10</v>
      </c>
      <c r="F113" s="25">
        <v>2022</v>
      </c>
      <c r="G113" s="24">
        <v>6888.082473457941</v>
      </c>
      <c r="H113" s="24">
        <v>35966.960555269521</v>
      </c>
      <c r="I113" s="24">
        <v>17739.587362585524</v>
      </c>
      <c r="J113" s="24">
        <v>11048.740905694282</v>
      </c>
      <c r="K113" s="24">
        <v>13593.600437730547</v>
      </c>
      <c r="L113" s="24">
        <v>18444.107239599147</v>
      </c>
      <c r="M113" s="24">
        <v>-600.12136713894506</v>
      </c>
      <c r="N113" s="24">
        <v>53796.274920348369</v>
      </c>
    </row>
    <row r="114" spans="1:14" x14ac:dyDescent="0.35">
      <c r="A114" t="s">
        <v>9</v>
      </c>
      <c r="B114" s="24" t="s">
        <v>188</v>
      </c>
      <c r="C114" s="24" t="s">
        <v>189</v>
      </c>
      <c r="D114" t="s">
        <v>191</v>
      </c>
      <c r="E114" t="s">
        <v>11</v>
      </c>
      <c r="F114" s="25">
        <v>2022</v>
      </c>
      <c r="G114" s="24">
        <v>456.62916625662558</v>
      </c>
      <c r="H114" s="24">
        <v>2003.4656839919364</v>
      </c>
      <c r="I114" s="24">
        <v>1174.7687360373552</v>
      </c>
      <c r="J114" s="24">
        <v>725.96157372621099</v>
      </c>
      <c r="K114" s="24">
        <v>782.05088408723736</v>
      </c>
      <c r="L114" s="24">
        <v>1447.0399194106667</v>
      </c>
      <c r="M114" s="24">
        <v>-42.960311146257169</v>
      </c>
      <c r="N114" s="24">
        <v>3530.9307367368788</v>
      </c>
    </row>
    <row r="115" spans="1:14" x14ac:dyDescent="0.35">
      <c r="A115" t="s">
        <v>9</v>
      </c>
      <c r="B115" s="24" t="s">
        <v>188</v>
      </c>
      <c r="C115" s="24" t="s">
        <v>189</v>
      </c>
      <c r="D115" t="s">
        <v>192</v>
      </c>
      <c r="E115" t="s">
        <v>12</v>
      </c>
      <c r="F115" s="25">
        <v>2022</v>
      </c>
      <c r="G115" s="24">
        <v>1000.8926182577791</v>
      </c>
      <c r="H115" s="24">
        <v>4492.2741702802177</v>
      </c>
      <c r="I115" s="24">
        <v>2814.4903765285503</v>
      </c>
      <c r="J115" s="24">
        <v>1819.6879650402454</v>
      </c>
      <c r="K115" s="24">
        <v>1758.3467777774713</v>
      </c>
      <c r="L115" s="24">
        <v>2886.2308823613898</v>
      </c>
      <c r="M115" s="24">
        <v>-107.40715200920711</v>
      </c>
      <c r="N115" s="24">
        <v>7508.4461526010127</v>
      </c>
    </row>
    <row r="116" spans="1:14" x14ac:dyDescent="0.35">
      <c r="A116" t="s">
        <v>9</v>
      </c>
      <c r="B116" s="24" t="s">
        <v>188</v>
      </c>
      <c r="C116" s="24" t="s">
        <v>189</v>
      </c>
      <c r="D116" t="s">
        <v>193</v>
      </c>
      <c r="E116" t="s">
        <v>13</v>
      </c>
      <c r="F116" s="25">
        <v>2022</v>
      </c>
      <c r="G116" s="24">
        <v>1638.8508887213125</v>
      </c>
      <c r="H116" s="24">
        <v>8494.1946460648469</v>
      </c>
      <c r="I116" s="24">
        <v>5437.9681677658809</v>
      </c>
      <c r="J116" s="24">
        <v>2546.4036749810662</v>
      </c>
      <c r="K116" s="24">
        <v>3308.3665384582891</v>
      </c>
      <c r="L116" s="24">
        <v>4360.4286084608657</v>
      </c>
      <c r="M116" s="24">
        <v>-177.00146791932303</v>
      </c>
      <c r="N116" s="24">
        <v>13899.670629654229</v>
      </c>
    </row>
    <row r="117" spans="1:14" x14ac:dyDescent="0.35">
      <c r="A117" t="s">
        <v>9</v>
      </c>
      <c r="B117" s="24" t="s">
        <v>188</v>
      </c>
      <c r="C117" s="24" t="s">
        <v>189</v>
      </c>
      <c r="D117" t="s">
        <v>194</v>
      </c>
      <c r="E117" t="s">
        <v>14</v>
      </c>
      <c r="F117" s="25">
        <v>2022</v>
      </c>
      <c r="G117" s="24">
        <v>587.51923258030706</v>
      </c>
      <c r="H117" s="24">
        <v>2004.2932099111836</v>
      </c>
      <c r="I117" s="24">
        <v>1624.9209777901572</v>
      </c>
      <c r="J117" s="24">
        <v>867.92598593858634</v>
      </c>
      <c r="K117" s="24">
        <v>784.74714480612874</v>
      </c>
      <c r="L117" s="24">
        <v>1647.1651256565387</v>
      </c>
      <c r="M117" s="24">
        <v>-67.097068109303166</v>
      </c>
      <c r="N117" s="24">
        <v>4144.1283470841681</v>
      </c>
    </row>
    <row r="118" spans="1:14" x14ac:dyDescent="0.35">
      <c r="A118" t="s">
        <v>9</v>
      </c>
      <c r="B118" s="24" t="s">
        <v>188</v>
      </c>
      <c r="C118" s="24" t="s">
        <v>189</v>
      </c>
      <c r="D118" t="s">
        <v>195</v>
      </c>
      <c r="E118" t="s">
        <v>15</v>
      </c>
      <c r="F118" s="25">
        <v>2022</v>
      </c>
      <c r="G118" s="24">
        <v>1126.2889642760695</v>
      </c>
      <c r="H118" s="24">
        <v>4937.7911107305108</v>
      </c>
      <c r="I118" s="24">
        <v>2857.7819914446063</v>
      </c>
      <c r="J118" s="24">
        <v>1834.2934308361764</v>
      </c>
      <c r="K118" s="24">
        <v>1958.9167778559761</v>
      </c>
      <c r="L118" s="24">
        <v>3455.1456207864808</v>
      </c>
      <c r="M118" s="24">
        <v>-133.53830766966911</v>
      </c>
      <c r="N118" s="24">
        <v>8450.2591708758464</v>
      </c>
    </row>
    <row r="119" spans="1:14" x14ac:dyDescent="0.35">
      <c r="A119" t="s">
        <v>9</v>
      </c>
      <c r="B119" s="24" t="s">
        <v>188</v>
      </c>
      <c r="C119" s="24" t="s">
        <v>189</v>
      </c>
      <c r="D119" t="s">
        <v>196</v>
      </c>
      <c r="E119" t="s">
        <v>16</v>
      </c>
      <c r="F119" s="25">
        <v>2022</v>
      </c>
      <c r="G119" s="24">
        <v>459.64126555104957</v>
      </c>
      <c r="H119" s="24">
        <v>2014.431765786622</v>
      </c>
      <c r="I119" s="24">
        <v>1295.9436288090906</v>
      </c>
      <c r="J119" s="24">
        <v>783.45042327846227</v>
      </c>
      <c r="K119" s="24">
        <v>786.62920759658778</v>
      </c>
      <c r="L119" s="24">
        <v>1568.4098615447865</v>
      </c>
      <c r="M119" s="24">
        <v>-27.872005091658224</v>
      </c>
      <c r="N119" s="24">
        <v>3740.4748857248405</v>
      </c>
    </row>
    <row r="120" spans="1:14" x14ac:dyDescent="0.35">
      <c r="A120" t="s">
        <v>9</v>
      </c>
      <c r="B120" s="24" t="s">
        <v>188</v>
      </c>
      <c r="C120" s="24" t="s">
        <v>189</v>
      </c>
      <c r="D120" t="s">
        <v>197</v>
      </c>
      <c r="E120" t="s">
        <v>17</v>
      </c>
      <c r="F120" s="25">
        <v>2022</v>
      </c>
      <c r="G120" s="24">
        <v>542.99539089891709</v>
      </c>
      <c r="H120" s="24">
        <v>1225.7888579651456</v>
      </c>
      <c r="I120" s="24">
        <v>1286.7387590388391</v>
      </c>
      <c r="J120" s="24">
        <v>600.03604050497154</v>
      </c>
      <c r="K120" s="24">
        <v>479.34223168776202</v>
      </c>
      <c r="L120" s="24">
        <v>1165.7727421801176</v>
      </c>
      <c r="M120" s="24">
        <v>-28.002320915637107</v>
      </c>
      <c r="N120" s="24">
        <v>3113.9151569746482</v>
      </c>
    </row>
    <row r="121" spans="1:14" x14ac:dyDescent="0.35">
      <c r="A121" t="s">
        <v>9</v>
      </c>
      <c r="B121" s="24" t="s">
        <v>198</v>
      </c>
      <c r="C121" s="24" t="s">
        <v>199</v>
      </c>
      <c r="D121" t="s">
        <v>200</v>
      </c>
      <c r="E121" t="s">
        <v>18</v>
      </c>
      <c r="F121" s="25">
        <v>2022</v>
      </c>
      <c r="G121" s="24">
        <v>430</v>
      </c>
      <c r="H121" s="24">
        <v>1757.4</v>
      </c>
      <c r="I121" s="24">
        <v>947.6</v>
      </c>
      <c r="J121" s="24">
        <v>529.20000000000005</v>
      </c>
      <c r="K121" s="24">
        <v>689</v>
      </c>
      <c r="L121" s="24">
        <v>1069.3999999999999</v>
      </c>
      <c r="M121" s="24">
        <v>-60.099999999999994</v>
      </c>
      <c r="N121" s="24">
        <v>2926.1</v>
      </c>
    </row>
    <row r="122" spans="1:14" x14ac:dyDescent="0.35">
      <c r="A122" t="s">
        <v>9</v>
      </c>
      <c r="B122" s="24" t="s">
        <v>201</v>
      </c>
      <c r="C122" s="24" t="s">
        <v>202</v>
      </c>
      <c r="D122" t="s">
        <v>203</v>
      </c>
      <c r="E122" t="s">
        <v>19</v>
      </c>
      <c r="F122" s="25">
        <v>2022</v>
      </c>
      <c r="G122" s="24">
        <v>2664.897716400068</v>
      </c>
      <c r="H122" s="24">
        <v>11293.166245611343</v>
      </c>
      <c r="I122" s="24">
        <v>6548.3160096572301</v>
      </c>
      <c r="J122" s="24">
        <v>3988.6294302048691</v>
      </c>
      <c r="K122" s="24">
        <v>4142.4205288306766</v>
      </c>
      <c r="L122" s="24">
        <v>7049.4359527549495</v>
      </c>
      <c r="M122" s="24">
        <v>-279.75599378754885</v>
      </c>
      <c r="N122" s="24">
        <v>19145.009971600495</v>
      </c>
    </row>
    <row r="123" spans="1:14" x14ac:dyDescent="0.35">
      <c r="A123" t="s">
        <v>9</v>
      </c>
      <c r="B123" s="24" t="s">
        <v>201</v>
      </c>
      <c r="C123" s="24" t="s">
        <v>202</v>
      </c>
      <c r="D123" t="s">
        <v>204</v>
      </c>
      <c r="E123" t="s">
        <v>20</v>
      </c>
      <c r="F123" s="25">
        <v>2022</v>
      </c>
      <c r="G123" s="24">
        <v>1829.2058112306477</v>
      </c>
      <c r="H123" s="24">
        <v>6960.2486570108067</v>
      </c>
      <c r="I123" s="24">
        <v>5171.1029906164231</v>
      </c>
      <c r="J123" s="24">
        <v>2655.5870816310958</v>
      </c>
      <c r="K123" s="24">
        <v>2573.8708230272987</v>
      </c>
      <c r="L123" s="24">
        <v>4530.8434615284314</v>
      </c>
      <c r="M123" s="24">
        <v>-171.61834166709212</v>
      </c>
      <c r="N123" s="24">
        <v>13090.324674060823</v>
      </c>
    </row>
    <row r="124" spans="1:14" x14ac:dyDescent="0.35">
      <c r="A124" t="s">
        <v>9</v>
      </c>
      <c r="B124" s="24" t="s">
        <v>201</v>
      </c>
      <c r="C124" s="24" t="s">
        <v>202</v>
      </c>
      <c r="D124" t="s">
        <v>205</v>
      </c>
      <c r="E124" t="s">
        <v>21</v>
      </c>
      <c r="F124" s="25">
        <v>2022</v>
      </c>
      <c r="G124" s="24">
        <v>532.55958691133128</v>
      </c>
      <c r="H124" s="24">
        <v>1641.3985200165785</v>
      </c>
      <c r="I124" s="24">
        <v>1579.1834609728837</v>
      </c>
      <c r="J124" s="24">
        <v>664.69762276074869</v>
      </c>
      <c r="K124" s="24">
        <v>599.37103656494037</v>
      </c>
      <c r="L124" s="24">
        <v>1375.9899534849656</v>
      </c>
      <c r="M124" s="24">
        <v>-39.00611701128949</v>
      </c>
      <c r="N124" s="24">
        <v>3826.0567450487797</v>
      </c>
    </row>
    <row r="125" spans="1:14" x14ac:dyDescent="0.35">
      <c r="A125" t="s">
        <v>9</v>
      </c>
      <c r="B125" s="24" t="s">
        <v>201</v>
      </c>
      <c r="C125" s="24" t="s">
        <v>202</v>
      </c>
      <c r="D125" t="s">
        <v>206</v>
      </c>
      <c r="E125" t="s">
        <v>22</v>
      </c>
      <c r="F125" s="25">
        <v>2022</v>
      </c>
      <c r="G125" s="24">
        <v>11383.415260508531</v>
      </c>
      <c r="H125" s="24">
        <v>90127.724526219565</v>
      </c>
      <c r="I125" s="24">
        <v>34613.12689076957</v>
      </c>
      <c r="J125" s="24">
        <v>22269.976859771472</v>
      </c>
      <c r="K125" s="24">
        <v>32273.588205908807</v>
      </c>
      <c r="L125" s="24">
        <v>26816.677829343589</v>
      </c>
      <c r="M125" s="24">
        <v>-1807.430035370129</v>
      </c>
      <c r="N125" s="24">
        <v>106589.94940579085</v>
      </c>
    </row>
    <row r="126" spans="1:14" x14ac:dyDescent="0.35">
      <c r="A126" t="s">
        <v>9</v>
      </c>
      <c r="B126" s="24" t="s">
        <v>201</v>
      </c>
      <c r="C126" s="24" t="s">
        <v>202</v>
      </c>
      <c r="D126" t="s">
        <v>207</v>
      </c>
      <c r="E126" t="s">
        <v>23</v>
      </c>
      <c r="F126" s="25">
        <v>2022</v>
      </c>
      <c r="G126" s="24">
        <v>3449.1855699222046</v>
      </c>
      <c r="H126" s="24">
        <v>16373.904842626143</v>
      </c>
      <c r="I126" s="24">
        <v>8609.3192435240853</v>
      </c>
      <c r="J126" s="24">
        <v>5011.7147024334718</v>
      </c>
      <c r="K126" s="24">
        <v>6083.2510022734041</v>
      </c>
      <c r="L126" s="24">
        <v>8142.1764327954024</v>
      </c>
      <c r="M126" s="24">
        <v>-450.83944341095798</v>
      </c>
      <c r="N126" s="24">
        <v>25028.780940749995</v>
      </c>
    </row>
    <row r="127" spans="1:14" x14ac:dyDescent="0.35">
      <c r="A127" t="s">
        <v>9</v>
      </c>
      <c r="B127" s="24" t="s">
        <v>201</v>
      </c>
      <c r="C127" s="24" t="s">
        <v>202</v>
      </c>
      <c r="D127" t="s">
        <v>208</v>
      </c>
      <c r="E127" t="s">
        <v>24</v>
      </c>
      <c r="F127" s="25">
        <v>2022</v>
      </c>
      <c r="G127" s="24">
        <v>3696.4435827374587</v>
      </c>
      <c r="H127" s="24">
        <v>16561.069055480664</v>
      </c>
      <c r="I127" s="24">
        <v>10675.827685956738</v>
      </c>
      <c r="J127" s="24">
        <v>5400.7768569530117</v>
      </c>
      <c r="K127" s="24">
        <v>6234.763805077705</v>
      </c>
      <c r="L127" s="24">
        <v>8670.1320773827611</v>
      </c>
      <c r="M127" s="24">
        <v>-567.16448489691686</v>
      </c>
      <c r="N127" s="24">
        <v>27400.767254629984</v>
      </c>
    </row>
    <row r="128" spans="1:14" x14ac:dyDescent="0.35">
      <c r="A128" t="s">
        <v>9</v>
      </c>
      <c r="B128" s="24" t="s">
        <v>201</v>
      </c>
      <c r="C128" s="24" t="s">
        <v>202</v>
      </c>
      <c r="D128" t="s">
        <v>209</v>
      </c>
      <c r="E128" t="s">
        <v>25</v>
      </c>
      <c r="F128" s="25">
        <v>2022</v>
      </c>
      <c r="G128" s="24">
        <v>1612.7929363048513</v>
      </c>
      <c r="H128" s="24">
        <v>5504.9248996611532</v>
      </c>
      <c r="I128" s="24">
        <v>3797.0596520675008</v>
      </c>
      <c r="J128" s="24">
        <v>2415.0375706372643</v>
      </c>
      <c r="K128" s="24">
        <v>2049.9702515234467</v>
      </c>
      <c r="L128" s="24">
        <v>4511.6650500683436</v>
      </c>
      <c r="M128" s="24">
        <v>-237.28892024274296</v>
      </c>
      <c r="N128" s="24">
        <v>10724.145795698394</v>
      </c>
    </row>
    <row r="129" spans="1:14" x14ac:dyDescent="0.35">
      <c r="A129" t="s">
        <v>9</v>
      </c>
      <c r="B129" s="24" t="s">
        <v>201</v>
      </c>
      <c r="C129" s="24" t="s">
        <v>202</v>
      </c>
      <c r="D129" t="s">
        <v>210</v>
      </c>
      <c r="E129" t="s">
        <v>26</v>
      </c>
      <c r="F129" s="25">
        <v>2022</v>
      </c>
      <c r="G129" s="24">
        <v>954.76461699693675</v>
      </c>
      <c r="H129" s="24">
        <v>3738.3715297261137</v>
      </c>
      <c r="I129" s="24">
        <v>2622.178565089343</v>
      </c>
      <c r="J129" s="24">
        <v>1569.6546126680382</v>
      </c>
      <c r="K129" s="24">
        <v>1418.8611374652294</v>
      </c>
      <c r="L129" s="24">
        <v>2932.3613507889841</v>
      </c>
      <c r="M129" s="24">
        <v>-157.64032658826983</v>
      </c>
      <c r="N129" s="24">
        <v>7101.5199858798405</v>
      </c>
    </row>
    <row r="130" spans="1:14" x14ac:dyDescent="0.35">
      <c r="A130" t="s">
        <v>9</v>
      </c>
      <c r="B130" s="24" t="s">
        <v>201</v>
      </c>
      <c r="C130" s="24" t="s">
        <v>202</v>
      </c>
      <c r="D130" t="s">
        <v>211</v>
      </c>
      <c r="E130" t="s">
        <v>27</v>
      </c>
      <c r="F130" s="25">
        <v>2022</v>
      </c>
      <c r="G130" s="24">
        <v>1073.9146688555179</v>
      </c>
      <c r="H130" s="24">
        <v>4784.6620784109064</v>
      </c>
      <c r="I130" s="24">
        <v>3027.5804106856481</v>
      </c>
      <c r="J130" s="24">
        <v>1663.89927058377</v>
      </c>
      <c r="K130" s="24">
        <v>1842.5610057085589</v>
      </c>
      <c r="L130" s="24">
        <v>3065.6357291097861</v>
      </c>
      <c r="M130" s="24">
        <v>-202.73153949720663</v>
      </c>
      <c r="N130" s="24">
        <v>8242.6010712723237</v>
      </c>
    </row>
    <row r="131" spans="1:14" x14ac:dyDescent="0.35">
      <c r="A131" t="s">
        <v>9</v>
      </c>
      <c r="B131" s="24" t="s">
        <v>201</v>
      </c>
      <c r="C131" s="24" t="s">
        <v>202</v>
      </c>
      <c r="D131" t="s">
        <v>212</v>
      </c>
      <c r="E131" t="s">
        <v>28</v>
      </c>
      <c r="F131" s="25">
        <v>2022</v>
      </c>
      <c r="G131" s="24">
        <v>988.43846652259322</v>
      </c>
      <c r="H131" s="24">
        <v>4161.0241930700813</v>
      </c>
      <c r="I131" s="24">
        <v>3138.5189859986949</v>
      </c>
      <c r="J131" s="24">
        <v>1721.4045578073133</v>
      </c>
      <c r="K131" s="24">
        <v>1550.6143588929481</v>
      </c>
      <c r="L131" s="24">
        <v>2866.6717183326191</v>
      </c>
      <c r="M131" s="24">
        <v>-98.408953625596439</v>
      </c>
      <c r="N131" s="24">
        <v>7784.2254935981327</v>
      </c>
    </row>
    <row r="132" spans="1:14" x14ac:dyDescent="0.35">
      <c r="A132" t="s">
        <v>9</v>
      </c>
      <c r="B132" s="24" t="s">
        <v>201</v>
      </c>
      <c r="C132" s="24" t="s">
        <v>202</v>
      </c>
      <c r="D132" t="s">
        <v>213</v>
      </c>
      <c r="E132" t="s">
        <v>29</v>
      </c>
      <c r="F132" s="25">
        <v>2022</v>
      </c>
      <c r="G132" s="24">
        <v>700.50539786953289</v>
      </c>
      <c r="H132" s="24">
        <v>2554.3649652657064</v>
      </c>
      <c r="I132" s="24">
        <v>1458.4271437336199</v>
      </c>
      <c r="J132" s="24">
        <v>1019.0109108201492</v>
      </c>
      <c r="K132" s="24">
        <v>950.0167318360235</v>
      </c>
      <c r="L132" s="24">
        <v>1713.6527461506791</v>
      </c>
      <c r="M132" s="24">
        <v>-106.508747429938</v>
      </c>
      <c r="N132" s="24">
        <v>4351.4138629334275</v>
      </c>
    </row>
    <row r="133" spans="1:14" x14ac:dyDescent="0.35">
      <c r="A133" t="s">
        <v>9</v>
      </c>
      <c r="B133" s="24" t="s">
        <v>201</v>
      </c>
      <c r="C133" s="24" t="s">
        <v>202</v>
      </c>
      <c r="D133" t="s">
        <v>214</v>
      </c>
      <c r="E133" t="s">
        <v>30</v>
      </c>
      <c r="F133" s="25">
        <v>2022</v>
      </c>
      <c r="G133" s="24">
        <v>3049.5763857403258</v>
      </c>
      <c r="H133" s="24">
        <v>18786.540486900914</v>
      </c>
      <c r="I133" s="24">
        <v>7395.758960928255</v>
      </c>
      <c r="J133" s="24">
        <v>4704.6105237287948</v>
      </c>
      <c r="K133" s="24">
        <v>6795.4111128909553</v>
      </c>
      <c r="L133" s="24">
        <v>6956.4576982594954</v>
      </c>
      <c r="M133" s="24">
        <v>-298.80709647231168</v>
      </c>
      <c r="N133" s="24">
        <v>24389.504798736929</v>
      </c>
    </row>
    <row r="134" spans="1:14" x14ac:dyDescent="0.35">
      <c r="A134" t="s">
        <v>9</v>
      </c>
      <c r="B134" s="24" t="s">
        <v>215</v>
      </c>
      <c r="C134" s="24" t="s">
        <v>216</v>
      </c>
      <c r="D134" t="s">
        <v>217</v>
      </c>
      <c r="E134" t="s">
        <v>31</v>
      </c>
      <c r="F134" s="25">
        <v>2022</v>
      </c>
      <c r="G134" s="24">
        <v>1829.5</v>
      </c>
      <c r="H134" s="24">
        <v>11073.637501213299</v>
      </c>
      <c r="I134" s="24">
        <v>5325.9000000000005</v>
      </c>
      <c r="J134" s="24">
        <v>2563.6</v>
      </c>
      <c r="K134" s="24">
        <v>4135.2493267793698</v>
      </c>
      <c r="L134" s="24">
        <v>4433.8</v>
      </c>
      <c r="M134" s="24">
        <v>-199.20000000000005</v>
      </c>
      <c r="N134" s="24">
        <v>15764.788174433932</v>
      </c>
    </row>
    <row r="135" spans="1:14" x14ac:dyDescent="0.35">
      <c r="A135" t="s">
        <v>9</v>
      </c>
      <c r="B135" s="24" t="s">
        <v>218</v>
      </c>
      <c r="C135" s="24" t="s">
        <v>32</v>
      </c>
      <c r="D135" t="s">
        <v>219</v>
      </c>
      <c r="E135" t="s">
        <v>32</v>
      </c>
      <c r="F135" s="25">
        <v>2022</v>
      </c>
      <c r="G135" s="24">
        <v>1556.8</v>
      </c>
      <c r="H135" s="24">
        <v>8796.5624987866995</v>
      </c>
      <c r="I135" s="24">
        <v>4342.3999999999996</v>
      </c>
      <c r="J135" s="24">
        <v>2594.9</v>
      </c>
      <c r="K135" s="24">
        <v>3270.5506732206304</v>
      </c>
      <c r="L135" s="24">
        <v>4541.5999999999995</v>
      </c>
      <c r="M135" s="24">
        <v>-145.70000000000005</v>
      </c>
      <c r="N135" s="24">
        <v>13226.211825566068</v>
      </c>
    </row>
    <row r="136" spans="1:14" x14ac:dyDescent="0.35">
      <c r="A136" t="s">
        <v>9</v>
      </c>
      <c r="B136" s="24" t="s">
        <v>220</v>
      </c>
      <c r="C136" s="24" t="s">
        <v>221</v>
      </c>
      <c r="D136" t="s">
        <v>222</v>
      </c>
      <c r="E136" t="s">
        <v>33</v>
      </c>
      <c r="F136" s="25">
        <v>2022</v>
      </c>
      <c r="G136" s="24">
        <v>2508.590955909378</v>
      </c>
      <c r="H136" s="24">
        <v>15151.57975676348</v>
      </c>
      <c r="I136" s="24">
        <v>7175.8129866109994</v>
      </c>
      <c r="J136" s="24">
        <v>3891.3187449075531</v>
      </c>
      <c r="K136" s="24">
        <v>5780.7834029634651</v>
      </c>
      <c r="L136" s="24">
        <v>6667.0361123311641</v>
      </c>
      <c r="M136" s="24">
        <v>-315.73690580355719</v>
      </c>
      <c r="N136" s="24">
        <v>21515.180757940445</v>
      </c>
    </row>
    <row r="137" spans="1:14" x14ac:dyDescent="0.35">
      <c r="A137" t="s">
        <v>9</v>
      </c>
      <c r="B137" s="24" t="s">
        <v>220</v>
      </c>
      <c r="C137" s="24" t="s">
        <v>221</v>
      </c>
      <c r="D137" t="s">
        <v>223</v>
      </c>
      <c r="E137" t="s">
        <v>34</v>
      </c>
      <c r="F137" s="25">
        <v>2022</v>
      </c>
      <c r="G137" s="24">
        <v>2044.7526266209368</v>
      </c>
      <c r="H137" s="24">
        <v>14614.334088928319</v>
      </c>
      <c r="I137" s="24">
        <v>6559.7803841559253</v>
      </c>
      <c r="J137" s="24">
        <v>3701.5506320342279</v>
      </c>
      <c r="K137" s="24">
        <v>5615.239133720771</v>
      </c>
      <c r="L137" s="24">
        <v>6345.7038468687851</v>
      </c>
      <c r="M137" s="24">
        <v>-224.00073856947404</v>
      </c>
      <c r="N137" s="24">
        <v>20023.780442249496</v>
      </c>
    </row>
    <row r="138" spans="1:14" x14ac:dyDescent="0.35">
      <c r="A138" t="s">
        <v>9</v>
      </c>
      <c r="B138" s="24" t="s">
        <v>220</v>
      </c>
      <c r="C138" s="24" t="s">
        <v>221</v>
      </c>
      <c r="D138" t="s">
        <v>224</v>
      </c>
      <c r="E138" t="s">
        <v>35</v>
      </c>
      <c r="F138" s="25">
        <v>2022</v>
      </c>
      <c r="G138" s="24">
        <v>585.2602523814345</v>
      </c>
      <c r="H138" s="24">
        <v>2560.2888792461226</v>
      </c>
      <c r="I138" s="24">
        <v>1584.3675664778496</v>
      </c>
      <c r="J138" s="24">
        <v>839.75087630416522</v>
      </c>
      <c r="K138" s="24">
        <v>934.51960054484368</v>
      </c>
      <c r="L138" s="24">
        <v>1711.5698584943214</v>
      </c>
      <c r="M138" s="24">
        <v>-33.861110757580576</v>
      </c>
      <c r="N138" s="24">
        <v>4633.3549689931388</v>
      </c>
    </row>
    <row r="139" spans="1:14" x14ac:dyDescent="0.35">
      <c r="A139" t="s">
        <v>9</v>
      </c>
      <c r="B139" s="24" t="s">
        <v>220</v>
      </c>
      <c r="C139" s="24" t="s">
        <v>221</v>
      </c>
      <c r="D139" t="s">
        <v>225</v>
      </c>
      <c r="E139" t="s">
        <v>36</v>
      </c>
      <c r="F139" s="25">
        <v>2022</v>
      </c>
      <c r="G139" s="24">
        <v>1964.5285774278736</v>
      </c>
      <c r="H139" s="24">
        <v>13235.617659659529</v>
      </c>
      <c r="I139" s="24">
        <v>7052.6076655904089</v>
      </c>
      <c r="J139" s="24">
        <v>3770.709305648058</v>
      </c>
      <c r="K139" s="24">
        <v>5134.6529750310483</v>
      </c>
      <c r="L139" s="24">
        <v>6329.7246264725263</v>
      </c>
      <c r="M139" s="24">
        <v>-250.66434542938049</v>
      </c>
      <c r="N139" s="24">
        <v>19426.451903041849</v>
      </c>
    </row>
    <row r="140" spans="1:14" x14ac:dyDescent="0.35">
      <c r="A140" t="s">
        <v>9</v>
      </c>
      <c r="B140" s="24" t="s">
        <v>220</v>
      </c>
      <c r="C140" s="24" t="s">
        <v>221</v>
      </c>
      <c r="D140" t="s">
        <v>226</v>
      </c>
      <c r="E140" t="s">
        <v>37</v>
      </c>
      <c r="F140" s="25">
        <v>2022</v>
      </c>
      <c r="G140" s="24">
        <v>2616.3064912550308</v>
      </c>
      <c r="H140" s="24">
        <v>11938.64219035001</v>
      </c>
      <c r="I140" s="24">
        <v>6403.6461113332743</v>
      </c>
      <c r="J140" s="24">
        <v>3455.984675969627</v>
      </c>
      <c r="K140" s="24">
        <v>4641.618677864064</v>
      </c>
      <c r="L140" s="24">
        <v>6565.8192792997688</v>
      </c>
      <c r="M140" s="24">
        <v>-249.69020530401858</v>
      </c>
      <c r="N140" s="24">
        <v>19177.120513100374</v>
      </c>
    </row>
    <row r="141" spans="1:14" x14ac:dyDescent="0.35">
      <c r="A141" t="s">
        <v>9</v>
      </c>
      <c r="B141" s="24" t="s">
        <v>220</v>
      </c>
      <c r="C141" s="24" t="s">
        <v>221</v>
      </c>
      <c r="D141" t="s">
        <v>227</v>
      </c>
      <c r="E141" t="s">
        <v>38</v>
      </c>
      <c r="F141" s="25">
        <v>2022</v>
      </c>
      <c r="G141" s="24">
        <v>2346.9514643831139</v>
      </c>
      <c r="H141" s="24">
        <v>13507.505239040394</v>
      </c>
      <c r="I141" s="24">
        <v>8401.3191451260409</v>
      </c>
      <c r="J141" s="24">
        <v>4238.771059388333</v>
      </c>
      <c r="K141" s="24">
        <v>5209.515159753073</v>
      </c>
      <c r="L141" s="24">
        <v>6999.3334605907339</v>
      </c>
      <c r="M141" s="24">
        <v>-270.26404475166242</v>
      </c>
      <c r="N141" s="24">
        <v>21536.559045247213</v>
      </c>
    </row>
    <row r="142" spans="1:14" x14ac:dyDescent="0.35">
      <c r="A142" t="s">
        <v>9</v>
      </c>
      <c r="B142" s="24" t="s">
        <v>220</v>
      </c>
      <c r="C142" s="24" t="s">
        <v>221</v>
      </c>
      <c r="D142" t="s">
        <v>228</v>
      </c>
      <c r="E142" t="s">
        <v>39</v>
      </c>
      <c r="F142" s="25">
        <v>2022</v>
      </c>
      <c r="G142" s="24">
        <v>563.70963202223118</v>
      </c>
      <c r="H142" s="24">
        <v>1943.2321860121428</v>
      </c>
      <c r="I142" s="24">
        <v>1485.9661407055019</v>
      </c>
      <c r="J142" s="24">
        <v>830.31470574803666</v>
      </c>
      <c r="K142" s="24">
        <v>782.67105012274033</v>
      </c>
      <c r="L142" s="24">
        <v>1880.2128159427036</v>
      </c>
      <c r="M142" s="24">
        <v>-55.382649384326569</v>
      </c>
      <c r="N142" s="24">
        <v>4204.7523694274769</v>
      </c>
    </row>
    <row r="143" spans="1:14" x14ac:dyDescent="0.35">
      <c r="A143" t="s">
        <v>9</v>
      </c>
      <c r="B143" s="24" t="s">
        <v>229</v>
      </c>
      <c r="C143" s="24" t="s">
        <v>230</v>
      </c>
      <c r="D143" t="s">
        <v>231</v>
      </c>
      <c r="E143" t="s">
        <v>40</v>
      </c>
      <c r="F143" s="25">
        <v>2022</v>
      </c>
      <c r="G143" s="24">
        <v>1317.6818563516977</v>
      </c>
      <c r="H143" s="24">
        <v>7357.9868163320934</v>
      </c>
      <c r="I143" s="24">
        <v>3789.1685679901561</v>
      </c>
      <c r="J143" s="24">
        <v>2213.3776701246643</v>
      </c>
      <c r="K143" s="24">
        <v>2715.4322133142718</v>
      </c>
      <c r="L143" s="24">
        <v>4424.1880734678552</v>
      </c>
      <c r="M143" s="24">
        <v>-123.97403032228156</v>
      </c>
      <c r="N143" s="24">
        <v>11836.241400380586</v>
      </c>
    </row>
    <row r="144" spans="1:14" x14ac:dyDescent="0.35">
      <c r="A144" t="s">
        <v>9</v>
      </c>
      <c r="B144" s="24" t="s">
        <v>229</v>
      </c>
      <c r="C144" s="24" t="s">
        <v>230</v>
      </c>
      <c r="D144" t="s">
        <v>232</v>
      </c>
      <c r="E144" t="s">
        <v>41</v>
      </c>
      <c r="F144" s="25">
        <v>2022</v>
      </c>
      <c r="G144" s="24">
        <v>349.7761994703385</v>
      </c>
      <c r="H144" s="24">
        <v>1559.9624631613165</v>
      </c>
      <c r="I144" s="24">
        <v>717.37687016274697</v>
      </c>
      <c r="J144" s="24">
        <v>532.08769260899089</v>
      </c>
      <c r="K144" s="24">
        <v>603.15907039321792</v>
      </c>
      <c r="L144" s="24">
        <v>1231.8543989244263</v>
      </c>
      <c r="M144" s="24">
        <v>-51.369497003828926</v>
      </c>
      <c r="N144" s="24">
        <v>2672.3536717127904</v>
      </c>
    </row>
    <row r="145" spans="1:14" x14ac:dyDescent="0.35">
      <c r="A145" t="s">
        <v>9</v>
      </c>
      <c r="B145" s="24" t="s">
        <v>229</v>
      </c>
      <c r="C145" s="24" t="s">
        <v>230</v>
      </c>
      <c r="D145" t="s">
        <v>233</v>
      </c>
      <c r="E145" t="s">
        <v>42</v>
      </c>
      <c r="F145" s="25">
        <v>2022</v>
      </c>
      <c r="G145" s="24">
        <v>583.12588224455794</v>
      </c>
      <c r="H145" s="24">
        <v>3849.8112022456589</v>
      </c>
      <c r="I145" s="24">
        <v>1514.7022453128043</v>
      </c>
      <c r="J145" s="24">
        <v>1132.0315035731228</v>
      </c>
      <c r="K145" s="24">
        <v>1554.1243895647615</v>
      </c>
      <c r="L145" s="24">
        <v>2242.3452564196646</v>
      </c>
      <c r="M145" s="24">
        <v>-73.54044230009788</v>
      </c>
      <c r="N145" s="24">
        <v>5430.2882507847035</v>
      </c>
    </row>
    <row r="146" spans="1:14" x14ac:dyDescent="0.35">
      <c r="A146" t="s">
        <v>9</v>
      </c>
      <c r="B146" s="24" t="s">
        <v>229</v>
      </c>
      <c r="C146" s="24" t="s">
        <v>230</v>
      </c>
      <c r="D146" t="s">
        <v>234</v>
      </c>
      <c r="E146" t="s">
        <v>43</v>
      </c>
      <c r="F146" s="25">
        <v>2022</v>
      </c>
      <c r="G146" s="24">
        <v>783.91606193340613</v>
      </c>
      <c r="H146" s="24">
        <v>5184.8395182609302</v>
      </c>
      <c r="I146" s="24">
        <v>2247.0523165342934</v>
      </c>
      <c r="J146" s="24">
        <v>1289.9031336932217</v>
      </c>
      <c r="K146" s="24">
        <v>1964.7843267277485</v>
      </c>
      <c r="L146" s="24">
        <v>2387.5122711880554</v>
      </c>
      <c r="M146" s="24">
        <v>-102.21603037379167</v>
      </c>
      <c r="N146" s="24">
        <v>7246.4166771219225</v>
      </c>
    </row>
    <row r="147" spans="1:14" x14ac:dyDescent="0.35">
      <c r="A147" t="s">
        <v>9</v>
      </c>
      <c r="B147" s="24" t="s">
        <v>235</v>
      </c>
      <c r="C147" s="24" t="s">
        <v>236</v>
      </c>
      <c r="D147" t="s">
        <v>237</v>
      </c>
      <c r="E147" t="s">
        <v>44</v>
      </c>
      <c r="F147" s="25">
        <v>2022</v>
      </c>
      <c r="G147" s="24">
        <v>881.68600795758255</v>
      </c>
      <c r="H147" s="24">
        <v>1699.3862432317849</v>
      </c>
      <c r="I147" s="24">
        <v>1588.9277532799849</v>
      </c>
      <c r="J147" s="24">
        <v>677.51484582193166</v>
      </c>
      <c r="K147" s="24">
        <v>680.66630981238632</v>
      </c>
      <c r="L147" s="24">
        <v>1459.6146191866251</v>
      </c>
      <c r="M147" s="24">
        <v>-124.4562817568038</v>
      </c>
      <c r="N147" s="24">
        <v>4146.9771862648558</v>
      </c>
    </row>
    <row r="148" spans="1:14" x14ac:dyDescent="0.35">
      <c r="A148" t="s">
        <v>9</v>
      </c>
      <c r="B148" s="24" t="s">
        <v>235</v>
      </c>
      <c r="C148" s="24" t="s">
        <v>236</v>
      </c>
      <c r="D148" t="s">
        <v>238</v>
      </c>
      <c r="E148" t="s">
        <v>45</v>
      </c>
      <c r="F148" s="25">
        <v>2022</v>
      </c>
      <c r="G148" s="24">
        <v>1181.2637193319499</v>
      </c>
      <c r="H148" s="24">
        <v>2922.472207293014</v>
      </c>
      <c r="I148" s="24">
        <v>2401.8955283708219</v>
      </c>
      <c r="J148" s="24">
        <v>1109.353125300629</v>
      </c>
      <c r="K148" s="24">
        <v>1138.9789168373572</v>
      </c>
      <c r="L148" s="24">
        <v>2280.3487129683012</v>
      </c>
      <c r="M148" s="24">
        <v>-107.62619892809913</v>
      </c>
      <c r="N148" s="24">
        <v>6430.0219268980018</v>
      </c>
    </row>
    <row r="149" spans="1:14" x14ac:dyDescent="0.35">
      <c r="A149" t="s">
        <v>9</v>
      </c>
      <c r="B149" s="24" t="s">
        <v>235</v>
      </c>
      <c r="C149" s="24" t="s">
        <v>236</v>
      </c>
      <c r="D149" t="s">
        <v>239</v>
      </c>
      <c r="E149" t="s">
        <v>46</v>
      </c>
      <c r="F149" s="25">
        <v>2022</v>
      </c>
      <c r="G149" s="24">
        <v>2623.8945458252065</v>
      </c>
      <c r="H149" s="24">
        <v>13622.443919973412</v>
      </c>
      <c r="I149" s="24">
        <v>6707.7274894567026</v>
      </c>
      <c r="J149" s="24">
        <v>4113.2397703712286</v>
      </c>
      <c r="K149" s="24">
        <v>4980.5288750679356</v>
      </c>
      <c r="L149" s="24">
        <v>7470.543115818934</v>
      </c>
      <c r="M149" s="24">
        <v>-350.05268323240762</v>
      </c>
      <c r="N149" s="24">
        <v>20980.787742402685</v>
      </c>
    </row>
    <row r="150" spans="1:14" x14ac:dyDescent="0.35">
      <c r="A150" t="s">
        <v>9</v>
      </c>
      <c r="B150" s="24" t="s">
        <v>235</v>
      </c>
      <c r="C150" s="24" t="s">
        <v>236</v>
      </c>
      <c r="D150" t="s">
        <v>240</v>
      </c>
      <c r="E150" t="s">
        <v>47</v>
      </c>
      <c r="F150" s="25">
        <v>2022</v>
      </c>
      <c r="G150" s="24">
        <v>657.75572688526131</v>
      </c>
      <c r="H150" s="24">
        <v>2485.6976295017876</v>
      </c>
      <c r="I150" s="24">
        <v>1384.3492288924901</v>
      </c>
      <c r="J150" s="24">
        <v>910.59225850621101</v>
      </c>
      <c r="K150" s="24">
        <v>976.3258982823204</v>
      </c>
      <c r="L150" s="24">
        <v>1821.5935520261392</v>
      </c>
      <c r="M150" s="24">
        <v>-96.164836082689504</v>
      </c>
      <c r="N150" s="24">
        <v>4366.3131444344581</v>
      </c>
    </row>
    <row r="151" spans="1:14" x14ac:dyDescent="0.35">
      <c r="A151" t="s">
        <v>9</v>
      </c>
      <c r="B151" s="24" t="s">
        <v>241</v>
      </c>
      <c r="C151" s="24" t="s">
        <v>242</v>
      </c>
      <c r="D151" t="s">
        <v>243</v>
      </c>
      <c r="E151" t="s">
        <v>48</v>
      </c>
      <c r="F151" s="25">
        <v>2022</v>
      </c>
      <c r="G151" s="24">
        <v>931.41176128398945</v>
      </c>
      <c r="H151" s="24">
        <v>3542.6417182535452</v>
      </c>
      <c r="I151" s="24">
        <v>2466.3923777649266</v>
      </c>
      <c r="J151" s="24">
        <v>1386.1805643962302</v>
      </c>
      <c r="K151" s="24">
        <v>1348.1734844427008</v>
      </c>
      <c r="L151" s="24">
        <v>2360.6528607048508</v>
      </c>
      <c r="M151" s="24">
        <v>-114.26287538100233</v>
      </c>
      <c r="N151" s="24">
        <v>6452.4817937873777</v>
      </c>
    </row>
    <row r="152" spans="1:14" x14ac:dyDescent="0.35">
      <c r="A152" t="s">
        <v>9</v>
      </c>
      <c r="B152" s="24" t="s">
        <v>241</v>
      </c>
      <c r="C152" s="24" t="s">
        <v>242</v>
      </c>
      <c r="D152" t="s">
        <v>244</v>
      </c>
      <c r="E152" t="s">
        <v>49</v>
      </c>
      <c r="F152" s="25">
        <v>2022</v>
      </c>
      <c r="G152" s="24">
        <v>1474.2065614758437</v>
      </c>
      <c r="H152" s="24">
        <v>8384.967459628615</v>
      </c>
      <c r="I152" s="24">
        <v>3922.3422872913334</v>
      </c>
      <c r="J152" s="24">
        <v>2446.4335816248044</v>
      </c>
      <c r="K152" s="24">
        <v>3131.2726840510049</v>
      </c>
      <c r="L152" s="24">
        <v>3572.5602052939757</v>
      </c>
      <c r="M152" s="24">
        <v>-180.4717431883561</v>
      </c>
      <c r="N152" s="24">
        <v>11595.898504825602</v>
      </c>
    </row>
    <row r="153" spans="1:14" x14ac:dyDescent="0.35">
      <c r="A153" t="s">
        <v>9</v>
      </c>
      <c r="B153" s="24" t="s">
        <v>241</v>
      </c>
      <c r="C153" s="24" t="s">
        <v>242</v>
      </c>
      <c r="D153" t="s">
        <v>245</v>
      </c>
      <c r="E153" t="s">
        <v>50</v>
      </c>
      <c r="F153" s="25">
        <v>2022</v>
      </c>
      <c r="G153" s="24">
        <v>1555.8525049682585</v>
      </c>
      <c r="H153" s="24">
        <v>9828.3774519286071</v>
      </c>
      <c r="I153" s="24">
        <v>4473.9545922408652</v>
      </c>
      <c r="J153" s="24">
        <v>2587.2796907982583</v>
      </c>
      <c r="K153" s="24">
        <v>3696.3414315955542</v>
      </c>
      <c r="L153" s="24">
        <v>4026.1559134133204</v>
      </c>
      <c r="M153" s="24">
        <v>-174.43787109807195</v>
      </c>
      <c r="N153" s="24">
        <v>13426.281469059166</v>
      </c>
    </row>
    <row r="154" spans="1:14" x14ac:dyDescent="0.35">
      <c r="A154" t="s">
        <v>9</v>
      </c>
      <c r="B154" s="24" t="s">
        <v>241</v>
      </c>
      <c r="C154" s="24" t="s">
        <v>242</v>
      </c>
      <c r="D154" t="s">
        <v>246</v>
      </c>
      <c r="E154" t="s">
        <v>51</v>
      </c>
      <c r="F154" s="25">
        <v>2022</v>
      </c>
      <c r="G154" s="24">
        <v>2112.6743485158918</v>
      </c>
      <c r="H154" s="24">
        <v>12354.763993343713</v>
      </c>
      <c r="I154" s="24">
        <v>5869.6690923270344</v>
      </c>
      <c r="J154" s="24">
        <v>3556.5853956668802</v>
      </c>
      <c r="K154" s="24">
        <v>4660.5631058761855</v>
      </c>
      <c r="L154" s="24">
        <v>5611.8238586194602</v>
      </c>
      <c r="M154" s="24">
        <v>-252.29252468038626</v>
      </c>
      <c r="N154" s="24">
        <v>17479.490266582648</v>
      </c>
    </row>
    <row r="155" spans="1:14" x14ac:dyDescent="0.35">
      <c r="A155" t="s">
        <v>9</v>
      </c>
      <c r="B155" s="24" t="s">
        <v>241</v>
      </c>
      <c r="C155" s="24" t="s">
        <v>242</v>
      </c>
      <c r="D155" t="s">
        <v>247</v>
      </c>
      <c r="E155" t="s">
        <v>52</v>
      </c>
      <c r="F155" s="25">
        <v>2022</v>
      </c>
      <c r="G155" s="24">
        <v>3351.2042230723769</v>
      </c>
      <c r="H155" s="24">
        <v>18009.007116927671</v>
      </c>
      <c r="I155" s="24">
        <v>9874.3335793390215</v>
      </c>
      <c r="J155" s="24">
        <v>5656.549834357209</v>
      </c>
      <c r="K155" s="24">
        <v>6689.9747313038724</v>
      </c>
      <c r="L155" s="24">
        <v>9036.3703141862043</v>
      </c>
      <c r="M155" s="24">
        <v>-331.36779611109915</v>
      </c>
      <c r="N155" s="24">
        <v>27593.022871753099</v>
      </c>
    </row>
    <row r="156" spans="1:14" x14ac:dyDescent="0.35">
      <c r="A156" t="s">
        <v>9</v>
      </c>
      <c r="B156" s="24" t="s">
        <v>241</v>
      </c>
      <c r="C156" s="24" t="s">
        <v>242</v>
      </c>
      <c r="D156" t="s">
        <v>248</v>
      </c>
      <c r="E156" t="s">
        <v>53</v>
      </c>
      <c r="F156" s="25">
        <v>2022</v>
      </c>
      <c r="G156" s="24">
        <v>1239.4614804840567</v>
      </c>
      <c r="H156" s="24">
        <v>3792.8630354190905</v>
      </c>
      <c r="I156" s="24">
        <v>2491.7952936314596</v>
      </c>
      <c r="J156" s="24">
        <v>1453.0013491162879</v>
      </c>
      <c r="K156" s="24">
        <v>1509.4383822902162</v>
      </c>
      <c r="L156" s="24">
        <v>3035.7881519563348</v>
      </c>
      <c r="M156" s="24">
        <v>-94.931323568252054</v>
      </c>
      <c r="N156" s="24">
        <v>7502.536906516184</v>
      </c>
    </row>
    <row r="157" spans="1:14" x14ac:dyDescent="0.35">
      <c r="A157" t="s">
        <v>9</v>
      </c>
      <c r="B157" s="24" t="s">
        <v>241</v>
      </c>
      <c r="C157" s="24" t="s">
        <v>242</v>
      </c>
      <c r="D157" t="s">
        <v>249</v>
      </c>
      <c r="E157" t="s">
        <v>54</v>
      </c>
      <c r="F157" s="25">
        <v>2022</v>
      </c>
      <c r="G157" s="24">
        <v>1340.7888249937039</v>
      </c>
      <c r="H157" s="24">
        <v>5104.4494165325586</v>
      </c>
      <c r="I157" s="24">
        <v>3126.3181398740817</v>
      </c>
      <c r="J157" s="24">
        <v>1692.2511109096113</v>
      </c>
      <c r="K157" s="24">
        <v>1928.7413829713407</v>
      </c>
      <c r="L157" s="24">
        <v>3260.799889534168</v>
      </c>
      <c r="M157" s="24">
        <v>-122.9403102269239</v>
      </c>
      <c r="N157" s="24">
        <v>9088.4234668266363</v>
      </c>
    </row>
    <row r="158" spans="1:14" x14ac:dyDescent="0.35">
      <c r="A158" t="s">
        <v>9</v>
      </c>
      <c r="B158" s="24" t="s">
        <v>241</v>
      </c>
      <c r="C158" s="24" t="s">
        <v>242</v>
      </c>
      <c r="D158" t="s">
        <v>250</v>
      </c>
      <c r="E158" t="s">
        <v>55</v>
      </c>
      <c r="F158" s="25">
        <v>2022</v>
      </c>
      <c r="G158" s="24">
        <v>1059.6458462575547</v>
      </c>
      <c r="H158" s="24">
        <v>5859.2105620411076</v>
      </c>
      <c r="I158" s="24">
        <v>3474.8239749860732</v>
      </c>
      <c r="J158" s="24">
        <v>1627.8252706255794</v>
      </c>
      <c r="K158" s="24">
        <v>2263.2164866193175</v>
      </c>
      <c r="L158" s="24">
        <v>3006.5073526565766</v>
      </c>
      <c r="M158" s="24">
        <v>-120.86246457659662</v>
      </c>
      <c r="N158" s="24">
        <v>9388.2835141198211</v>
      </c>
    </row>
    <row r="159" spans="1:14" x14ac:dyDescent="0.35">
      <c r="A159" t="s">
        <v>9</v>
      </c>
      <c r="B159" s="24" t="s">
        <v>241</v>
      </c>
      <c r="C159" s="24" t="s">
        <v>242</v>
      </c>
      <c r="D159" t="s">
        <v>251</v>
      </c>
      <c r="E159" t="s">
        <v>56</v>
      </c>
      <c r="F159" s="25">
        <v>2022</v>
      </c>
      <c r="G159" s="24">
        <v>882.65444894832365</v>
      </c>
      <c r="H159" s="24">
        <v>4292.6192459250897</v>
      </c>
      <c r="I159" s="24">
        <v>3349.1706625452066</v>
      </c>
      <c r="J159" s="24">
        <v>1251.693202505139</v>
      </c>
      <c r="K159" s="24">
        <v>1589.0783108498081</v>
      </c>
      <c r="L159" s="24">
        <v>2223.8414536351061</v>
      </c>
      <c r="M159" s="24">
        <v>-100.23309116931135</v>
      </c>
      <c r="N159" s="24">
        <v>7807.2812065294684</v>
      </c>
    </row>
    <row r="160" spans="1:14" x14ac:dyDescent="0.35">
      <c r="A160" t="s">
        <v>9</v>
      </c>
      <c r="B160" s="24" t="s">
        <v>252</v>
      </c>
      <c r="C160" s="24" t="s">
        <v>253</v>
      </c>
      <c r="D160" t="s">
        <v>254</v>
      </c>
      <c r="E160" t="s">
        <v>57</v>
      </c>
      <c r="F160" s="25">
        <v>2022</v>
      </c>
      <c r="G160" s="24">
        <v>516.44388903074969</v>
      </c>
      <c r="H160" s="24">
        <v>1911.4968811454041</v>
      </c>
      <c r="I160" s="24">
        <v>1153.7612861369541</v>
      </c>
      <c r="J160" s="24">
        <v>688.07006965967344</v>
      </c>
      <c r="K160" s="24">
        <v>786.97199029754609</v>
      </c>
      <c r="L160" s="24">
        <v>1530.7591321120019</v>
      </c>
      <c r="M160" s="24">
        <v>-32.849690435487034</v>
      </c>
      <c r="N160" s="24">
        <v>3604.5694380324035</v>
      </c>
    </row>
    <row r="161" spans="1:14" x14ac:dyDescent="0.35">
      <c r="A161" t="s">
        <v>9</v>
      </c>
      <c r="B161" s="24" t="s">
        <v>252</v>
      </c>
      <c r="C161" s="24" t="s">
        <v>253</v>
      </c>
      <c r="D161" t="s">
        <v>255</v>
      </c>
      <c r="E161" t="s">
        <v>58</v>
      </c>
      <c r="F161" s="25">
        <v>2022</v>
      </c>
      <c r="G161" s="24">
        <v>1154.014299745872</v>
      </c>
      <c r="H161" s="24">
        <v>5268.4040276498499</v>
      </c>
      <c r="I161" s="24">
        <v>3183.9715256115619</v>
      </c>
      <c r="J161" s="24">
        <v>1604.2773818661301</v>
      </c>
      <c r="K161" s="24">
        <v>2120.1490724335767</v>
      </c>
      <c r="L161" s="24">
        <v>2906.1048068156497</v>
      </c>
      <c r="M161" s="24">
        <v>-73.855952490156696</v>
      </c>
      <c r="N161" s="24">
        <v>8714.2122530330689</v>
      </c>
    </row>
    <row r="162" spans="1:14" x14ac:dyDescent="0.35">
      <c r="A162" t="s">
        <v>9</v>
      </c>
      <c r="B162" s="24" t="s">
        <v>252</v>
      </c>
      <c r="C162" s="24" t="s">
        <v>253</v>
      </c>
      <c r="D162" t="s">
        <v>256</v>
      </c>
      <c r="E162" t="s">
        <v>59</v>
      </c>
      <c r="F162" s="25">
        <v>2022</v>
      </c>
      <c r="G162" s="24">
        <v>722.21028237701273</v>
      </c>
      <c r="H162" s="24">
        <v>3562.00449801683</v>
      </c>
      <c r="I162" s="24">
        <v>1978.6819376961266</v>
      </c>
      <c r="J162" s="24">
        <v>996.62801895983227</v>
      </c>
      <c r="K162" s="24">
        <v>1433.463747393683</v>
      </c>
      <c r="L162" s="24">
        <v>2116.3549190360477</v>
      </c>
      <c r="M162" s="24">
        <v>-70.551435600216806</v>
      </c>
      <c r="N162" s="24">
        <v>5878.6084351722848</v>
      </c>
    </row>
    <row r="163" spans="1:14" x14ac:dyDescent="0.35">
      <c r="A163" t="s">
        <v>9</v>
      </c>
      <c r="B163" s="24" t="s">
        <v>252</v>
      </c>
      <c r="C163" s="24" t="s">
        <v>253</v>
      </c>
      <c r="D163" t="s">
        <v>257</v>
      </c>
      <c r="E163" t="s">
        <v>60</v>
      </c>
      <c r="F163" s="25">
        <v>2022</v>
      </c>
      <c r="G163" s="24">
        <v>2712.3830109935102</v>
      </c>
      <c r="H163" s="24">
        <v>16353.661160396423</v>
      </c>
      <c r="I163" s="24">
        <v>9217.0311604208127</v>
      </c>
      <c r="J163" s="24">
        <v>4589.0227103224788</v>
      </c>
      <c r="K163" s="24">
        <v>6183.4249583112014</v>
      </c>
      <c r="L163" s="24">
        <v>7923.5807619335465</v>
      </c>
      <c r="M163" s="24">
        <v>-303.020708120633</v>
      </c>
      <c r="N163" s="24">
        <v>25131.187716989982</v>
      </c>
    </row>
    <row r="164" spans="1:14" x14ac:dyDescent="0.35">
      <c r="A164" t="s">
        <v>9</v>
      </c>
      <c r="B164" s="24" t="s">
        <v>252</v>
      </c>
      <c r="C164" s="24" t="s">
        <v>253</v>
      </c>
      <c r="D164" t="s">
        <v>258</v>
      </c>
      <c r="E164" t="s">
        <v>61</v>
      </c>
      <c r="F164" s="25">
        <v>2022</v>
      </c>
      <c r="G164" s="24">
        <v>1276.5827572480669</v>
      </c>
      <c r="H164" s="24">
        <v>3982.8581817309209</v>
      </c>
      <c r="I164" s="24">
        <v>2355.0858759063444</v>
      </c>
      <c r="J164" s="24">
        <v>1297.9273748205089</v>
      </c>
      <c r="K164" s="24">
        <v>1563.6217929300074</v>
      </c>
      <c r="L164" s="24">
        <v>2751.8388048759734</v>
      </c>
      <c r="M164" s="24">
        <v>-62.870760955676928</v>
      </c>
      <c r="N164" s="24">
        <v>7441.9456910551125</v>
      </c>
    </row>
    <row r="165" spans="1:14" x14ac:dyDescent="0.35">
      <c r="A165" t="s">
        <v>9</v>
      </c>
      <c r="B165" s="24" t="s">
        <v>252</v>
      </c>
      <c r="C165" s="24" t="s">
        <v>253</v>
      </c>
      <c r="D165" t="s">
        <v>259</v>
      </c>
      <c r="E165" t="s">
        <v>62</v>
      </c>
      <c r="F165" s="25">
        <v>2022</v>
      </c>
      <c r="G165" s="24">
        <v>1293.9564208332263</v>
      </c>
      <c r="H165" s="24">
        <v>5013.5945784541873</v>
      </c>
      <c r="I165" s="24">
        <v>3153.6492927377658</v>
      </c>
      <c r="J165" s="24">
        <v>1717.2276458770573</v>
      </c>
      <c r="K165" s="24">
        <v>1982.9574387615769</v>
      </c>
      <c r="L165" s="24">
        <v>3215.8867388332333</v>
      </c>
      <c r="M165" s="24">
        <v>-99.360074219238612</v>
      </c>
      <c r="N165" s="24">
        <v>8877.5418720005382</v>
      </c>
    </row>
    <row r="166" spans="1:14" x14ac:dyDescent="0.35">
      <c r="A166" t="s">
        <v>9</v>
      </c>
      <c r="B166" s="24" t="s">
        <v>252</v>
      </c>
      <c r="C166" s="24" t="s">
        <v>253</v>
      </c>
      <c r="D166" t="s">
        <v>260</v>
      </c>
      <c r="E166" t="s">
        <v>63</v>
      </c>
      <c r="F166" s="25">
        <v>2022</v>
      </c>
      <c r="G166" s="24">
        <v>823.73860719961249</v>
      </c>
      <c r="H166" s="24">
        <v>4161.2735674799014</v>
      </c>
      <c r="I166" s="24">
        <v>2415.1147688481578</v>
      </c>
      <c r="J166" s="24">
        <v>1275.2537336361922</v>
      </c>
      <c r="K166" s="24">
        <v>1665.1350387068524</v>
      </c>
      <c r="L166" s="24">
        <v>2647.0621863587899</v>
      </c>
      <c r="M166" s="24">
        <v>-82.031141105902378</v>
      </c>
      <c r="N166" s="24">
        <v>7024.7692164375158</v>
      </c>
    </row>
    <row r="167" spans="1:14" x14ac:dyDescent="0.35">
      <c r="A167" t="s">
        <v>9</v>
      </c>
      <c r="B167" s="24" t="s">
        <v>252</v>
      </c>
      <c r="C167" s="24" t="s">
        <v>253</v>
      </c>
      <c r="D167" t="s">
        <v>261</v>
      </c>
      <c r="E167" t="s">
        <v>64</v>
      </c>
      <c r="F167" s="25">
        <v>2022</v>
      </c>
      <c r="G167" s="24">
        <v>708.70851971922161</v>
      </c>
      <c r="H167" s="24">
        <v>3519.9332445249274</v>
      </c>
      <c r="I167" s="24">
        <v>1992.4963208550132</v>
      </c>
      <c r="J167" s="24">
        <v>1094.2234227358624</v>
      </c>
      <c r="K167" s="24">
        <v>1405.246336585403</v>
      </c>
      <c r="L167" s="24">
        <v>2178.2546078674263</v>
      </c>
      <c r="M167" s="24">
        <v>-66.538309278596145</v>
      </c>
      <c r="N167" s="24">
        <v>5833.3846243667276</v>
      </c>
    </row>
    <row r="168" spans="1:14" x14ac:dyDescent="0.35">
      <c r="A168" t="s">
        <v>9</v>
      </c>
      <c r="B168" s="24" t="s">
        <v>252</v>
      </c>
      <c r="C168" s="24" t="s">
        <v>253</v>
      </c>
      <c r="D168" t="s">
        <v>262</v>
      </c>
      <c r="E168" t="s">
        <v>65</v>
      </c>
      <c r="F168" s="25">
        <v>2022</v>
      </c>
      <c r="G168" s="24">
        <v>921.11525250332591</v>
      </c>
      <c r="H168" s="24">
        <v>1867.6191576590115</v>
      </c>
      <c r="I168" s="24">
        <v>1560.17842346916</v>
      </c>
      <c r="J168" s="24">
        <v>766.20651638659729</v>
      </c>
      <c r="K168" s="24">
        <v>764.63902329866119</v>
      </c>
      <c r="L168" s="24">
        <v>1767.0865418010233</v>
      </c>
      <c r="M168" s="24">
        <v>-51.085038568986356</v>
      </c>
      <c r="N168" s="24">
        <v>4534.0687971782754</v>
      </c>
    </row>
    <row r="169" spans="1:14" x14ac:dyDescent="0.35">
      <c r="A169" t="s">
        <v>9</v>
      </c>
      <c r="B169" s="24" t="s">
        <v>252</v>
      </c>
      <c r="C169" s="24" t="s">
        <v>253</v>
      </c>
      <c r="D169" t="s">
        <v>263</v>
      </c>
      <c r="E169" t="s">
        <v>66</v>
      </c>
      <c r="F169" s="25">
        <v>2022</v>
      </c>
      <c r="G169" s="24">
        <v>605.34696034940396</v>
      </c>
      <c r="H169" s="24">
        <v>4107.4547029425494</v>
      </c>
      <c r="I169" s="24">
        <v>2396.7294083181014</v>
      </c>
      <c r="J169" s="24">
        <v>1005.9631257356671</v>
      </c>
      <c r="K169" s="24">
        <v>1612.1906012814957</v>
      </c>
      <c r="L169" s="24">
        <v>1632.8715003663119</v>
      </c>
      <c r="M169" s="24">
        <v>-134.53688922510585</v>
      </c>
      <c r="N169" s="24">
        <v>5989.7119557340975</v>
      </c>
    </row>
    <row r="170" spans="1:14" x14ac:dyDescent="0.35">
      <c r="A170" t="s">
        <v>9</v>
      </c>
      <c r="B170" s="24" t="s">
        <v>264</v>
      </c>
      <c r="C170" s="24" t="s">
        <v>265</v>
      </c>
      <c r="D170" t="s">
        <v>266</v>
      </c>
      <c r="E170" t="s">
        <v>67</v>
      </c>
      <c r="F170" s="25">
        <v>2022</v>
      </c>
      <c r="G170" s="24">
        <v>1413.9749853628819</v>
      </c>
      <c r="H170" s="24">
        <v>8258.4688677754493</v>
      </c>
      <c r="I170" s="24">
        <v>4642.0842980792049</v>
      </c>
      <c r="J170" s="24">
        <v>2293.6041103146536</v>
      </c>
      <c r="K170" s="24">
        <v>3271.5873282219627</v>
      </c>
      <c r="L170" s="24">
        <v>5049.1686099588924</v>
      </c>
      <c r="M170" s="24">
        <v>-214.34560531324044</v>
      </c>
      <c r="N170" s="24">
        <v>13584.159717326571</v>
      </c>
    </row>
    <row r="171" spans="1:14" x14ac:dyDescent="0.35">
      <c r="A171" t="s">
        <v>9</v>
      </c>
      <c r="B171" s="24" t="s">
        <v>264</v>
      </c>
      <c r="C171" s="24" t="s">
        <v>265</v>
      </c>
      <c r="D171" t="s">
        <v>267</v>
      </c>
      <c r="E171" t="s">
        <v>68</v>
      </c>
      <c r="F171" s="25">
        <v>2022</v>
      </c>
      <c r="G171" s="24">
        <v>492.9250146371183</v>
      </c>
      <c r="H171" s="24">
        <v>2012.9311322245487</v>
      </c>
      <c r="I171" s="24">
        <v>1332.0157019207957</v>
      </c>
      <c r="J171" s="24">
        <v>756.39588968534645</v>
      </c>
      <c r="K171" s="24">
        <v>803.11267177803688</v>
      </c>
      <c r="L171" s="24">
        <v>1878.5313900411086</v>
      </c>
      <c r="M171" s="24">
        <v>-67.55439468675965</v>
      </c>
      <c r="N171" s="24">
        <v>4089.3402826734277</v>
      </c>
    </row>
    <row r="172" spans="1:14" x14ac:dyDescent="0.35">
      <c r="A172" t="s">
        <v>9</v>
      </c>
      <c r="B172" s="24" t="s">
        <v>268</v>
      </c>
      <c r="C172" s="24" t="s">
        <v>269</v>
      </c>
      <c r="D172" t="s">
        <v>270</v>
      </c>
      <c r="E172" t="s">
        <v>69</v>
      </c>
      <c r="F172" s="25">
        <v>2022</v>
      </c>
      <c r="G172" s="24">
        <v>722.32996551578162</v>
      </c>
      <c r="H172" s="24">
        <v>5259.3911219842739</v>
      </c>
      <c r="I172" s="24">
        <v>2726.7845430668463</v>
      </c>
      <c r="J172" s="24">
        <v>1300.2481044402507</v>
      </c>
      <c r="K172" s="24">
        <v>2109.3975795297947</v>
      </c>
      <c r="L172" s="24">
        <v>2588.2324142528932</v>
      </c>
      <c r="M172" s="24">
        <v>-78.820693255620981</v>
      </c>
      <c r="N172" s="24">
        <v>7808.2716675941301</v>
      </c>
    </row>
    <row r="173" spans="1:14" x14ac:dyDescent="0.35">
      <c r="A173" t="s">
        <v>9</v>
      </c>
      <c r="B173" s="24" t="s">
        <v>268</v>
      </c>
      <c r="C173" s="24" t="s">
        <v>269</v>
      </c>
      <c r="D173" t="s">
        <v>271</v>
      </c>
      <c r="E173" t="s">
        <v>70</v>
      </c>
      <c r="F173" s="25">
        <v>2022</v>
      </c>
      <c r="G173" s="24">
        <v>976.69170283243477</v>
      </c>
      <c r="H173" s="24">
        <v>5423.611448288194</v>
      </c>
      <c r="I173" s="24">
        <v>3249.5662301242464</v>
      </c>
      <c r="J173" s="24">
        <v>1857.7847182575767</v>
      </c>
      <c r="K173" s="24">
        <v>2151.7571654043963</v>
      </c>
      <c r="L173" s="24">
        <v>3820.4048788635614</v>
      </c>
      <c r="M173" s="24">
        <v>-114.98663981018653</v>
      </c>
      <c r="N173" s="24">
        <v>9345.7457366362778</v>
      </c>
    </row>
    <row r="174" spans="1:14" x14ac:dyDescent="0.35">
      <c r="A174" t="s">
        <v>9</v>
      </c>
      <c r="B174" s="24" t="s">
        <v>268</v>
      </c>
      <c r="C174" s="24" t="s">
        <v>269</v>
      </c>
      <c r="D174" t="s">
        <v>272</v>
      </c>
      <c r="E174" t="s">
        <v>71</v>
      </c>
      <c r="F174" s="25">
        <v>2022</v>
      </c>
      <c r="G174" s="24">
        <v>570.02084739542363</v>
      </c>
      <c r="H174" s="24">
        <v>3870.0757608990098</v>
      </c>
      <c r="I174" s="24">
        <v>2453.4320674413216</v>
      </c>
      <c r="J174" s="24">
        <v>1093.1222626558615</v>
      </c>
      <c r="K174" s="24">
        <v>1542.6288502060499</v>
      </c>
      <c r="L174" s="24">
        <v>2322.6345606424379</v>
      </c>
      <c r="M174" s="24">
        <v>-78.738907481503716</v>
      </c>
      <c r="N174" s="24">
        <v>6501.6732160347792</v>
      </c>
    </row>
    <row r="175" spans="1:14" x14ac:dyDescent="0.35">
      <c r="A175" t="s">
        <v>9</v>
      </c>
      <c r="B175" s="24" t="s">
        <v>268</v>
      </c>
      <c r="C175" s="24" t="s">
        <v>269</v>
      </c>
      <c r="D175" t="s">
        <v>273</v>
      </c>
      <c r="E175" t="s">
        <v>72</v>
      </c>
      <c r="F175" s="25">
        <v>2022</v>
      </c>
      <c r="G175" s="24">
        <v>684.02469745099199</v>
      </c>
      <c r="H175" s="24">
        <v>2272.0562277522358</v>
      </c>
      <c r="I175" s="24">
        <v>1309.5142199692209</v>
      </c>
      <c r="J175" s="24">
        <v>697.76119112613753</v>
      </c>
      <c r="K175" s="24">
        <v>893.33493505290039</v>
      </c>
      <c r="L175" s="24">
        <v>1559.4304759871895</v>
      </c>
      <c r="M175" s="24">
        <v>-37.549373716752456</v>
      </c>
      <c r="N175" s="24">
        <v>4196.3801212638473</v>
      </c>
    </row>
    <row r="176" spans="1:14" x14ac:dyDescent="0.35">
      <c r="A176" t="s">
        <v>9</v>
      </c>
      <c r="B176" s="24" t="s">
        <v>268</v>
      </c>
      <c r="C176" s="24" t="s">
        <v>269</v>
      </c>
      <c r="D176" t="s">
        <v>274</v>
      </c>
      <c r="E176" t="s">
        <v>73</v>
      </c>
      <c r="F176" s="25">
        <v>2022</v>
      </c>
      <c r="G176" s="24">
        <v>377.3327868053679</v>
      </c>
      <c r="H176" s="24">
        <v>1993.3654410762847</v>
      </c>
      <c r="I176" s="24">
        <v>1310.1029393983649</v>
      </c>
      <c r="J176" s="24">
        <v>537.78372352017345</v>
      </c>
      <c r="K176" s="24">
        <v>810.48146980685817</v>
      </c>
      <c r="L176" s="24">
        <v>1175.7976702539174</v>
      </c>
      <c r="M176" s="24">
        <v>-45.704385735936398</v>
      </c>
      <c r="N176" s="24">
        <v>3462.6292584709672</v>
      </c>
    </row>
    <row r="177" spans="1:14" x14ac:dyDescent="0.35">
      <c r="A177" t="s">
        <v>9</v>
      </c>
      <c r="B177" s="24" t="s">
        <v>275</v>
      </c>
      <c r="C177" s="24" t="s">
        <v>276</v>
      </c>
      <c r="D177" t="s">
        <v>277</v>
      </c>
      <c r="E177" t="s">
        <v>74</v>
      </c>
      <c r="F177" s="25">
        <v>2022</v>
      </c>
      <c r="G177" s="24">
        <v>1117.0402203578067</v>
      </c>
      <c r="H177" s="24">
        <v>2375.1976075323919</v>
      </c>
      <c r="I177" s="24">
        <v>1693.1568746287519</v>
      </c>
      <c r="J177" s="24">
        <v>971.94179997544336</v>
      </c>
      <c r="K177" s="24">
        <v>899.32265853250021</v>
      </c>
      <c r="L177" s="24">
        <v>2374.1811535356046</v>
      </c>
      <c r="M177" s="24">
        <v>-72.719011351170622</v>
      </c>
      <c r="N177" s="24">
        <v>5615.5923861954416</v>
      </c>
    </row>
    <row r="178" spans="1:14" x14ac:dyDescent="0.35">
      <c r="A178" t="s">
        <v>9</v>
      </c>
      <c r="B178" s="24" t="s">
        <v>275</v>
      </c>
      <c r="C178" s="24" t="s">
        <v>276</v>
      </c>
      <c r="D178" t="s">
        <v>278</v>
      </c>
      <c r="E178" t="s">
        <v>75</v>
      </c>
      <c r="F178" s="25">
        <v>2022</v>
      </c>
      <c r="G178" s="24">
        <v>463.11759601782774</v>
      </c>
      <c r="H178" s="24">
        <v>912.89891006457935</v>
      </c>
      <c r="I178" s="24">
        <v>606.96280701333933</v>
      </c>
      <c r="J178" s="24">
        <v>483.12720498774144</v>
      </c>
      <c r="K178" s="24">
        <v>335.64283813620546</v>
      </c>
      <c r="L178" s="24">
        <v>1246.3448533294172</v>
      </c>
      <c r="M178" s="24">
        <v>-32.149646435738688</v>
      </c>
      <c r="N178" s="24">
        <v>2378.4044768654776</v>
      </c>
    </row>
    <row r="179" spans="1:14" x14ac:dyDescent="0.35">
      <c r="A179" t="s">
        <v>9</v>
      </c>
      <c r="B179" s="24" t="s">
        <v>275</v>
      </c>
      <c r="C179" s="24" t="s">
        <v>276</v>
      </c>
      <c r="D179" t="s">
        <v>279</v>
      </c>
      <c r="E179" t="s">
        <v>76</v>
      </c>
      <c r="F179" s="25">
        <v>2022</v>
      </c>
      <c r="G179" s="24">
        <v>14235.121623325906</v>
      </c>
      <c r="H179" s="24">
        <v>75423.649559739351</v>
      </c>
      <c r="I179" s="24">
        <v>30188.942613360512</v>
      </c>
      <c r="J179" s="24">
        <v>20643.256573774081</v>
      </c>
      <c r="K179" s="24">
        <v>27841.483923722135</v>
      </c>
      <c r="L179" s="24">
        <v>33661.703323890055</v>
      </c>
      <c r="M179" s="24">
        <v>-1234.5971183984177</v>
      </c>
      <c r="N179" s="24">
        <v>103790.07950442118</v>
      </c>
    </row>
    <row r="180" spans="1:14" x14ac:dyDescent="0.35">
      <c r="A180" t="s">
        <v>9</v>
      </c>
      <c r="B180" s="24" t="s">
        <v>275</v>
      </c>
      <c r="C180" s="24" t="s">
        <v>276</v>
      </c>
      <c r="D180" t="s">
        <v>280</v>
      </c>
      <c r="E180" t="s">
        <v>77</v>
      </c>
      <c r="F180" s="25">
        <v>2022</v>
      </c>
      <c r="G180" s="24">
        <v>1475.4740938285852</v>
      </c>
      <c r="H180" s="24">
        <v>6223.7565995774403</v>
      </c>
      <c r="I180" s="24">
        <v>2622.1358632552938</v>
      </c>
      <c r="J180" s="24">
        <v>1611.3703306094915</v>
      </c>
      <c r="K180" s="24">
        <v>2391.0621755371567</v>
      </c>
      <c r="L180" s="24">
        <v>3707.3775902352486</v>
      </c>
      <c r="M180" s="24">
        <v>-130.00585763312785</v>
      </c>
      <c r="N180" s="24">
        <v>9896.3057831167898</v>
      </c>
    </row>
    <row r="181" spans="1:14" x14ac:dyDescent="0.35">
      <c r="A181" t="s">
        <v>9</v>
      </c>
      <c r="B181" s="24" t="s">
        <v>275</v>
      </c>
      <c r="C181" s="24" t="s">
        <v>276</v>
      </c>
      <c r="D181" t="s">
        <v>281</v>
      </c>
      <c r="E181" t="s">
        <v>78</v>
      </c>
      <c r="F181" s="25">
        <v>2022</v>
      </c>
      <c r="G181" s="24">
        <v>795.44646646987371</v>
      </c>
      <c r="H181" s="24">
        <v>3796.7973230862422</v>
      </c>
      <c r="I181" s="24">
        <v>1843.7018417421059</v>
      </c>
      <c r="J181" s="24">
        <v>1258.3040906532442</v>
      </c>
      <c r="K181" s="24">
        <v>1443.9884040719992</v>
      </c>
      <c r="L181" s="24">
        <v>3158.5930790096731</v>
      </c>
      <c r="M181" s="24">
        <v>-57.528366181545124</v>
      </c>
      <c r="N181" s="24">
        <v>6834.7178494011077</v>
      </c>
    </row>
    <row r="182" spans="1:14" x14ac:dyDescent="0.35">
      <c r="A182" t="s">
        <v>9</v>
      </c>
      <c r="B182" s="24" t="s">
        <v>282</v>
      </c>
      <c r="C182" s="24" t="s">
        <v>283</v>
      </c>
      <c r="D182" t="s">
        <v>284</v>
      </c>
      <c r="E182" t="s">
        <v>79</v>
      </c>
      <c r="F182" s="25">
        <v>2022</v>
      </c>
      <c r="G182" s="24">
        <v>701.51123767113529</v>
      </c>
      <c r="H182" s="24">
        <v>2190.8770764872443</v>
      </c>
      <c r="I182" s="24">
        <v>1541.0750336586211</v>
      </c>
      <c r="J182" s="24">
        <v>951.36039493766702</v>
      </c>
      <c r="K182" s="24">
        <v>903.51449467558768</v>
      </c>
      <c r="L182" s="24">
        <v>2282.3180517388982</v>
      </c>
      <c r="M182" s="24">
        <v>-30.966930925551637</v>
      </c>
      <c r="N182" s="24">
        <v>4829.9395790170929</v>
      </c>
    </row>
    <row r="183" spans="1:14" x14ac:dyDescent="0.35">
      <c r="A183" t="s">
        <v>9</v>
      </c>
      <c r="B183" s="24" t="s">
        <v>282</v>
      </c>
      <c r="C183" s="24" t="s">
        <v>283</v>
      </c>
      <c r="D183" t="s">
        <v>285</v>
      </c>
      <c r="E183" t="s">
        <v>80</v>
      </c>
      <c r="F183" s="25">
        <v>2022</v>
      </c>
      <c r="G183" s="24">
        <v>674.60437466679775</v>
      </c>
      <c r="H183" s="24">
        <v>3728.8556510846183</v>
      </c>
      <c r="I183" s="24">
        <v>1746.9190652097793</v>
      </c>
      <c r="J183" s="24">
        <v>872.6334598232645</v>
      </c>
      <c r="K183" s="24">
        <v>1346.4969547777253</v>
      </c>
      <c r="L183" s="24">
        <v>2025.4536266134774</v>
      </c>
      <c r="M183" s="24">
        <v>-29.655949455949472</v>
      </c>
      <c r="N183" s="24">
        <v>5927.0463535177332</v>
      </c>
    </row>
    <row r="184" spans="1:14" x14ac:dyDescent="0.35">
      <c r="A184" t="s">
        <v>9</v>
      </c>
      <c r="B184" s="24" t="s">
        <v>282</v>
      </c>
      <c r="C184" s="24" t="s">
        <v>283</v>
      </c>
      <c r="D184" t="s">
        <v>286</v>
      </c>
      <c r="E184" t="s">
        <v>81</v>
      </c>
      <c r="F184" s="25">
        <v>2022</v>
      </c>
      <c r="G184" s="24">
        <v>600.39142348882672</v>
      </c>
      <c r="H184" s="24">
        <v>3943.0689953235828</v>
      </c>
      <c r="I184" s="24">
        <v>2026.3762710433753</v>
      </c>
      <c r="J184" s="24">
        <v>1012.571646615109</v>
      </c>
      <c r="K184" s="24">
        <v>1531.0577368727415</v>
      </c>
      <c r="L184" s="24">
        <v>2203.2304822010992</v>
      </c>
      <c r="M184" s="24">
        <v>-23.207843042325816</v>
      </c>
      <c r="N184" s="24">
        <v>6206.2299455267075</v>
      </c>
    </row>
    <row r="185" spans="1:14" x14ac:dyDescent="0.35">
      <c r="A185" t="s">
        <v>9</v>
      </c>
      <c r="B185" s="24" t="s">
        <v>282</v>
      </c>
      <c r="C185" s="24" t="s">
        <v>283</v>
      </c>
      <c r="D185" t="s">
        <v>287</v>
      </c>
      <c r="E185" t="s">
        <v>82</v>
      </c>
      <c r="F185" s="25">
        <v>2022</v>
      </c>
      <c r="G185" s="24">
        <v>705.69296417324017</v>
      </c>
      <c r="H185" s="24">
        <v>4325.5982771045556</v>
      </c>
      <c r="I185" s="24">
        <v>1848.7296300882249</v>
      </c>
      <c r="J185" s="24">
        <v>1062.1344986239594</v>
      </c>
      <c r="K185" s="24">
        <v>1654.1308136739456</v>
      </c>
      <c r="L185" s="24">
        <v>2595.1978394465259</v>
      </c>
      <c r="M185" s="24">
        <v>-26.469276576173147</v>
      </c>
      <c r="N185" s="24">
        <v>6732.4841219384689</v>
      </c>
    </row>
    <row r="186" spans="1:14" x14ac:dyDescent="0.35">
      <c r="A186" t="s">
        <v>9</v>
      </c>
      <c r="B186" s="24" t="s">
        <v>288</v>
      </c>
      <c r="C186" s="24" t="s">
        <v>289</v>
      </c>
      <c r="D186" t="s">
        <v>290</v>
      </c>
      <c r="E186" t="s">
        <v>83</v>
      </c>
      <c r="F186" s="25">
        <v>2022</v>
      </c>
      <c r="G186" s="24">
        <v>516.82844551609128</v>
      </c>
      <c r="H186" s="24">
        <v>1701.6085217846037</v>
      </c>
      <c r="I186" s="24">
        <v>1188.2186072011298</v>
      </c>
      <c r="J186" s="24">
        <v>564.55425199254569</v>
      </c>
      <c r="K186" s="24">
        <v>692.67769329178498</v>
      </c>
      <c r="L186" s="24">
        <v>1448.0101196814683</v>
      </c>
      <c r="M186" s="24">
        <v>-44.66688214196347</v>
      </c>
      <c r="N186" s="24">
        <v>3552.7668667569992</v>
      </c>
    </row>
    <row r="187" spans="1:14" x14ac:dyDescent="0.35">
      <c r="A187" t="s">
        <v>9</v>
      </c>
      <c r="B187" s="24" t="s">
        <v>288</v>
      </c>
      <c r="C187" s="24" t="s">
        <v>289</v>
      </c>
      <c r="D187" t="s">
        <v>291</v>
      </c>
      <c r="E187" t="s">
        <v>84</v>
      </c>
      <c r="F187" s="25">
        <v>2022</v>
      </c>
      <c r="G187" s="24">
        <v>138.2715544839088</v>
      </c>
      <c r="H187" s="24">
        <v>977.39147821539655</v>
      </c>
      <c r="I187" s="24">
        <v>450.48139279887039</v>
      </c>
      <c r="J187" s="24">
        <v>225.14574800745439</v>
      </c>
      <c r="K187" s="24">
        <v>411.12230670821509</v>
      </c>
      <c r="L187" s="24">
        <v>602.88988031853194</v>
      </c>
      <c r="M187" s="24">
        <v>-16.833117858036534</v>
      </c>
      <c r="N187" s="24">
        <v>1515.9331332430015</v>
      </c>
    </row>
    <row r="188" spans="1:14" x14ac:dyDescent="0.35">
      <c r="A188" t="s">
        <v>9</v>
      </c>
      <c r="B188" s="24" t="s">
        <v>292</v>
      </c>
      <c r="C188" s="24" t="s">
        <v>293</v>
      </c>
      <c r="D188" t="s">
        <v>294</v>
      </c>
      <c r="E188" t="s">
        <v>85</v>
      </c>
      <c r="F188" s="25">
        <v>2022</v>
      </c>
      <c r="G188" s="24">
        <v>1671.925834084517</v>
      </c>
      <c r="H188" s="24">
        <v>7102.5342493083745</v>
      </c>
      <c r="I188" s="24">
        <v>3563.641379601584</v>
      </c>
      <c r="J188" s="24">
        <v>1986.7389349731452</v>
      </c>
      <c r="K188" s="24">
        <v>2784.5733580570181</v>
      </c>
      <c r="L188" s="24">
        <v>5131.9469757316338</v>
      </c>
      <c r="M188" s="24">
        <v>24.681451054946805</v>
      </c>
      <c r="N188" s="24">
        <v>12723.417596750893</v>
      </c>
    </row>
    <row r="189" spans="1:14" x14ac:dyDescent="0.35">
      <c r="A189" t="s">
        <v>9</v>
      </c>
      <c r="B189" s="24" t="s">
        <v>292</v>
      </c>
      <c r="C189" s="24" t="s">
        <v>293</v>
      </c>
      <c r="D189" t="s">
        <v>295</v>
      </c>
      <c r="E189" t="s">
        <v>86</v>
      </c>
      <c r="F189" s="25">
        <v>2022</v>
      </c>
      <c r="G189" s="24">
        <v>439.37835511015351</v>
      </c>
      <c r="H189" s="24">
        <v>1604.6721009814769</v>
      </c>
      <c r="I189" s="24">
        <v>1201.1406161944835</v>
      </c>
      <c r="J189" s="24">
        <v>635.38855296929614</v>
      </c>
      <c r="K189" s="24">
        <v>619.30376779085577</v>
      </c>
      <c r="L189" s="24">
        <v>1854.1537362941126</v>
      </c>
      <c r="M189" s="24">
        <v>4.3243792535381242</v>
      </c>
      <c r="N189" s="24">
        <v>3848.9768670736125</v>
      </c>
    </row>
    <row r="190" spans="1:14" x14ac:dyDescent="0.35">
      <c r="A190" t="s">
        <v>9</v>
      </c>
      <c r="B190" s="24" t="s">
        <v>292</v>
      </c>
      <c r="C190" s="24" t="s">
        <v>293</v>
      </c>
      <c r="D190" t="s">
        <v>296</v>
      </c>
      <c r="E190" t="s">
        <v>87</v>
      </c>
      <c r="F190" s="25">
        <v>2022</v>
      </c>
      <c r="G190" s="24">
        <v>4940.1967296459216</v>
      </c>
      <c r="H190" s="24">
        <v>26733.163624886289</v>
      </c>
      <c r="I190" s="24">
        <v>15806.771135478515</v>
      </c>
      <c r="J190" s="24">
        <v>7151.1582135783301</v>
      </c>
      <c r="K190" s="24">
        <v>10204.804438156578</v>
      </c>
      <c r="L190" s="24">
        <v>17427.540976386153</v>
      </c>
      <c r="M190" s="24">
        <v>63.689719744743016</v>
      </c>
      <c r="N190" s="24">
        <v>47615.399534406708</v>
      </c>
    </row>
    <row r="191" spans="1:14" x14ac:dyDescent="0.35">
      <c r="A191" t="s">
        <v>9</v>
      </c>
      <c r="B191" s="24" t="s">
        <v>292</v>
      </c>
      <c r="C191" s="24" t="s">
        <v>293</v>
      </c>
      <c r="D191" t="s">
        <v>297</v>
      </c>
      <c r="E191" t="s">
        <v>88</v>
      </c>
      <c r="F191" s="25">
        <v>2022</v>
      </c>
      <c r="G191" s="24">
        <v>654.54236043754941</v>
      </c>
      <c r="H191" s="24">
        <v>3154.2063782980231</v>
      </c>
      <c r="I191" s="24">
        <v>1895.0089366355871</v>
      </c>
      <c r="J191" s="24">
        <v>980.54825679650935</v>
      </c>
      <c r="K191" s="24">
        <v>1215.5100665136224</v>
      </c>
      <c r="L191" s="24">
        <v>2633.2945299346752</v>
      </c>
      <c r="M191" s="24">
        <v>6.5961489434672105</v>
      </c>
      <c r="N191" s="24">
        <v>6147.5900309391709</v>
      </c>
    </row>
    <row r="192" spans="1:14" x14ac:dyDescent="0.35">
      <c r="A192" t="s">
        <v>9</v>
      </c>
      <c r="B192" s="24" t="s">
        <v>292</v>
      </c>
      <c r="C192" s="24" t="s">
        <v>293</v>
      </c>
      <c r="D192" t="s">
        <v>298</v>
      </c>
      <c r="E192" t="s">
        <v>89</v>
      </c>
      <c r="F192" s="25">
        <v>2022</v>
      </c>
      <c r="G192" s="24">
        <v>2006.2567207218576</v>
      </c>
      <c r="H192" s="24">
        <v>9744.0236465258367</v>
      </c>
      <c r="I192" s="24">
        <v>6032.2379320898308</v>
      </c>
      <c r="J192" s="24">
        <v>2536.8660416827202</v>
      </c>
      <c r="K192" s="24">
        <v>3810.50836948193</v>
      </c>
      <c r="L192" s="24">
        <v>6489.9637816534232</v>
      </c>
      <c r="M192" s="24">
        <v>25.908301003304665</v>
      </c>
      <c r="N192" s="24">
        <v>17951.015970829609</v>
      </c>
    </row>
    <row r="193" spans="1:14" x14ac:dyDescent="0.35">
      <c r="A193" t="s">
        <v>9</v>
      </c>
      <c r="B193" s="24" t="s">
        <v>299</v>
      </c>
      <c r="C193" s="24" t="s">
        <v>300</v>
      </c>
      <c r="D193" t="s">
        <v>301</v>
      </c>
      <c r="E193" t="s">
        <v>90</v>
      </c>
      <c r="F193" s="25">
        <v>2022</v>
      </c>
      <c r="G193" s="24">
        <v>1033.201390610129</v>
      </c>
      <c r="H193" s="24">
        <v>4221.9365204147389</v>
      </c>
      <c r="I193" s="24">
        <v>2383.8779693979668</v>
      </c>
      <c r="J193" s="24">
        <v>1240.4072693961466</v>
      </c>
      <c r="K193" s="24">
        <v>1722.5323320124553</v>
      </c>
      <c r="L193" s="24">
        <v>3625.7269511580407</v>
      </c>
      <c r="M193" s="24">
        <v>-69.746669859344806</v>
      </c>
      <c r="N193" s="24">
        <v>8232.0565603129289</v>
      </c>
    </row>
    <row r="194" spans="1:14" x14ac:dyDescent="0.35">
      <c r="A194" t="s">
        <v>9</v>
      </c>
      <c r="B194" s="24" t="s">
        <v>299</v>
      </c>
      <c r="C194" s="24" t="s">
        <v>300</v>
      </c>
      <c r="D194" t="s">
        <v>302</v>
      </c>
      <c r="E194" t="s">
        <v>91</v>
      </c>
      <c r="F194" s="25">
        <v>2022</v>
      </c>
      <c r="G194" s="24">
        <v>2922.5303953688503</v>
      </c>
      <c r="H194" s="24">
        <v>14147.495173431247</v>
      </c>
      <c r="I194" s="24">
        <v>7378.6777652420769</v>
      </c>
      <c r="J194" s="24">
        <v>3443.3719631893537</v>
      </c>
      <c r="K194" s="24">
        <v>5396.6691049695028</v>
      </c>
      <c r="L194" s="24">
        <v>8302.2102830213626</v>
      </c>
      <c r="M194" s="24">
        <v>-93.920517568598271</v>
      </c>
      <c r="N194" s="24">
        <v>23816.952031336084</v>
      </c>
    </row>
    <row r="195" spans="1:14" x14ac:dyDescent="0.35">
      <c r="A195" t="s">
        <v>9</v>
      </c>
      <c r="B195" s="24" t="s">
        <v>299</v>
      </c>
      <c r="C195" s="24" t="s">
        <v>300</v>
      </c>
      <c r="D195" t="s">
        <v>303</v>
      </c>
      <c r="E195" t="s">
        <v>92</v>
      </c>
      <c r="F195" s="25">
        <v>2022</v>
      </c>
      <c r="G195" s="24">
        <v>920.76918907336199</v>
      </c>
      <c r="H195" s="24">
        <v>4127.9841518988414</v>
      </c>
      <c r="I195" s="24">
        <v>2153.0362213700591</v>
      </c>
      <c r="J195" s="24">
        <v>1403.4445748115957</v>
      </c>
      <c r="K195" s="24">
        <v>1613.8837138378397</v>
      </c>
      <c r="L195" s="24">
        <v>4165.1448333979579</v>
      </c>
      <c r="M195" s="24">
        <v>-33.093924688270462</v>
      </c>
      <c r="N195" s="24">
        <v>8316.5121824025155</v>
      </c>
    </row>
    <row r="196" spans="1:14" x14ac:dyDescent="0.35">
      <c r="A196" t="s">
        <v>9</v>
      </c>
      <c r="B196" s="24" t="s">
        <v>299</v>
      </c>
      <c r="C196" s="24" t="s">
        <v>300</v>
      </c>
      <c r="D196" t="s">
        <v>304</v>
      </c>
      <c r="E196" t="s">
        <v>93</v>
      </c>
      <c r="F196" s="25">
        <v>2022</v>
      </c>
      <c r="G196" s="24">
        <v>664.78804242327487</v>
      </c>
      <c r="H196" s="24">
        <v>3331.835157560256</v>
      </c>
      <c r="I196" s="24">
        <v>1609.0133291317079</v>
      </c>
      <c r="J196" s="24">
        <v>903.45824532252175</v>
      </c>
      <c r="K196" s="24">
        <v>1346.5998495245606</v>
      </c>
      <c r="L196" s="24">
        <v>2586.3167727266709</v>
      </c>
      <c r="M196" s="24">
        <v>-25.265162205785849</v>
      </c>
      <c r="N196" s="24">
        <v>5916.6300447890417</v>
      </c>
    </row>
    <row r="197" spans="1:14" x14ac:dyDescent="0.35">
      <c r="A197" t="s">
        <v>9</v>
      </c>
      <c r="B197" s="24" t="s">
        <v>299</v>
      </c>
      <c r="C197" s="24" t="s">
        <v>300</v>
      </c>
      <c r="D197" t="s">
        <v>305</v>
      </c>
      <c r="E197" t="s">
        <v>94</v>
      </c>
      <c r="F197" s="25">
        <v>2022</v>
      </c>
      <c r="G197" s="24">
        <v>1214.2102657950081</v>
      </c>
      <c r="H197" s="24">
        <v>6041.5317177962634</v>
      </c>
      <c r="I197" s="24">
        <v>3783.2215699242024</v>
      </c>
      <c r="J197" s="24">
        <v>1873.5190924814628</v>
      </c>
      <c r="K197" s="24">
        <v>2304.3503263485773</v>
      </c>
      <c r="L197" s="24">
        <v>5424.9698871605051</v>
      </c>
      <c r="M197" s="24">
        <v>-57.173527377214938</v>
      </c>
      <c r="N197" s="24">
        <v>12228.890494468722</v>
      </c>
    </row>
    <row r="198" spans="1:14" x14ac:dyDescent="0.35">
      <c r="A198" t="s">
        <v>9</v>
      </c>
      <c r="B198" s="24" t="s">
        <v>299</v>
      </c>
      <c r="C198" s="24" t="s">
        <v>300</v>
      </c>
      <c r="D198" t="s">
        <v>306</v>
      </c>
      <c r="E198" t="s">
        <v>95</v>
      </c>
      <c r="F198" s="25">
        <v>2022</v>
      </c>
      <c r="G198" s="24">
        <v>726.10071672937659</v>
      </c>
      <c r="H198" s="24">
        <v>3219.3172788986558</v>
      </c>
      <c r="I198" s="24">
        <v>2009.8731449339875</v>
      </c>
      <c r="J198" s="24">
        <v>736.79885479891948</v>
      </c>
      <c r="K198" s="24">
        <v>1298.3646733070639</v>
      </c>
      <c r="L198" s="24">
        <v>2082.7312725354636</v>
      </c>
      <c r="M198" s="24">
        <v>-22.700198300785761</v>
      </c>
      <c r="N198" s="24">
        <v>5980.1586866907137</v>
      </c>
    </row>
    <row r="199" spans="1:14" x14ac:dyDescent="0.35">
      <c r="A199" t="s">
        <v>9</v>
      </c>
      <c r="B199" s="24" t="s">
        <v>307</v>
      </c>
      <c r="C199" s="24" t="s">
        <v>308</v>
      </c>
      <c r="D199" t="s">
        <v>309</v>
      </c>
      <c r="E199" t="s">
        <v>96</v>
      </c>
      <c r="F199" s="25">
        <v>2022</v>
      </c>
      <c r="G199" s="24">
        <v>497.64095984918902</v>
      </c>
      <c r="H199" s="24">
        <v>2933.5290051505367</v>
      </c>
      <c r="I199" s="24">
        <v>1744.4153899530047</v>
      </c>
      <c r="J199" s="24">
        <v>879.83908084476775</v>
      </c>
      <c r="K199" s="24">
        <v>1140.958413892703</v>
      </c>
      <c r="L199" s="24">
        <v>2419.5219016674637</v>
      </c>
      <c r="M199" s="24">
        <v>-67.463929132854659</v>
      </c>
      <c r="N199" s="24">
        <v>5506.8458327498693</v>
      </c>
    </row>
    <row r="200" spans="1:14" x14ac:dyDescent="0.35">
      <c r="A200" t="s">
        <v>9</v>
      </c>
      <c r="B200" s="24" t="s">
        <v>307</v>
      </c>
      <c r="C200" s="24" t="s">
        <v>308</v>
      </c>
      <c r="D200" t="s">
        <v>310</v>
      </c>
      <c r="E200" t="s">
        <v>97</v>
      </c>
      <c r="F200" s="25">
        <v>2022</v>
      </c>
      <c r="G200" s="24">
        <v>357.35904015081104</v>
      </c>
      <c r="H200" s="24">
        <v>2056.5709948494637</v>
      </c>
      <c r="I200" s="24">
        <v>1052.2846100469958</v>
      </c>
      <c r="J200" s="24">
        <v>467.16091915523236</v>
      </c>
      <c r="K200" s="24">
        <v>836.54158610729689</v>
      </c>
      <c r="L200" s="24">
        <v>1243.9780983325361</v>
      </c>
      <c r="M200" s="24">
        <v>-69.536070867145341</v>
      </c>
      <c r="N200" s="24">
        <v>3336.9541672501314</v>
      </c>
    </row>
    <row r="201" spans="1:14" x14ac:dyDescent="0.35">
      <c r="A201" t="s">
        <v>9</v>
      </c>
      <c r="B201" s="24" t="s">
        <v>311</v>
      </c>
      <c r="C201" s="24" t="s">
        <v>312</v>
      </c>
      <c r="D201" t="s">
        <v>313</v>
      </c>
      <c r="E201" t="s">
        <v>98</v>
      </c>
      <c r="F201" s="25">
        <v>2022</v>
      </c>
      <c r="G201" s="24">
        <v>1433.2300320130607</v>
      </c>
      <c r="H201" s="24">
        <v>4808.4380790297955</v>
      </c>
      <c r="I201" s="24">
        <v>3109.6214742533803</v>
      </c>
      <c r="J201" s="24">
        <v>1407.816224314379</v>
      </c>
      <c r="K201" s="24">
        <v>1878.1862212802685</v>
      </c>
      <c r="L201" s="24">
        <v>4455.6520933924703</v>
      </c>
      <c r="M201" s="24">
        <v>-119.07567716217842</v>
      </c>
      <c r="N201" s="24">
        <v>10401.863555931881</v>
      </c>
    </row>
    <row r="202" spans="1:14" x14ac:dyDescent="0.35">
      <c r="A202" t="s">
        <v>9</v>
      </c>
      <c r="B202" s="24" t="s">
        <v>311</v>
      </c>
      <c r="C202" s="24" t="s">
        <v>312</v>
      </c>
      <c r="D202" t="s">
        <v>314</v>
      </c>
      <c r="E202" t="s">
        <v>99</v>
      </c>
      <c r="F202" s="25">
        <v>2022</v>
      </c>
      <c r="G202" s="24">
        <v>638.87778607678376</v>
      </c>
      <c r="H202" s="24">
        <v>2767.122258068594</v>
      </c>
      <c r="I202" s="24">
        <v>1775.5935816857723</v>
      </c>
      <c r="J202" s="24">
        <v>803.64173871070807</v>
      </c>
      <c r="K202" s="24">
        <v>1080.5911402464026</v>
      </c>
      <c r="L202" s="24">
        <v>2383.8069549181414</v>
      </c>
      <c r="M202" s="24">
        <v>-61.483484628641158</v>
      </c>
      <c r="N202" s="24">
        <v>5619.6842171635399</v>
      </c>
    </row>
    <row r="203" spans="1:14" x14ac:dyDescent="0.35">
      <c r="A203" t="s">
        <v>9</v>
      </c>
      <c r="B203" s="24" t="s">
        <v>311</v>
      </c>
      <c r="C203" s="24" t="s">
        <v>312</v>
      </c>
      <c r="D203" t="s">
        <v>315</v>
      </c>
      <c r="E203" t="s">
        <v>100</v>
      </c>
      <c r="F203" s="25">
        <v>2022</v>
      </c>
      <c r="G203" s="24">
        <v>617.91056674500999</v>
      </c>
      <c r="H203" s="24">
        <v>3810.0557334455834</v>
      </c>
      <c r="I203" s="24">
        <v>2297.3160432697255</v>
      </c>
      <c r="J203" s="24">
        <v>1140.3345037093777</v>
      </c>
      <c r="K203" s="24">
        <v>1539.7888507187195</v>
      </c>
      <c r="L203" s="24">
        <v>3737.4635762502162</v>
      </c>
      <c r="M203" s="24">
        <v>-104.81176541457357</v>
      </c>
      <c r="N203" s="24">
        <v>7677.8107998678643</v>
      </c>
    </row>
    <row r="204" spans="1:14" x14ac:dyDescent="0.35">
      <c r="A204" t="s">
        <v>9</v>
      </c>
      <c r="B204" s="24" t="s">
        <v>311</v>
      </c>
      <c r="C204" s="24" t="s">
        <v>312</v>
      </c>
      <c r="D204" t="s">
        <v>316</v>
      </c>
      <c r="E204" t="s">
        <v>101</v>
      </c>
      <c r="F204" s="25">
        <v>2022</v>
      </c>
      <c r="G204" s="24">
        <v>255.6094647628056</v>
      </c>
      <c r="H204" s="24">
        <v>1371.6212745405248</v>
      </c>
      <c r="I204" s="24">
        <v>622.67461436836038</v>
      </c>
      <c r="J204" s="24">
        <v>286.48160732215399</v>
      </c>
      <c r="K204" s="24">
        <v>555.59021221616831</v>
      </c>
      <c r="L204" s="24">
        <v>973.89585634220509</v>
      </c>
      <c r="M204" s="24">
        <v>-30.552792721063131</v>
      </c>
      <c r="N204" s="24">
        <v>2351.1765977545106</v>
      </c>
    </row>
    <row r="205" spans="1:14" x14ac:dyDescent="0.35">
      <c r="A205" t="s">
        <v>9</v>
      </c>
      <c r="B205" s="24" t="s">
        <v>311</v>
      </c>
      <c r="C205" s="24" t="s">
        <v>312</v>
      </c>
      <c r="D205" t="s">
        <v>317</v>
      </c>
      <c r="E205" t="s">
        <v>102</v>
      </c>
      <c r="F205" s="25">
        <v>2022</v>
      </c>
      <c r="G205" s="24">
        <v>249.57215040233939</v>
      </c>
      <c r="H205" s="24">
        <v>1068.8626549155033</v>
      </c>
      <c r="I205" s="24">
        <v>661.69428642276137</v>
      </c>
      <c r="J205" s="24">
        <v>306.82592594338115</v>
      </c>
      <c r="K205" s="24">
        <v>422.54357553844238</v>
      </c>
      <c r="L205" s="24">
        <v>1021.0815190969666</v>
      </c>
      <c r="M205" s="24">
        <v>-24.376280073543661</v>
      </c>
      <c r="N205" s="24">
        <v>2247.4648292822035</v>
      </c>
    </row>
    <row r="206" spans="1:14" x14ac:dyDescent="0.35">
      <c r="A206" t="s">
        <v>9</v>
      </c>
      <c r="B206" s="24" t="s">
        <v>318</v>
      </c>
      <c r="C206" s="24" t="s">
        <v>319</v>
      </c>
      <c r="D206" t="s">
        <v>320</v>
      </c>
      <c r="E206" t="s">
        <v>103</v>
      </c>
      <c r="F206" s="25">
        <v>2022</v>
      </c>
      <c r="G206" s="24">
        <v>839.7529122899216</v>
      </c>
      <c r="H206" s="24">
        <v>3090.9906109726721</v>
      </c>
      <c r="I206" s="24">
        <v>2003.3251607657944</v>
      </c>
      <c r="J206" s="24">
        <v>866.72204180786036</v>
      </c>
      <c r="K206" s="24">
        <v>1213.2888623823276</v>
      </c>
      <c r="L206" s="24">
        <v>2669.59035796323</v>
      </c>
      <c r="M206" s="24">
        <v>-33.513188498671035</v>
      </c>
      <c r="N206" s="24">
        <v>6490.1349493027592</v>
      </c>
    </row>
    <row r="207" spans="1:14" x14ac:dyDescent="0.35">
      <c r="A207" t="s">
        <v>9</v>
      </c>
      <c r="B207" s="24" t="s">
        <v>318</v>
      </c>
      <c r="C207" s="24" t="s">
        <v>319</v>
      </c>
      <c r="D207" t="s">
        <v>321</v>
      </c>
      <c r="E207" t="s">
        <v>104</v>
      </c>
      <c r="F207" s="25">
        <v>2022</v>
      </c>
      <c r="G207" s="24">
        <v>2500.9638278579596</v>
      </c>
      <c r="H207" s="24">
        <v>9028.030271753325</v>
      </c>
      <c r="I207" s="24">
        <v>5882.1237165353414</v>
      </c>
      <c r="J207" s="24">
        <v>2835.088795656789</v>
      </c>
      <c r="K207" s="24">
        <v>3209.6745686669101</v>
      </c>
      <c r="L207" s="24">
        <v>8216.8957794888684</v>
      </c>
      <c r="M207" s="24">
        <v>-54.347331099181581</v>
      </c>
      <c r="N207" s="24">
        <v>19528.902900212612</v>
      </c>
    </row>
    <row r="208" spans="1:14" x14ac:dyDescent="0.35">
      <c r="A208" t="s">
        <v>9</v>
      </c>
      <c r="B208" s="24" t="s">
        <v>318</v>
      </c>
      <c r="C208" s="24" t="s">
        <v>319</v>
      </c>
      <c r="D208" t="s">
        <v>322</v>
      </c>
      <c r="E208" t="s">
        <v>105</v>
      </c>
      <c r="F208" s="25">
        <v>2022</v>
      </c>
      <c r="G208" s="24">
        <v>1239.0633945090469</v>
      </c>
      <c r="H208" s="24">
        <v>4625.0752528279181</v>
      </c>
      <c r="I208" s="24">
        <v>2830.1644173921823</v>
      </c>
      <c r="J208" s="24">
        <v>1483.7682014928416</v>
      </c>
      <c r="K208" s="24">
        <v>1759.7713228873679</v>
      </c>
      <c r="L208" s="24">
        <v>4735.5285169810304</v>
      </c>
      <c r="M208" s="24">
        <v>-42.813468993265992</v>
      </c>
      <c r="N208" s="24">
        <v>10143.478588336702</v>
      </c>
    </row>
    <row r="209" spans="1:14" x14ac:dyDescent="0.35">
      <c r="A209" t="s">
        <v>9</v>
      </c>
      <c r="B209" s="24" t="s">
        <v>318</v>
      </c>
      <c r="C209" s="24" t="s">
        <v>319</v>
      </c>
      <c r="D209" t="s">
        <v>323</v>
      </c>
      <c r="E209" t="s">
        <v>106</v>
      </c>
      <c r="F209" s="25">
        <v>2022</v>
      </c>
      <c r="G209" s="24">
        <v>794.41850692776711</v>
      </c>
      <c r="H209" s="24">
        <v>2656.0508879521335</v>
      </c>
      <c r="I209" s="24">
        <v>1642.2712177736587</v>
      </c>
      <c r="J209" s="24">
        <v>746.68173110705527</v>
      </c>
      <c r="K209" s="24">
        <v>1061.7353372555185</v>
      </c>
      <c r="L209" s="24">
        <v>2487.590888380646</v>
      </c>
      <c r="M209" s="24">
        <v>-23.611134427297248</v>
      </c>
      <c r="N209" s="24">
        <v>5748.3032982443328</v>
      </c>
    </row>
    <row r="210" spans="1:14" x14ac:dyDescent="0.35">
      <c r="A210" t="s">
        <v>9</v>
      </c>
      <c r="B210" s="24" t="s">
        <v>318</v>
      </c>
      <c r="C210" s="24" t="s">
        <v>319</v>
      </c>
      <c r="D210" t="s">
        <v>324</v>
      </c>
      <c r="E210" t="s">
        <v>107</v>
      </c>
      <c r="F210" s="25">
        <v>2022</v>
      </c>
      <c r="G210" s="24">
        <v>535.94367196434996</v>
      </c>
      <c r="H210" s="24">
        <v>2072.5763230352336</v>
      </c>
      <c r="I210" s="24">
        <v>898.87428477876188</v>
      </c>
      <c r="J210" s="24">
        <v>493.39903915148432</v>
      </c>
      <c r="K210" s="24">
        <v>829.91007551097255</v>
      </c>
      <c r="L210" s="24">
        <v>1549.3628746469608</v>
      </c>
      <c r="M210" s="24">
        <v>-11.797285925894787</v>
      </c>
      <c r="N210" s="24">
        <v>3721.6507538369551</v>
      </c>
    </row>
    <row r="211" spans="1:14" x14ac:dyDescent="0.35">
      <c r="A211" t="s">
        <v>9</v>
      </c>
      <c r="B211" s="24" t="s">
        <v>318</v>
      </c>
      <c r="C211" s="24" t="s">
        <v>319</v>
      </c>
      <c r="D211" t="s">
        <v>325</v>
      </c>
      <c r="E211" t="s">
        <v>108</v>
      </c>
      <c r="F211" s="25">
        <v>2022</v>
      </c>
      <c r="G211" s="24">
        <v>277.23383115330682</v>
      </c>
      <c r="H211" s="24">
        <v>1058.8167774580745</v>
      </c>
      <c r="I211" s="24">
        <v>570.76202145795378</v>
      </c>
      <c r="J211" s="24">
        <v>297.06444292435691</v>
      </c>
      <c r="K211" s="24">
        <v>411.054540016727</v>
      </c>
      <c r="L211" s="24">
        <v>1004.7677316378122</v>
      </c>
      <c r="M211" s="24">
        <v>-6.0855634579625741</v>
      </c>
      <c r="N211" s="24">
        <v>2197.3758153081008</v>
      </c>
    </row>
    <row r="212" spans="1:14" x14ac:dyDescent="0.35">
      <c r="A212" t="s">
        <v>9</v>
      </c>
      <c r="B212" s="24" t="s">
        <v>318</v>
      </c>
      <c r="C212" s="24" t="s">
        <v>319</v>
      </c>
      <c r="D212" t="s">
        <v>326</v>
      </c>
      <c r="E212" t="s">
        <v>109</v>
      </c>
      <c r="F212" s="25">
        <v>2022</v>
      </c>
      <c r="G212" s="24">
        <v>2292.7506217006144</v>
      </c>
      <c r="H212" s="24">
        <v>9377.745141196925</v>
      </c>
      <c r="I212" s="24">
        <v>5295.9599310572239</v>
      </c>
      <c r="J212" s="24">
        <v>2361.2273152817315</v>
      </c>
      <c r="K212" s="24">
        <v>3506.4701682579012</v>
      </c>
      <c r="L212" s="24">
        <v>6519.6026903839329</v>
      </c>
      <c r="M212" s="24">
        <v>-55.109209572534596</v>
      </c>
      <c r="N212" s="24">
        <v>17563.251691226527</v>
      </c>
    </row>
    <row r="213" spans="1:14" x14ac:dyDescent="0.35">
      <c r="A213" t="s">
        <v>9</v>
      </c>
      <c r="B213" s="24" t="s">
        <v>318</v>
      </c>
      <c r="C213" s="24" t="s">
        <v>319</v>
      </c>
      <c r="D213" t="s">
        <v>327</v>
      </c>
      <c r="E213" t="s">
        <v>110</v>
      </c>
      <c r="F213" s="25">
        <v>2022</v>
      </c>
      <c r="G213" s="24">
        <v>714.66068198608184</v>
      </c>
      <c r="H213" s="24">
        <v>3410.1853399393276</v>
      </c>
      <c r="I213" s="24">
        <v>1540.0720619921003</v>
      </c>
      <c r="J213" s="24">
        <v>618.38600339890309</v>
      </c>
      <c r="K213" s="24">
        <v>1458.690373807987</v>
      </c>
      <c r="L213" s="24">
        <v>1811.8433434295639</v>
      </c>
      <c r="M213" s="24">
        <v>-49.208200527371815</v>
      </c>
      <c r="N213" s="24">
        <v>5350.4768496128117</v>
      </c>
    </row>
    <row r="214" spans="1:14" x14ac:dyDescent="0.35">
      <c r="A214" t="s">
        <v>9</v>
      </c>
      <c r="B214" s="24" t="s">
        <v>318</v>
      </c>
      <c r="C214" s="24" t="s">
        <v>319</v>
      </c>
      <c r="D214" t="s">
        <v>328</v>
      </c>
      <c r="E214" t="s">
        <v>111</v>
      </c>
      <c r="F214" s="25">
        <v>2022</v>
      </c>
      <c r="G214" s="24">
        <v>891.11255161095073</v>
      </c>
      <c r="H214" s="24">
        <v>3743.4293948643985</v>
      </c>
      <c r="I214" s="24">
        <v>1547.047188246986</v>
      </c>
      <c r="J214" s="24">
        <v>875.46242917897678</v>
      </c>
      <c r="K214" s="24">
        <v>1540.8047512142891</v>
      </c>
      <c r="L214" s="24">
        <v>2561.017817087954</v>
      </c>
      <c r="M214" s="24">
        <v>-23.814617497820105</v>
      </c>
      <c r="N214" s="24">
        <v>6302.5251539192022</v>
      </c>
    </row>
    <row r="215" spans="1:14" x14ac:dyDescent="0.35">
      <c r="A215" t="s">
        <v>9</v>
      </c>
      <c r="B215" s="24" t="s">
        <v>329</v>
      </c>
      <c r="C215" s="24" t="s">
        <v>330</v>
      </c>
      <c r="D215" t="s">
        <v>331</v>
      </c>
      <c r="E215" t="s">
        <v>112</v>
      </c>
      <c r="F215" s="25">
        <v>2022</v>
      </c>
      <c r="G215" s="24">
        <v>987.66937171990446</v>
      </c>
      <c r="H215" s="24">
        <v>4438.6239801843458</v>
      </c>
      <c r="I215" s="24">
        <v>2816.020075582986</v>
      </c>
      <c r="J215" s="24">
        <v>1316.5361283077425</v>
      </c>
      <c r="K215" s="24">
        <v>1715.4416683275579</v>
      </c>
      <c r="L215" s="24">
        <v>3375.7498121903232</v>
      </c>
      <c r="M215" s="24">
        <v>-1.8566683038801863</v>
      </c>
      <c r="N215" s="24">
        <v>8584.228774738378</v>
      </c>
    </row>
    <row r="216" spans="1:14" x14ac:dyDescent="0.35">
      <c r="A216" t="s">
        <v>9</v>
      </c>
      <c r="B216" s="24" t="s">
        <v>329</v>
      </c>
      <c r="C216" s="24" t="s">
        <v>330</v>
      </c>
      <c r="D216" t="s">
        <v>332</v>
      </c>
      <c r="E216" t="s">
        <v>113</v>
      </c>
      <c r="F216" s="25">
        <v>2022</v>
      </c>
      <c r="G216" s="24">
        <v>302.80829489206326</v>
      </c>
      <c r="H216" s="24">
        <v>1445.0479298422138</v>
      </c>
      <c r="I216" s="24">
        <v>869.75262033889385</v>
      </c>
      <c r="J216" s="24">
        <v>443.12143858102667</v>
      </c>
      <c r="K216" s="24">
        <v>567.4924907892696</v>
      </c>
      <c r="L216" s="24">
        <v>1484.3622333733051</v>
      </c>
      <c r="M216" s="24">
        <v>-0.4118039754217474</v>
      </c>
      <c r="N216" s="24">
        <v>3090.945345100758</v>
      </c>
    </row>
    <row r="217" spans="1:14" x14ac:dyDescent="0.35">
      <c r="A217" t="s">
        <v>9</v>
      </c>
      <c r="B217" s="24" t="s">
        <v>329</v>
      </c>
      <c r="C217" s="24" t="s">
        <v>330</v>
      </c>
      <c r="D217" t="s">
        <v>333</v>
      </c>
      <c r="E217" t="s">
        <v>114</v>
      </c>
      <c r="F217" s="25">
        <v>2022</v>
      </c>
      <c r="G217" s="24">
        <v>1087.8494252650723</v>
      </c>
      <c r="H217" s="24">
        <v>5920.4619821762644</v>
      </c>
      <c r="I217" s="24">
        <v>2801.8486438094078</v>
      </c>
      <c r="J217" s="24">
        <v>1472.1884931434549</v>
      </c>
      <c r="K217" s="24">
        <v>2297.3872467051756</v>
      </c>
      <c r="L217" s="24">
        <v>3340.8280316302998</v>
      </c>
      <c r="M217" s="24">
        <v>-1.3712979762035955</v>
      </c>
      <c r="N217" s="24">
        <v>9380.0410450562122</v>
      </c>
    </row>
    <row r="218" spans="1:14" x14ac:dyDescent="0.35">
      <c r="A218" t="s">
        <v>9</v>
      </c>
      <c r="B218" s="24" t="s">
        <v>329</v>
      </c>
      <c r="C218" s="24" t="s">
        <v>330</v>
      </c>
      <c r="D218" t="s">
        <v>334</v>
      </c>
      <c r="E218" t="s">
        <v>115</v>
      </c>
      <c r="F218" s="25">
        <v>2022</v>
      </c>
      <c r="G218" s="24">
        <v>158.30339946643829</v>
      </c>
      <c r="H218" s="24">
        <v>1153.9716247075903</v>
      </c>
      <c r="I218" s="24">
        <v>727.99678938058355</v>
      </c>
      <c r="J218" s="24">
        <v>342.77488057159945</v>
      </c>
      <c r="K218" s="24">
        <v>444.20956590754668</v>
      </c>
      <c r="L218" s="24">
        <v>1158.5250294666903</v>
      </c>
      <c r="M218" s="24">
        <v>-0.26912582821286313</v>
      </c>
      <c r="N218" s="24">
        <v>2411.5432707139435</v>
      </c>
    </row>
    <row r="219" spans="1:14" x14ac:dyDescent="0.35">
      <c r="A219" t="s">
        <v>9</v>
      </c>
      <c r="B219" s="24" t="s">
        <v>329</v>
      </c>
      <c r="C219" s="24" t="s">
        <v>330</v>
      </c>
      <c r="D219" t="s">
        <v>335</v>
      </c>
      <c r="E219" t="s">
        <v>116</v>
      </c>
      <c r="F219" s="25">
        <v>2022</v>
      </c>
      <c r="G219" s="24">
        <v>685.8695086565217</v>
      </c>
      <c r="H219" s="24">
        <v>2718.0944830895878</v>
      </c>
      <c r="I219" s="24">
        <v>1259.5818708881279</v>
      </c>
      <c r="J219" s="24">
        <v>677.27905939617585</v>
      </c>
      <c r="K219" s="24">
        <v>1050.0690282704504</v>
      </c>
      <c r="L219" s="24">
        <v>2432.7348933393823</v>
      </c>
      <c r="M219" s="24">
        <v>-0.49110391628158484</v>
      </c>
      <c r="N219" s="24">
        <v>5368.4415643907105</v>
      </c>
    </row>
    <row r="220" spans="1:14" x14ac:dyDescent="0.35">
      <c r="A220" t="s">
        <v>9</v>
      </c>
      <c r="B220" s="24" t="s">
        <v>329</v>
      </c>
      <c r="C220" s="24" t="s">
        <v>330</v>
      </c>
      <c r="D220" t="s">
        <v>336</v>
      </c>
      <c r="E220" t="s">
        <v>337</v>
      </c>
      <c r="F220" s="25">
        <v>2022</v>
      </c>
      <c r="G220" s="24">
        <v>0</v>
      </c>
      <c r="H220" s="24">
        <v>0</v>
      </c>
      <c r="I220" s="24">
        <v>0</v>
      </c>
      <c r="J220" s="24">
        <v>0</v>
      </c>
      <c r="K220" s="24">
        <v>0</v>
      </c>
      <c r="L220" s="24">
        <v>0</v>
      </c>
      <c r="M220" s="24">
        <v>0</v>
      </c>
      <c r="N220" s="24">
        <v>0</v>
      </c>
    </row>
    <row r="221" spans="1:14" x14ac:dyDescent="0.35">
      <c r="A221" t="s">
        <v>9</v>
      </c>
      <c r="B221" s="24" t="s">
        <v>329</v>
      </c>
      <c r="C221" s="24" t="s">
        <v>330</v>
      </c>
      <c r="D221" t="s">
        <v>338</v>
      </c>
      <c r="E221" t="s">
        <v>339</v>
      </c>
      <c r="F221" s="25">
        <v>2022</v>
      </c>
      <c r="G221" s="24">
        <v>0</v>
      </c>
      <c r="H221" s="24">
        <v>0</v>
      </c>
      <c r="I221" s="24">
        <v>0</v>
      </c>
      <c r="J221" s="24">
        <v>0</v>
      </c>
      <c r="K221" s="24">
        <v>0</v>
      </c>
      <c r="L221" s="24">
        <v>0</v>
      </c>
      <c r="M221" s="24">
        <v>0</v>
      </c>
      <c r="N221" s="24">
        <v>0</v>
      </c>
    </row>
    <row r="222" spans="1:14" x14ac:dyDescent="0.35">
      <c r="A222" t="s">
        <v>9</v>
      </c>
      <c r="B222" s="24" t="s">
        <v>329</v>
      </c>
      <c r="C222" s="24" t="s">
        <v>330</v>
      </c>
      <c r="D222" t="s">
        <v>340</v>
      </c>
      <c r="E222" t="s">
        <v>341</v>
      </c>
      <c r="F222" s="25">
        <v>2022</v>
      </c>
      <c r="G222" s="24">
        <v>0</v>
      </c>
      <c r="H222" s="24">
        <v>0</v>
      </c>
      <c r="I222" s="24">
        <v>0</v>
      </c>
      <c r="J222" s="24">
        <v>0</v>
      </c>
      <c r="K222" s="24">
        <v>0</v>
      </c>
      <c r="L222" s="24">
        <v>0</v>
      </c>
      <c r="M222" s="24">
        <v>0</v>
      </c>
      <c r="N222" s="24">
        <v>0</v>
      </c>
    </row>
    <row r="223" spans="1:14" x14ac:dyDescent="0.35">
      <c r="A223" t="s">
        <v>9</v>
      </c>
      <c r="B223" s="24" t="s">
        <v>329</v>
      </c>
      <c r="C223" s="24" t="s">
        <v>330</v>
      </c>
      <c r="D223" t="s">
        <v>342</v>
      </c>
      <c r="E223" t="s">
        <v>343</v>
      </c>
      <c r="F223" s="25">
        <v>2022</v>
      </c>
      <c r="G223" s="24">
        <v>0</v>
      </c>
      <c r="H223" s="24">
        <v>0</v>
      </c>
      <c r="I223" s="24">
        <v>0</v>
      </c>
      <c r="J223" s="24">
        <v>0</v>
      </c>
      <c r="K223" s="24">
        <v>0</v>
      </c>
      <c r="L223" s="24">
        <v>0</v>
      </c>
      <c r="M223" s="24">
        <v>0</v>
      </c>
      <c r="N223" s="24">
        <v>0</v>
      </c>
    </row>
    <row r="224" spans="1:14" x14ac:dyDescent="0.35">
      <c r="A224" t="s">
        <v>9</v>
      </c>
      <c r="B224" s="24" t="s">
        <v>188</v>
      </c>
      <c r="C224" s="24" t="s">
        <v>189</v>
      </c>
      <c r="D224" t="s">
        <v>190</v>
      </c>
      <c r="E224" t="s">
        <v>10</v>
      </c>
      <c r="F224" s="25">
        <v>2023</v>
      </c>
      <c r="G224" s="24">
        <v>7258.537462736891</v>
      </c>
      <c r="H224" s="24">
        <v>37681.264349124373</v>
      </c>
      <c r="I224" s="24">
        <v>19598.411341132109</v>
      </c>
      <c r="J224" s="24">
        <v>12294.455216453829</v>
      </c>
      <c r="K224" s="24">
        <v>13995.962651325686</v>
      </c>
      <c r="L224" s="24">
        <v>19340.513924545223</v>
      </c>
      <c r="M224" s="24">
        <v>-589.50408540355295</v>
      </c>
      <c r="N224" s="24">
        <v>56998.805124355524</v>
      </c>
    </row>
    <row r="225" spans="1:14" x14ac:dyDescent="0.35">
      <c r="A225" t="s">
        <v>9</v>
      </c>
      <c r="B225" s="24" t="s">
        <v>188</v>
      </c>
      <c r="C225" s="24" t="s">
        <v>189</v>
      </c>
      <c r="D225" t="s">
        <v>191</v>
      </c>
      <c r="E225" t="s">
        <v>11</v>
      </c>
      <c r="F225" s="25">
        <v>2023</v>
      </c>
      <c r="G225" s="24">
        <v>486.07400486207229</v>
      </c>
      <c r="H225" s="24">
        <v>2126.1661319850368</v>
      </c>
      <c r="I225" s="24">
        <v>1291.621609841156</v>
      </c>
      <c r="J225" s="24">
        <v>811.99534667642376</v>
      </c>
      <c r="K225" s="24">
        <v>817.85862750207082</v>
      </c>
      <c r="L225" s="24">
        <v>1513.0688970163449</v>
      </c>
      <c r="M225" s="24">
        <v>-43.366682722032166</v>
      </c>
      <c r="N225" s="24">
        <v>3743.7099868040832</v>
      </c>
    </row>
    <row r="226" spans="1:14" x14ac:dyDescent="0.35">
      <c r="A226" t="s">
        <v>9</v>
      </c>
      <c r="B226" s="24" t="s">
        <v>188</v>
      </c>
      <c r="C226" s="24" t="s">
        <v>189</v>
      </c>
      <c r="D226" t="s">
        <v>192</v>
      </c>
      <c r="E226" t="s">
        <v>12</v>
      </c>
      <c r="F226" s="25">
        <v>2023</v>
      </c>
      <c r="G226" s="24">
        <v>1104.2898480952763</v>
      </c>
      <c r="H226" s="24">
        <v>4709.2102261278433</v>
      </c>
      <c r="I226" s="24">
        <v>3044.0462283534002</v>
      </c>
      <c r="J226" s="24">
        <v>2017.6938127838594</v>
      </c>
      <c r="K226" s="24">
        <v>1823.6238910073841</v>
      </c>
      <c r="L226" s="24">
        <v>3010.8049117866244</v>
      </c>
      <c r="M226" s="24">
        <v>-104.14822556807141</v>
      </c>
      <c r="N226" s="24">
        <v>7922.8852850038293</v>
      </c>
    </row>
    <row r="227" spans="1:14" x14ac:dyDescent="0.35">
      <c r="A227" t="s">
        <v>9</v>
      </c>
      <c r="B227" s="24" t="s">
        <v>188</v>
      </c>
      <c r="C227" s="24" t="s">
        <v>189</v>
      </c>
      <c r="D227" t="s">
        <v>193</v>
      </c>
      <c r="E227" t="s">
        <v>13</v>
      </c>
      <c r="F227" s="25">
        <v>2023</v>
      </c>
      <c r="G227" s="24">
        <v>1707.8787623726059</v>
      </c>
      <c r="H227" s="24">
        <v>8907.2432677054185</v>
      </c>
      <c r="I227" s="24">
        <v>5874.9406643766652</v>
      </c>
      <c r="J227" s="24">
        <v>2824.0597433672888</v>
      </c>
      <c r="K227" s="24">
        <v>3431.6460813053209</v>
      </c>
      <c r="L227" s="24">
        <v>4540.337696622727</v>
      </c>
      <c r="M227" s="24">
        <v>-168.05523391175831</v>
      </c>
      <c r="N227" s="24">
        <v>14606.639332493049</v>
      </c>
    </row>
    <row r="228" spans="1:14" x14ac:dyDescent="0.35">
      <c r="A228" t="s">
        <v>9</v>
      </c>
      <c r="B228" s="24" t="s">
        <v>188</v>
      </c>
      <c r="C228" s="24" t="s">
        <v>189</v>
      </c>
      <c r="D228" t="s">
        <v>194</v>
      </c>
      <c r="E228" t="s">
        <v>14</v>
      </c>
      <c r="F228" s="25">
        <v>2023</v>
      </c>
      <c r="G228" s="24">
        <v>569.35581799131614</v>
      </c>
      <c r="H228" s="24">
        <v>2112.9957327575717</v>
      </c>
      <c r="I228" s="24">
        <v>1755.757222536444</v>
      </c>
      <c r="J228" s="24">
        <v>965.82751753919501</v>
      </c>
      <c r="K228" s="24">
        <v>817.57350829861741</v>
      </c>
      <c r="L228" s="24">
        <v>1722.9210260048831</v>
      </c>
      <c r="M228" s="24">
        <v>-63.146356158253305</v>
      </c>
      <c r="N228" s="24">
        <v>4314.4824172941499</v>
      </c>
    </row>
    <row r="229" spans="1:14" x14ac:dyDescent="0.35">
      <c r="A229" t="s">
        <v>9</v>
      </c>
      <c r="B229" s="24" t="s">
        <v>188</v>
      </c>
      <c r="C229" s="24" t="s">
        <v>189</v>
      </c>
      <c r="D229" t="s">
        <v>195</v>
      </c>
      <c r="E229" t="s">
        <v>15</v>
      </c>
      <c r="F229" s="25">
        <v>2023</v>
      </c>
      <c r="G229" s="24">
        <v>1268.0785978634251</v>
      </c>
      <c r="H229" s="24">
        <v>5157.4989795483925</v>
      </c>
      <c r="I229" s="24">
        <v>3114.4398862509302</v>
      </c>
      <c r="J229" s="24">
        <v>2032.8803781511804</v>
      </c>
      <c r="K229" s="24">
        <v>2015.3926644861688</v>
      </c>
      <c r="L229" s="24">
        <v>3616.0967424684791</v>
      </c>
      <c r="M229" s="24">
        <v>-129.6151323978826</v>
      </c>
      <c r="N229" s="24">
        <v>8978.2260310959937</v>
      </c>
    </row>
    <row r="230" spans="1:14" x14ac:dyDescent="0.35">
      <c r="A230" t="s">
        <v>9</v>
      </c>
      <c r="B230" s="24" t="s">
        <v>188</v>
      </c>
      <c r="C230" s="24" t="s">
        <v>189</v>
      </c>
      <c r="D230" t="s">
        <v>196</v>
      </c>
      <c r="E230" t="s">
        <v>16</v>
      </c>
      <c r="F230" s="25">
        <v>2023</v>
      </c>
      <c r="G230" s="24">
        <v>518.68435337653534</v>
      </c>
      <c r="H230" s="24">
        <v>2145.4229267058986</v>
      </c>
      <c r="I230" s="24">
        <v>1402.5804645653855</v>
      </c>
      <c r="J230" s="24">
        <v>867.19985612710627</v>
      </c>
      <c r="K230" s="24">
        <v>817.39703506386093</v>
      </c>
      <c r="L230" s="24">
        <v>1641.9749196765738</v>
      </c>
      <c r="M230" s="24">
        <v>-28.156355628308475</v>
      </c>
      <c r="N230" s="24">
        <v>3995.9094175051173</v>
      </c>
    </row>
    <row r="231" spans="1:14" x14ac:dyDescent="0.35">
      <c r="A231" t="s">
        <v>9</v>
      </c>
      <c r="B231" s="24" t="s">
        <v>188</v>
      </c>
      <c r="C231" s="24" t="s">
        <v>189</v>
      </c>
      <c r="D231" t="s">
        <v>197</v>
      </c>
      <c r="E231" t="s">
        <v>17</v>
      </c>
      <c r="F231" s="25">
        <v>2023</v>
      </c>
      <c r="G231" s="24">
        <v>551.50115270187951</v>
      </c>
      <c r="H231" s="24">
        <v>1277.6983860454652</v>
      </c>
      <c r="I231" s="24">
        <v>1383.4025829439083</v>
      </c>
      <c r="J231" s="24">
        <v>663.58812890111881</v>
      </c>
      <c r="K231" s="24">
        <v>495.54554101089212</v>
      </c>
      <c r="L231" s="24">
        <v>1217.6818818791414</v>
      </c>
      <c r="M231" s="24">
        <v>-27.407928210140792</v>
      </c>
      <c r="N231" s="24">
        <v>3243.7424054482435</v>
      </c>
    </row>
    <row r="232" spans="1:14" x14ac:dyDescent="0.35">
      <c r="A232" t="s">
        <v>9</v>
      </c>
      <c r="B232" s="24" t="s">
        <v>198</v>
      </c>
      <c r="C232" s="24" t="s">
        <v>199</v>
      </c>
      <c r="D232" t="s">
        <v>200</v>
      </c>
      <c r="E232" t="s">
        <v>18</v>
      </c>
      <c r="F232" s="25">
        <v>2023</v>
      </c>
      <c r="G232" s="24">
        <v>452.6</v>
      </c>
      <c r="H232" s="24">
        <v>1868.9</v>
      </c>
      <c r="I232" s="24">
        <v>1023.9000000000001</v>
      </c>
      <c r="J232" s="24">
        <v>590.9</v>
      </c>
      <c r="K232" s="24">
        <v>717.59999999999991</v>
      </c>
      <c r="L232" s="24">
        <v>1117.7</v>
      </c>
      <c r="M232" s="24">
        <v>-61</v>
      </c>
      <c r="N232" s="24">
        <v>3093.6</v>
      </c>
    </row>
    <row r="233" spans="1:14" x14ac:dyDescent="0.35">
      <c r="A233" t="s">
        <v>9</v>
      </c>
      <c r="B233" s="24" t="s">
        <v>201</v>
      </c>
      <c r="C233" s="24" t="s">
        <v>202</v>
      </c>
      <c r="D233" t="s">
        <v>203</v>
      </c>
      <c r="E233" t="s">
        <v>19</v>
      </c>
      <c r="F233" s="25">
        <v>2023</v>
      </c>
      <c r="G233" s="24">
        <v>2977.8980169396004</v>
      </c>
      <c r="H233" s="24">
        <v>11828.413367926862</v>
      </c>
      <c r="I233" s="24">
        <v>7084.1773547021558</v>
      </c>
      <c r="J233" s="24">
        <v>4444.5888244417611</v>
      </c>
      <c r="K233" s="24">
        <v>4298.8466014935157</v>
      </c>
      <c r="L233" s="24">
        <v>7363.1500935196218</v>
      </c>
      <c r="M233" s="24">
        <v>-280.00617633621891</v>
      </c>
      <c r="N233" s="24">
        <v>20230.197230816742</v>
      </c>
    </row>
    <row r="234" spans="1:14" x14ac:dyDescent="0.35">
      <c r="A234" t="s">
        <v>9</v>
      </c>
      <c r="B234" s="24" t="s">
        <v>201</v>
      </c>
      <c r="C234" s="24" t="s">
        <v>202</v>
      </c>
      <c r="D234" t="s">
        <v>204</v>
      </c>
      <c r="E234" t="s">
        <v>20</v>
      </c>
      <c r="F234" s="25">
        <v>2023</v>
      </c>
      <c r="G234" s="24">
        <v>1990.5374603399152</v>
      </c>
      <c r="H234" s="24">
        <v>7345.3998975557051</v>
      </c>
      <c r="I234" s="24">
        <v>5528.4514498161388</v>
      </c>
      <c r="J234" s="24">
        <v>2954.1985139497756</v>
      </c>
      <c r="K234" s="24">
        <v>2692.9746289572154</v>
      </c>
      <c r="L234" s="24">
        <v>4731.7005187102723</v>
      </c>
      <c r="M234" s="24">
        <v>-177.3113615855373</v>
      </c>
      <c r="N234" s="24">
        <v>13771.604821929501</v>
      </c>
    </row>
    <row r="235" spans="1:14" x14ac:dyDescent="0.35">
      <c r="A235" t="s">
        <v>9</v>
      </c>
      <c r="B235" s="24" t="s">
        <v>201</v>
      </c>
      <c r="C235" s="24" t="s">
        <v>202</v>
      </c>
      <c r="D235" t="s">
        <v>205</v>
      </c>
      <c r="E235" t="s">
        <v>21</v>
      </c>
      <c r="F235" s="25">
        <v>2023</v>
      </c>
      <c r="G235" s="24">
        <v>605.21897410895338</v>
      </c>
      <c r="H235" s="24">
        <v>1649.302245785085</v>
      </c>
      <c r="I235" s="24">
        <v>1685.6698352439369</v>
      </c>
      <c r="J235" s="24">
        <v>732.50987866733828</v>
      </c>
      <c r="K235" s="24">
        <v>600.98677533553212</v>
      </c>
      <c r="L235" s="24">
        <v>1434.5606224336532</v>
      </c>
      <c r="M235" s="24">
        <v>-40.302164369709324</v>
      </c>
      <c r="N235" s="24">
        <v>4000.9528591990484</v>
      </c>
    </row>
    <row r="236" spans="1:14" x14ac:dyDescent="0.35">
      <c r="A236" t="s">
        <v>9</v>
      </c>
      <c r="B236" s="24" t="s">
        <v>201</v>
      </c>
      <c r="C236" s="24" t="s">
        <v>202</v>
      </c>
      <c r="D236" t="s">
        <v>206</v>
      </c>
      <c r="E236" t="s">
        <v>22</v>
      </c>
      <c r="F236" s="25">
        <v>2023</v>
      </c>
      <c r="G236" s="24">
        <v>11988.287543784494</v>
      </c>
      <c r="H236" s="24">
        <v>94727.852335812757</v>
      </c>
      <c r="I236" s="24">
        <v>37733.71356346344</v>
      </c>
      <c r="J236" s="24">
        <v>24542.593443509322</v>
      </c>
      <c r="K236" s="24">
        <v>33413.987200682153</v>
      </c>
      <c r="L236" s="24">
        <v>28204.314290833783</v>
      </c>
      <c r="M236" s="24">
        <v>-1783.3082268912754</v>
      </c>
      <c r="N236" s="24">
        <v>112914.27886281173</v>
      </c>
    </row>
    <row r="237" spans="1:14" x14ac:dyDescent="0.35">
      <c r="A237" t="s">
        <v>9</v>
      </c>
      <c r="B237" s="24" t="s">
        <v>201</v>
      </c>
      <c r="C237" s="24" t="s">
        <v>202</v>
      </c>
      <c r="D237" t="s">
        <v>207</v>
      </c>
      <c r="E237" t="s">
        <v>23</v>
      </c>
      <c r="F237" s="25">
        <v>2023</v>
      </c>
      <c r="G237" s="24">
        <v>3680.3923043155123</v>
      </c>
      <c r="H237" s="24">
        <v>17366.851263070876</v>
      </c>
      <c r="I237" s="24">
        <v>9330.9738679929396</v>
      </c>
      <c r="J237" s="24">
        <v>5577.8335388837031</v>
      </c>
      <c r="K237" s="24">
        <v>6368.4088361996246</v>
      </c>
      <c r="L237" s="24">
        <v>8474.9310941822623</v>
      </c>
      <c r="M237" s="24">
        <v>-453.40166569509523</v>
      </c>
      <c r="N237" s="24">
        <v>26453.504488783165</v>
      </c>
    </row>
    <row r="238" spans="1:14" x14ac:dyDescent="0.35">
      <c r="A238" t="s">
        <v>9</v>
      </c>
      <c r="B238" s="24" t="s">
        <v>201</v>
      </c>
      <c r="C238" s="24" t="s">
        <v>202</v>
      </c>
      <c r="D238" t="s">
        <v>208</v>
      </c>
      <c r="E238" t="s">
        <v>24</v>
      </c>
      <c r="F238" s="25">
        <v>2023</v>
      </c>
      <c r="G238" s="24">
        <v>3723.6555088504028</v>
      </c>
      <c r="H238" s="24">
        <v>17532.300897503257</v>
      </c>
      <c r="I238" s="24">
        <v>11402.837649382298</v>
      </c>
      <c r="J238" s="24">
        <v>6001.9264456201217</v>
      </c>
      <c r="K238" s="24">
        <v>6536.0301747323865</v>
      </c>
      <c r="L238" s="24">
        <v>9031.7348157755441</v>
      </c>
      <c r="M238" s="24">
        <v>-563.14060270490518</v>
      </c>
      <c r="N238" s="24">
        <v>28589.43164845409</v>
      </c>
    </row>
    <row r="239" spans="1:14" x14ac:dyDescent="0.35">
      <c r="A239" t="s">
        <v>9</v>
      </c>
      <c r="B239" s="24" t="s">
        <v>201</v>
      </c>
      <c r="C239" s="24" t="s">
        <v>202</v>
      </c>
      <c r="D239" t="s">
        <v>209</v>
      </c>
      <c r="E239" t="s">
        <v>25</v>
      </c>
      <c r="F239" s="25">
        <v>2023</v>
      </c>
      <c r="G239" s="24">
        <v>1869.2007525031047</v>
      </c>
      <c r="H239" s="24">
        <v>5825.4492238039675</v>
      </c>
      <c r="I239" s="24">
        <v>4132.8855265954853</v>
      </c>
      <c r="J239" s="24">
        <v>2712.892225352477</v>
      </c>
      <c r="K239" s="24">
        <v>2132.3336328457117</v>
      </c>
      <c r="L239" s="24">
        <v>4717.9781394891561</v>
      </c>
      <c r="M239" s="24">
        <v>-238.63840546848303</v>
      </c>
      <c r="N239" s="24">
        <v>11461.649378725042</v>
      </c>
    </row>
    <row r="240" spans="1:14" x14ac:dyDescent="0.35">
      <c r="A240" t="s">
        <v>9</v>
      </c>
      <c r="B240" s="24" t="s">
        <v>201</v>
      </c>
      <c r="C240" s="24" t="s">
        <v>202</v>
      </c>
      <c r="D240" t="s">
        <v>210</v>
      </c>
      <c r="E240" t="s">
        <v>26</v>
      </c>
      <c r="F240" s="25">
        <v>2023</v>
      </c>
      <c r="G240" s="24">
        <v>1030.9558566410014</v>
      </c>
      <c r="H240" s="24">
        <v>3965.1904877915517</v>
      </c>
      <c r="I240" s="24">
        <v>2851.0474396732789</v>
      </c>
      <c r="J240" s="24">
        <v>1753.9783020258408</v>
      </c>
      <c r="K240" s="24">
        <v>1494.1685769412516</v>
      </c>
      <c r="L240" s="24">
        <v>3062.3481090163727</v>
      </c>
      <c r="M240" s="24">
        <v>-159.22014309208521</v>
      </c>
      <c r="N240" s="24">
        <v>7502.1748710630263</v>
      </c>
    </row>
    <row r="241" spans="1:14" x14ac:dyDescent="0.35">
      <c r="A241" t="s">
        <v>9</v>
      </c>
      <c r="B241" s="24" t="s">
        <v>201</v>
      </c>
      <c r="C241" s="24" t="s">
        <v>202</v>
      </c>
      <c r="D241" t="s">
        <v>211</v>
      </c>
      <c r="E241" t="s">
        <v>27</v>
      </c>
      <c r="F241" s="25">
        <v>2023</v>
      </c>
      <c r="G241" s="24">
        <v>1152.7990698545182</v>
      </c>
      <c r="H241" s="24">
        <v>5106.9554733656732</v>
      </c>
      <c r="I241" s="24">
        <v>3300.2983221815484</v>
      </c>
      <c r="J241" s="24">
        <v>1861.6370797637026</v>
      </c>
      <c r="K241" s="24">
        <v>1938.3192744215003</v>
      </c>
      <c r="L241" s="24">
        <v>3201.3835510684698</v>
      </c>
      <c r="M241" s="24">
        <v>-207.89148823586027</v>
      </c>
      <c r="N241" s="24">
        <v>8753.5885740491449</v>
      </c>
    </row>
    <row r="242" spans="1:14" x14ac:dyDescent="0.35">
      <c r="A242" t="s">
        <v>9</v>
      </c>
      <c r="B242" s="24" t="s">
        <v>201</v>
      </c>
      <c r="C242" s="24" t="s">
        <v>202</v>
      </c>
      <c r="D242" t="s">
        <v>212</v>
      </c>
      <c r="E242" t="s">
        <v>28</v>
      </c>
      <c r="F242" s="25">
        <v>2023</v>
      </c>
      <c r="G242" s="24">
        <v>1037.8868571024393</v>
      </c>
      <c r="H242" s="24">
        <v>4407.4420897574855</v>
      </c>
      <c r="I242" s="24">
        <v>3431.2412580246746</v>
      </c>
      <c r="J242" s="24">
        <v>1913.0765925843968</v>
      </c>
      <c r="K242" s="24">
        <v>1623.52680126256</v>
      </c>
      <c r="L242" s="24">
        <v>2987.3632108707984</v>
      </c>
      <c r="M242" s="24">
        <v>-100.06878969380578</v>
      </c>
      <c r="N242" s="24">
        <v>8227.261232214636</v>
      </c>
    </row>
    <row r="243" spans="1:14" x14ac:dyDescent="0.35">
      <c r="A243" t="s">
        <v>9</v>
      </c>
      <c r="B243" s="24" t="s">
        <v>201</v>
      </c>
      <c r="C243" s="24" t="s">
        <v>202</v>
      </c>
      <c r="D243" t="s">
        <v>213</v>
      </c>
      <c r="E243" t="s">
        <v>29</v>
      </c>
      <c r="F243" s="25">
        <v>2023</v>
      </c>
      <c r="G243" s="24">
        <v>774.33920805012724</v>
      </c>
      <c r="H243" s="24">
        <v>2705.492366498765</v>
      </c>
      <c r="I243" s="24">
        <v>1573.2584996096639</v>
      </c>
      <c r="J243" s="24">
        <v>1143.110968808078</v>
      </c>
      <c r="K243" s="24">
        <v>993.81715235269655</v>
      </c>
      <c r="L243" s="24">
        <v>1788.2772159477274</v>
      </c>
      <c r="M243" s="24">
        <v>-107.46317217576377</v>
      </c>
      <c r="N243" s="24">
        <v>4596.9759967697446</v>
      </c>
    </row>
    <row r="244" spans="1:14" x14ac:dyDescent="0.35">
      <c r="A244" t="s">
        <v>9</v>
      </c>
      <c r="B244" s="24" t="s">
        <v>201</v>
      </c>
      <c r="C244" s="24" t="s">
        <v>202</v>
      </c>
      <c r="D244" t="s">
        <v>214</v>
      </c>
      <c r="E244" t="s">
        <v>30</v>
      </c>
      <c r="F244" s="25">
        <v>2023</v>
      </c>
      <c r="G244" s="24">
        <v>3217.2284475099364</v>
      </c>
      <c r="H244" s="24">
        <v>19801.250351128023</v>
      </c>
      <c r="I244" s="24">
        <v>8087.2452333144456</v>
      </c>
      <c r="J244" s="24">
        <v>5213.2541863934784</v>
      </c>
      <c r="K244" s="24">
        <v>7074.4003447758532</v>
      </c>
      <c r="L244" s="24">
        <v>7257.0583381523275</v>
      </c>
      <c r="M244" s="24">
        <v>-298.64780375126031</v>
      </c>
      <c r="N244" s="24">
        <v>25776.480035184144</v>
      </c>
    </row>
    <row r="245" spans="1:14" x14ac:dyDescent="0.35">
      <c r="A245" t="s">
        <v>9</v>
      </c>
      <c r="B245" s="24" t="s">
        <v>215</v>
      </c>
      <c r="C245" s="24" t="s">
        <v>216</v>
      </c>
      <c r="D245" t="s">
        <v>217</v>
      </c>
      <c r="E245" t="s">
        <v>31</v>
      </c>
      <c r="F245" s="25">
        <v>2023</v>
      </c>
      <c r="G245" s="24">
        <v>1935.5</v>
      </c>
      <c r="H245" s="24">
        <v>11775.589292627928</v>
      </c>
      <c r="I245" s="24">
        <v>5597.5999999999995</v>
      </c>
      <c r="J245" s="24">
        <v>2837.8</v>
      </c>
      <c r="K245" s="24">
        <v>4209.6757756317356</v>
      </c>
      <c r="L245" s="24">
        <v>4626.3999999999996</v>
      </c>
      <c r="M245" s="24">
        <v>-190.99999999999994</v>
      </c>
      <c r="N245" s="24">
        <v>16696.613516996196</v>
      </c>
    </row>
    <row r="246" spans="1:14" x14ac:dyDescent="0.35">
      <c r="A246" t="s">
        <v>9</v>
      </c>
      <c r="B246" s="24" t="s">
        <v>218</v>
      </c>
      <c r="C246" s="24" t="s">
        <v>32</v>
      </c>
      <c r="D246" t="s">
        <v>219</v>
      </c>
      <c r="E246" t="s">
        <v>32</v>
      </c>
      <c r="F246" s="25">
        <v>2023</v>
      </c>
      <c r="G246" s="24">
        <v>1655.7</v>
      </c>
      <c r="H246" s="24">
        <v>9151.810707372073</v>
      </c>
      <c r="I246" s="24">
        <v>4546.9000000000005</v>
      </c>
      <c r="J246" s="24">
        <v>2866</v>
      </c>
      <c r="K246" s="24">
        <v>3405.1242243682641</v>
      </c>
      <c r="L246" s="24">
        <v>4735.9000000000005</v>
      </c>
      <c r="M246" s="24">
        <v>-144.29999999999995</v>
      </c>
      <c r="N246" s="24">
        <v>13674.886483003811</v>
      </c>
    </row>
    <row r="247" spans="1:14" x14ac:dyDescent="0.35">
      <c r="A247" t="s">
        <v>9</v>
      </c>
      <c r="B247" s="24" t="s">
        <v>220</v>
      </c>
      <c r="C247" s="24" t="s">
        <v>221</v>
      </c>
      <c r="D247" t="s">
        <v>222</v>
      </c>
      <c r="E247" t="s">
        <v>33</v>
      </c>
      <c r="F247" s="25">
        <v>2023</v>
      </c>
      <c r="G247" s="24">
        <v>2655.4474206640643</v>
      </c>
      <c r="H247" s="24">
        <v>16288.544665981117</v>
      </c>
      <c r="I247" s="24">
        <v>7583.1589931979452</v>
      </c>
      <c r="J247" s="24">
        <v>4335.3960520266746</v>
      </c>
      <c r="K247" s="24">
        <v>6011.3854521087878</v>
      </c>
      <c r="L247" s="24">
        <v>6954.3283223075641</v>
      </c>
      <c r="M247" s="24">
        <v>-295.53988429761995</v>
      </c>
      <c r="N247" s="24">
        <v>22839.158013717606</v>
      </c>
    </row>
    <row r="248" spans="1:14" x14ac:dyDescent="0.35">
      <c r="A248" t="s">
        <v>9</v>
      </c>
      <c r="B248" s="24" t="s">
        <v>220</v>
      </c>
      <c r="C248" s="24" t="s">
        <v>221</v>
      </c>
      <c r="D248" t="s">
        <v>223</v>
      </c>
      <c r="E248" t="s">
        <v>34</v>
      </c>
      <c r="F248" s="25">
        <v>2023</v>
      </c>
      <c r="G248" s="24">
        <v>2144.3348766044001</v>
      </c>
      <c r="H248" s="24">
        <v>15733.845332276544</v>
      </c>
      <c r="I248" s="24">
        <v>6993.7607821974088</v>
      </c>
      <c r="J248" s="24">
        <v>4118.3637196549762</v>
      </c>
      <c r="K248" s="24">
        <v>5841.2990197206882</v>
      </c>
      <c r="L248" s="24">
        <v>6621.0426178927401</v>
      </c>
      <c r="M248" s="24">
        <v>-214.10843570622285</v>
      </c>
      <c r="N248" s="24">
        <v>21319.212433889203</v>
      </c>
    </row>
    <row r="249" spans="1:14" x14ac:dyDescent="0.35">
      <c r="A249" t="s">
        <v>9</v>
      </c>
      <c r="B249" s="24" t="s">
        <v>220</v>
      </c>
      <c r="C249" s="24" t="s">
        <v>221</v>
      </c>
      <c r="D249" t="s">
        <v>224</v>
      </c>
      <c r="E249" t="s">
        <v>35</v>
      </c>
      <c r="F249" s="25">
        <v>2023</v>
      </c>
      <c r="G249" s="24">
        <v>634.5283916394535</v>
      </c>
      <c r="H249" s="24">
        <v>2683.1832512479295</v>
      </c>
      <c r="I249" s="24">
        <v>1670.6195322617843</v>
      </c>
      <c r="J249" s="24">
        <v>935.032162109301</v>
      </c>
      <c r="K249" s="24">
        <v>975.20393083899023</v>
      </c>
      <c r="L249" s="24">
        <v>1785.6427164352922</v>
      </c>
      <c r="M249" s="24">
        <v>-33.119120613877087</v>
      </c>
      <c r="N249" s="24">
        <v>4830.6186780222906</v>
      </c>
    </row>
    <row r="250" spans="1:14" x14ac:dyDescent="0.35">
      <c r="A250" t="s">
        <v>9</v>
      </c>
      <c r="B250" s="24" t="s">
        <v>220</v>
      </c>
      <c r="C250" s="24" t="s">
        <v>221</v>
      </c>
      <c r="D250" t="s">
        <v>225</v>
      </c>
      <c r="E250" t="s">
        <v>36</v>
      </c>
      <c r="F250" s="25">
        <v>2023</v>
      </c>
      <c r="G250" s="24">
        <v>2103.1902582836033</v>
      </c>
      <c r="H250" s="24">
        <v>14241.539221440864</v>
      </c>
      <c r="I250" s="24">
        <v>7508.7882203670843</v>
      </c>
      <c r="J250" s="24">
        <v>4195.226928805273</v>
      </c>
      <c r="K250" s="24">
        <v>5335.1967000975492</v>
      </c>
      <c r="L250" s="24">
        <v>6592.8387893526151</v>
      </c>
      <c r="M250" s="24">
        <v>-237.83570562240317</v>
      </c>
      <c r="N250" s="24">
        <v>20678.097154918938</v>
      </c>
    </row>
    <row r="251" spans="1:14" x14ac:dyDescent="0.35">
      <c r="A251" t="s">
        <v>9</v>
      </c>
      <c r="B251" s="24" t="s">
        <v>220</v>
      </c>
      <c r="C251" s="24" t="s">
        <v>221</v>
      </c>
      <c r="D251" t="s">
        <v>226</v>
      </c>
      <c r="E251" t="s">
        <v>37</v>
      </c>
      <c r="F251" s="25">
        <v>2023</v>
      </c>
      <c r="G251" s="24">
        <v>2755.9376192697678</v>
      </c>
      <c r="H251" s="24">
        <v>12525.135863774434</v>
      </c>
      <c r="I251" s="24">
        <v>6591.4258837837533</v>
      </c>
      <c r="J251" s="24">
        <v>3814.3319848069755</v>
      </c>
      <c r="K251" s="24">
        <v>4724.4900921720582</v>
      </c>
      <c r="L251" s="24">
        <v>6868.0529675309426</v>
      </c>
      <c r="M251" s="24">
        <v>-234.63692599130582</v>
      </c>
      <c r="N251" s="24">
        <v>19967.093331388558</v>
      </c>
    </row>
    <row r="252" spans="1:14" x14ac:dyDescent="0.35">
      <c r="A252" t="s">
        <v>9</v>
      </c>
      <c r="B252" s="24" t="s">
        <v>220</v>
      </c>
      <c r="C252" s="24" t="s">
        <v>221</v>
      </c>
      <c r="D252" t="s">
        <v>227</v>
      </c>
      <c r="E252" t="s">
        <v>38</v>
      </c>
      <c r="F252" s="25">
        <v>2023</v>
      </c>
      <c r="G252" s="24">
        <v>2466.9573942093803</v>
      </c>
      <c r="H252" s="24">
        <v>14474.964845975399</v>
      </c>
      <c r="I252" s="24">
        <v>8912.1924343307874</v>
      </c>
      <c r="J252" s="24">
        <v>4696.0933882346608</v>
      </c>
      <c r="K252" s="24">
        <v>5383.9237682128542</v>
      </c>
      <c r="L252" s="24">
        <v>7294.3493656764686</v>
      </c>
      <c r="M252" s="24">
        <v>-257.55952157936451</v>
      </c>
      <c r="N252" s="24">
        <v>22810.887362165155</v>
      </c>
    </row>
    <row r="253" spans="1:14" x14ac:dyDescent="0.35">
      <c r="A253" t="s">
        <v>9</v>
      </c>
      <c r="B253" s="24" t="s">
        <v>220</v>
      </c>
      <c r="C253" s="24" t="s">
        <v>221</v>
      </c>
      <c r="D253" t="s">
        <v>228</v>
      </c>
      <c r="E253" t="s">
        <v>39</v>
      </c>
      <c r="F253" s="25">
        <v>2023</v>
      </c>
      <c r="G253" s="24">
        <v>648.30403932933132</v>
      </c>
      <c r="H253" s="24">
        <v>2094.8868193037169</v>
      </c>
      <c r="I253" s="24">
        <v>1560.6541538612371</v>
      </c>
      <c r="J253" s="24">
        <v>930.45576436214162</v>
      </c>
      <c r="K253" s="24">
        <v>815.80103684907124</v>
      </c>
      <c r="L253" s="24">
        <v>1972.5452208043696</v>
      </c>
      <c r="M253" s="24">
        <v>-54.100406189206723</v>
      </c>
      <c r="N253" s="24">
        <v>4476.0330258982358</v>
      </c>
    </row>
    <row r="254" spans="1:14" x14ac:dyDescent="0.35">
      <c r="A254" t="s">
        <v>9</v>
      </c>
      <c r="B254" s="24" t="s">
        <v>229</v>
      </c>
      <c r="C254" s="24" t="s">
        <v>230</v>
      </c>
      <c r="D254" t="s">
        <v>231</v>
      </c>
      <c r="E254" t="s">
        <v>40</v>
      </c>
      <c r="F254" s="25">
        <v>2023</v>
      </c>
      <c r="G254" s="24">
        <v>1399.1290578947871</v>
      </c>
      <c r="H254" s="24">
        <v>7525.405025338091</v>
      </c>
      <c r="I254" s="24">
        <v>3942.1583574408446</v>
      </c>
      <c r="J254" s="24">
        <v>2446.0133857574037</v>
      </c>
      <c r="K254" s="24">
        <v>2823.9904510728907</v>
      </c>
      <c r="L254" s="24">
        <v>4633.9865259626022</v>
      </c>
      <c r="M254" s="24">
        <v>-116.98674751780247</v>
      </c>
      <c r="N254" s="24">
        <v>12113.68838228823</v>
      </c>
    </row>
    <row r="255" spans="1:14" x14ac:dyDescent="0.35">
      <c r="A255" t="s">
        <v>9</v>
      </c>
      <c r="B255" s="24" t="s">
        <v>229</v>
      </c>
      <c r="C255" s="24" t="s">
        <v>230</v>
      </c>
      <c r="D255" t="s">
        <v>232</v>
      </c>
      <c r="E255" t="s">
        <v>41</v>
      </c>
      <c r="F255" s="25">
        <v>2023</v>
      </c>
      <c r="G255" s="24">
        <v>373.14131906449239</v>
      </c>
      <c r="H255" s="24">
        <v>1601.9058182794527</v>
      </c>
      <c r="I255" s="24">
        <v>755.05920001562424</v>
      </c>
      <c r="J255" s="24">
        <v>592.88211561842172</v>
      </c>
      <c r="K255" s="24">
        <v>624.69312736694735</v>
      </c>
      <c r="L255" s="24">
        <v>1294.7970107728097</v>
      </c>
      <c r="M255" s="24">
        <v>-49.22337452005209</v>
      </c>
      <c r="N255" s="24">
        <v>2758.1047306269579</v>
      </c>
    </row>
    <row r="256" spans="1:14" x14ac:dyDescent="0.35">
      <c r="A256" t="s">
        <v>9</v>
      </c>
      <c r="B256" s="24" t="s">
        <v>229</v>
      </c>
      <c r="C256" s="24" t="s">
        <v>230</v>
      </c>
      <c r="D256" t="s">
        <v>233</v>
      </c>
      <c r="E256" t="s">
        <v>42</v>
      </c>
      <c r="F256" s="25">
        <v>2023</v>
      </c>
      <c r="G256" s="24">
        <v>620.5433866941205</v>
      </c>
      <c r="H256" s="24">
        <v>4016.2590493819998</v>
      </c>
      <c r="I256" s="24">
        <v>1586.9630721857595</v>
      </c>
      <c r="J256" s="24">
        <v>1254.5606687973827</v>
      </c>
      <c r="K256" s="24">
        <v>1576.7679693085231</v>
      </c>
      <c r="L256" s="24">
        <v>2363.7450484079027</v>
      </c>
      <c r="M256" s="24">
        <v>-68.477524906547586</v>
      </c>
      <c r="N256" s="24">
        <v>5687.7043936573291</v>
      </c>
    </row>
    <row r="257" spans="1:14" x14ac:dyDescent="0.35">
      <c r="A257" t="s">
        <v>9</v>
      </c>
      <c r="B257" s="24" t="s">
        <v>229</v>
      </c>
      <c r="C257" s="24" t="s">
        <v>230</v>
      </c>
      <c r="D257" t="s">
        <v>234</v>
      </c>
      <c r="E257" t="s">
        <v>43</v>
      </c>
      <c r="F257" s="25">
        <v>2023</v>
      </c>
      <c r="G257" s="24">
        <v>834.7862363466005</v>
      </c>
      <c r="H257" s="24">
        <v>5397.9301070004576</v>
      </c>
      <c r="I257" s="24">
        <v>2368.1193703577728</v>
      </c>
      <c r="J257" s="24">
        <v>1430.7438298267916</v>
      </c>
      <c r="K257" s="24">
        <v>2071.3484522516369</v>
      </c>
      <c r="L257" s="24">
        <v>2498.9714148566877</v>
      </c>
      <c r="M257" s="24">
        <v>-95.812353055597839</v>
      </c>
      <c r="N257" s="24">
        <v>7501.9024934274903</v>
      </c>
    </row>
    <row r="258" spans="1:14" x14ac:dyDescent="0.35">
      <c r="A258" t="s">
        <v>9</v>
      </c>
      <c r="B258" s="24" t="s">
        <v>235</v>
      </c>
      <c r="C258" s="24" t="s">
        <v>236</v>
      </c>
      <c r="D258" t="s">
        <v>237</v>
      </c>
      <c r="E258" t="s">
        <v>44</v>
      </c>
      <c r="F258" s="25">
        <v>2023</v>
      </c>
      <c r="G258" s="24">
        <v>980.11558845278637</v>
      </c>
      <c r="H258" s="24">
        <v>1759.3834270327909</v>
      </c>
      <c r="I258" s="24">
        <v>1709.9477794732074</v>
      </c>
      <c r="J258" s="24">
        <v>756.29694496012087</v>
      </c>
      <c r="K258" s="24">
        <v>698.48793432252421</v>
      </c>
      <c r="L258" s="24">
        <v>1527.5408471154919</v>
      </c>
      <c r="M258" s="24">
        <v>-126.77693011133718</v>
      </c>
      <c r="N258" s="24">
        <v>4395.4258326802947</v>
      </c>
    </row>
    <row r="259" spans="1:14" x14ac:dyDescent="0.35">
      <c r="A259" t="s">
        <v>9</v>
      </c>
      <c r="B259" s="24" t="s">
        <v>235</v>
      </c>
      <c r="C259" s="24" t="s">
        <v>236</v>
      </c>
      <c r="D259" t="s">
        <v>238</v>
      </c>
      <c r="E259" t="s">
        <v>45</v>
      </c>
      <c r="F259" s="25">
        <v>2023</v>
      </c>
      <c r="G259" s="24">
        <v>1227.0991002542137</v>
      </c>
      <c r="H259" s="24">
        <v>3093.3197715917386</v>
      </c>
      <c r="I259" s="24">
        <v>2574.0002183817087</v>
      </c>
      <c r="J259" s="24">
        <v>1238.2815179902839</v>
      </c>
      <c r="K259" s="24">
        <v>1190.238637724761</v>
      </c>
      <c r="L259" s="24">
        <v>2375.313607061164</v>
      </c>
      <c r="M259" s="24">
        <v>-105.9171418120299</v>
      </c>
      <c r="N259" s="24">
        <v>6735.2953997617506</v>
      </c>
    </row>
    <row r="260" spans="1:14" x14ac:dyDescent="0.35">
      <c r="A260" t="s">
        <v>9</v>
      </c>
      <c r="B260" s="24" t="s">
        <v>235</v>
      </c>
      <c r="C260" s="24" t="s">
        <v>236</v>
      </c>
      <c r="D260" t="s">
        <v>239</v>
      </c>
      <c r="E260" t="s">
        <v>46</v>
      </c>
      <c r="F260" s="25">
        <v>2023</v>
      </c>
      <c r="G260" s="24">
        <v>2783.3758236561735</v>
      </c>
      <c r="H260" s="24">
        <v>14351.528563426809</v>
      </c>
      <c r="I260" s="24">
        <v>7341.4767488046009</v>
      </c>
      <c r="J260" s="24">
        <v>4554.011385588572</v>
      </c>
      <c r="K260" s="24">
        <v>5245.0957774027702</v>
      </c>
      <c r="L260" s="24">
        <v>7827.9070418819456</v>
      </c>
      <c r="M260" s="24">
        <v>-356.78295420772275</v>
      </c>
      <c r="N260" s="24">
        <v>22148.398060570467</v>
      </c>
    </row>
    <row r="261" spans="1:14" x14ac:dyDescent="0.35">
      <c r="A261" t="s">
        <v>9</v>
      </c>
      <c r="B261" s="24" t="s">
        <v>235</v>
      </c>
      <c r="C261" s="24" t="s">
        <v>236</v>
      </c>
      <c r="D261" t="s">
        <v>240</v>
      </c>
      <c r="E261" t="s">
        <v>47</v>
      </c>
      <c r="F261" s="25">
        <v>2023</v>
      </c>
      <c r="G261" s="24">
        <v>690.60948763682643</v>
      </c>
      <c r="H261" s="24">
        <v>2621.0682379486607</v>
      </c>
      <c r="I261" s="24">
        <v>1466.4752533404835</v>
      </c>
      <c r="J261" s="24">
        <v>1011.1101514610226</v>
      </c>
      <c r="K261" s="24">
        <v>1022.377650549945</v>
      </c>
      <c r="L261" s="24">
        <v>1909.8385039413984</v>
      </c>
      <c r="M261" s="24">
        <v>-95.822973868910168</v>
      </c>
      <c r="N261" s="24">
        <v>4558.6807069874912</v>
      </c>
    </row>
    <row r="262" spans="1:14" x14ac:dyDescent="0.35">
      <c r="A262" t="s">
        <v>9</v>
      </c>
      <c r="B262" s="24" t="s">
        <v>241</v>
      </c>
      <c r="C262" s="24" t="s">
        <v>242</v>
      </c>
      <c r="D262" t="s">
        <v>243</v>
      </c>
      <c r="E262" t="s">
        <v>48</v>
      </c>
      <c r="F262" s="25">
        <v>2023</v>
      </c>
      <c r="G262" s="24">
        <v>1060.8376071171494</v>
      </c>
      <c r="H262" s="24">
        <v>3725.1112638112763</v>
      </c>
      <c r="I262" s="24">
        <v>2614.4939334163378</v>
      </c>
      <c r="J262" s="24">
        <v>1543.9708196954298</v>
      </c>
      <c r="K262" s="24">
        <v>1404.15930576862</v>
      </c>
      <c r="L262" s="24">
        <v>2471.0938979244393</v>
      </c>
      <c r="M262" s="24">
        <v>-112.69944699253988</v>
      </c>
      <c r="N262" s="24">
        <v>6810.7071298126129</v>
      </c>
    </row>
    <row r="263" spans="1:14" x14ac:dyDescent="0.35">
      <c r="A263" t="s">
        <v>9</v>
      </c>
      <c r="B263" s="24" t="s">
        <v>241</v>
      </c>
      <c r="C263" s="24" t="s">
        <v>242</v>
      </c>
      <c r="D263" t="s">
        <v>244</v>
      </c>
      <c r="E263" t="s">
        <v>49</v>
      </c>
      <c r="F263" s="25">
        <v>2023</v>
      </c>
      <c r="G263" s="24">
        <v>1592.7952205611309</v>
      </c>
      <c r="H263" s="24">
        <v>8839.3255998214154</v>
      </c>
      <c r="I263" s="24">
        <v>4263.3102488598352</v>
      </c>
      <c r="J263" s="24">
        <v>2714.6758907098988</v>
      </c>
      <c r="K263" s="24">
        <v>3274.7870339048568</v>
      </c>
      <c r="L263" s="24">
        <v>3739.2398388172642</v>
      </c>
      <c r="M263" s="24">
        <v>-178.74215430755683</v>
      </c>
      <c r="N263" s="24">
        <v>12266.465829137334</v>
      </c>
    </row>
    <row r="264" spans="1:14" x14ac:dyDescent="0.35">
      <c r="A264" t="s">
        <v>9</v>
      </c>
      <c r="B264" s="24" t="s">
        <v>241</v>
      </c>
      <c r="C264" s="24" t="s">
        <v>242</v>
      </c>
      <c r="D264" t="s">
        <v>245</v>
      </c>
      <c r="E264" t="s">
        <v>50</v>
      </c>
      <c r="F264" s="25">
        <v>2023</v>
      </c>
      <c r="G264" s="24">
        <v>1629.066812148053</v>
      </c>
      <c r="H264" s="24">
        <v>10346.108309758234</v>
      </c>
      <c r="I264" s="24">
        <v>4790.8749478080317</v>
      </c>
      <c r="J264" s="24">
        <v>2862.1430376092221</v>
      </c>
      <c r="K264" s="24">
        <v>3867.8367619474316</v>
      </c>
      <c r="L264" s="24">
        <v>4208.4962218869132</v>
      </c>
      <c r="M264" s="24">
        <v>-172.73923769993382</v>
      </c>
      <c r="N264" s="24">
        <v>14071.827254344642</v>
      </c>
    </row>
    <row r="265" spans="1:14" x14ac:dyDescent="0.35">
      <c r="A265" t="s">
        <v>9</v>
      </c>
      <c r="B265" s="24" t="s">
        <v>241</v>
      </c>
      <c r="C265" s="24" t="s">
        <v>242</v>
      </c>
      <c r="D265" t="s">
        <v>246</v>
      </c>
      <c r="E265" t="s">
        <v>51</v>
      </c>
      <c r="F265" s="25">
        <v>2023</v>
      </c>
      <c r="G265" s="24">
        <v>2258.2259166868848</v>
      </c>
      <c r="H265" s="24">
        <v>12976.933929818391</v>
      </c>
      <c r="I265" s="24">
        <v>6325.6493088957532</v>
      </c>
      <c r="J265" s="24">
        <v>3936.462715822614</v>
      </c>
      <c r="K265" s="24">
        <v>4850.7054326031221</v>
      </c>
      <c r="L265" s="24">
        <v>5872.3077608056401</v>
      </c>
      <c r="M265" s="24">
        <v>-251.59923443534228</v>
      </c>
      <c r="N265" s="24">
        <v>18394.34953334559</v>
      </c>
    </row>
    <row r="266" spans="1:14" x14ac:dyDescent="0.35">
      <c r="A266" t="s">
        <v>9</v>
      </c>
      <c r="B266" s="24" t="s">
        <v>241</v>
      </c>
      <c r="C266" s="24" t="s">
        <v>242</v>
      </c>
      <c r="D266" t="s">
        <v>247</v>
      </c>
      <c r="E266" t="s">
        <v>52</v>
      </c>
      <c r="F266" s="25">
        <v>2023</v>
      </c>
      <c r="G266" s="24">
        <v>3493.3001285472815</v>
      </c>
      <c r="H266" s="24">
        <v>19002.434527249876</v>
      </c>
      <c r="I266" s="24">
        <v>10615.203826087578</v>
      </c>
      <c r="J266" s="24">
        <v>6263.0106060228691</v>
      </c>
      <c r="K266" s="24">
        <v>6986.0664034275696</v>
      </c>
      <c r="L266" s="24">
        <v>9477.0271463619883</v>
      </c>
      <c r="M266" s="24">
        <v>-326.10578855132854</v>
      </c>
      <c r="N266" s="24">
        <v>29012.782830244956</v>
      </c>
    </row>
    <row r="267" spans="1:14" x14ac:dyDescent="0.35">
      <c r="A267" t="s">
        <v>9</v>
      </c>
      <c r="B267" s="24" t="s">
        <v>241</v>
      </c>
      <c r="C267" s="24" t="s">
        <v>242</v>
      </c>
      <c r="D267" t="s">
        <v>248</v>
      </c>
      <c r="E267" t="s">
        <v>53</v>
      </c>
      <c r="F267" s="25">
        <v>2023</v>
      </c>
      <c r="G267" s="24">
        <v>1407.8118464563709</v>
      </c>
      <c r="H267" s="24">
        <v>4007.1169631521916</v>
      </c>
      <c r="I267" s="24">
        <v>2668.5866478094749</v>
      </c>
      <c r="J267" s="24">
        <v>1626.3331950624638</v>
      </c>
      <c r="K267" s="24">
        <v>1576.359619405179</v>
      </c>
      <c r="L267" s="24">
        <v>3195.1739839611569</v>
      </c>
      <c r="M267" s="24">
        <v>-97.066630313705744</v>
      </c>
      <c r="N267" s="24">
        <v>7978.9299965978444</v>
      </c>
    </row>
    <row r="268" spans="1:14" x14ac:dyDescent="0.35">
      <c r="A268" t="s">
        <v>9</v>
      </c>
      <c r="B268" s="24" t="s">
        <v>241</v>
      </c>
      <c r="C268" s="24" t="s">
        <v>242</v>
      </c>
      <c r="D268" t="s">
        <v>249</v>
      </c>
      <c r="E268" t="s">
        <v>54</v>
      </c>
      <c r="F268" s="25">
        <v>2023</v>
      </c>
      <c r="G268" s="24">
        <v>1399.4654213174017</v>
      </c>
      <c r="H268" s="24">
        <v>5338.4800038476978</v>
      </c>
      <c r="I268" s="24">
        <v>3345.3413131428333</v>
      </c>
      <c r="J268" s="24">
        <v>1887.2508327080914</v>
      </c>
      <c r="K268" s="24">
        <v>1994.6251994776162</v>
      </c>
      <c r="L268" s="24">
        <v>3421.2131525894297</v>
      </c>
      <c r="M268" s="24">
        <v>-124.93636593560146</v>
      </c>
      <c r="N268" s="24">
        <v>9497.6874927760527</v>
      </c>
    </row>
    <row r="269" spans="1:14" x14ac:dyDescent="0.35">
      <c r="A269" t="s">
        <v>9</v>
      </c>
      <c r="B269" s="24" t="s">
        <v>241</v>
      </c>
      <c r="C269" s="24" t="s">
        <v>242</v>
      </c>
      <c r="D269" t="s">
        <v>250</v>
      </c>
      <c r="E269" t="s">
        <v>55</v>
      </c>
      <c r="F269" s="25">
        <v>2023</v>
      </c>
      <c r="G269" s="24">
        <v>1089.098921355604</v>
      </c>
      <c r="H269" s="24">
        <v>6164.872376240246</v>
      </c>
      <c r="I269" s="24">
        <v>3678.803933143588</v>
      </c>
      <c r="J269" s="24">
        <v>1811.9628115864664</v>
      </c>
      <c r="K269" s="24">
        <v>2328.7523448787947</v>
      </c>
      <c r="L269" s="24">
        <v>3146.5675436248434</v>
      </c>
      <c r="M269" s="24">
        <v>-118.05558917805837</v>
      </c>
      <c r="N269" s="24">
        <v>9820.5720287209624</v>
      </c>
    </row>
    <row r="270" spans="1:14" x14ac:dyDescent="0.35">
      <c r="A270" t="s">
        <v>9</v>
      </c>
      <c r="B270" s="24" t="s">
        <v>241</v>
      </c>
      <c r="C270" s="24" t="s">
        <v>242</v>
      </c>
      <c r="D270" t="s">
        <v>251</v>
      </c>
      <c r="E270" t="s">
        <v>56</v>
      </c>
      <c r="F270" s="25">
        <v>2023</v>
      </c>
      <c r="G270" s="24">
        <v>930.19812581012275</v>
      </c>
      <c r="H270" s="24">
        <v>4391.4170263006754</v>
      </c>
      <c r="I270" s="24">
        <v>3494.5358408365637</v>
      </c>
      <c r="J270" s="24">
        <v>1388.1900907829443</v>
      </c>
      <c r="K270" s="24">
        <v>1615.5078985868097</v>
      </c>
      <c r="L270" s="24">
        <v>2319.9804540283258</v>
      </c>
      <c r="M270" s="24">
        <v>-98.855552585933196</v>
      </c>
      <c r="N270" s="24">
        <v>8033.5779050200008</v>
      </c>
    </row>
    <row r="271" spans="1:14" x14ac:dyDescent="0.35">
      <c r="A271" t="s">
        <v>9</v>
      </c>
      <c r="B271" s="24" t="s">
        <v>252</v>
      </c>
      <c r="C271" s="24" t="s">
        <v>253</v>
      </c>
      <c r="D271" t="s">
        <v>254</v>
      </c>
      <c r="E271" t="s">
        <v>57</v>
      </c>
      <c r="F271" s="25">
        <v>2023</v>
      </c>
      <c r="G271" s="24">
        <v>606.64140100104669</v>
      </c>
      <c r="H271" s="24">
        <v>1999.9560223979429</v>
      </c>
      <c r="I271" s="24">
        <v>1217.1265415526609</v>
      </c>
      <c r="J271" s="24">
        <v>771.01710308320651</v>
      </c>
      <c r="K271" s="24">
        <v>823.17892559064592</v>
      </c>
      <c r="L271" s="24">
        <v>1597.3560256396329</v>
      </c>
      <c r="M271" s="24">
        <v>-32.980939903914894</v>
      </c>
      <c r="N271" s="24">
        <v>3793.9030220135155</v>
      </c>
    </row>
    <row r="272" spans="1:14" x14ac:dyDescent="0.35">
      <c r="A272" t="s">
        <v>9</v>
      </c>
      <c r="B272" s="24" t="s">
        <v>252</v>
      </c>
      <c r="C272" s="24" t="s">
        <v>253</v>
      </c>
      <c r="D272" t="s">
        <v>255</v>
      </c>
      <c r="E272" t="s">
        <v>58</v>
      </c>
      <c r="F272" s="25">
        <v>2023</v>
      </c>
      <c r="G272" s="24">
        <v>1224.4388222396346</v>
      </c>
      <c r="H272" s="24">
        <v>5493.9579509824325</v>
      </c>
      <c r="I272" s="24">
        <v>3314.627966365852</v>
      </c>
      <c r="J272" s="24">
        <v>1750.5830092385431</v>
      </c>
      <c r="K272" s="24">
        <v>2213.9024929222905</v>
      </c>
      <c r="L272" s="24">
        <v>3027.2014363659173</v>
      </c>
      <c r="M272" s="24">
        <v>-73.787629042866541</v>
      </c>
      <c r="N272" s="24">
        <v>9021.9530447501365</v>
      </c>
    </row>
    <row r="273" spans="1:14" x14ac:dyDescent="0.35">
      <c r="A273" t="s">
        <v>9</v>
      </c>
      <c r="B273" s="24" t="s">
        <v>252</v>
      </c>
      <c r="C273" s="24" t="s">
        <v>253</v>
      </c>
      <c r="D273" t="s">
        <v>256</v>
      </c>
      <c r="E273" t="s">
        <v>59</v>
      </c>
      <c r="F273" s="25">
        <v>2023</v>
      </c>
      <c r="G273" s="24">
        <v>810.3642405340978</v>
      </c>
      <c r="H273" s="24">
        <v>3690.4374670797088</v>
      </c>
      <c r="I273" s="24">
        <v>2074.739756118468</v>
      </c>
      <c r="J273" s="24">
        <v>1112.5405174650691</v>
      </c>
      <c r="K273" s="24">
        <v>1487.7369766700203</v>
      </c>
      <c r="L273" s="24">
        <v>2203.2579890017732</v>
      </c>
      <c r="M273" s="24">
        <v>-71.498045054190854</v>
      </c>
      <c r="N273" s="24">
        <v>6107.0239135447682</v>
      </c>
    </row>
    <row r="274" spans="1:14" x14ac:dyDescent="0.35">
      <c r="A274" t="s">
        <v>9</v>
      </c>
      <c r="B274" s="24" t="s">
        <v>252</v>
      </c>
      <c r="C274" s="24" t="s">
        <v>253</v>
      </c>
      <c r="D274" t="s">
        <v>257</v>
      </c>
      <c r="E274" t="s">
        <v>60</v>
      </c>
      <c r="F274" s="25">
        <v>2023</v>
      </c>
      <c r="G274" s="24">
        <v>2910.5901395033229</v>
      </c>
      <c r="H274" s="24">
        <v>16795.636027164477</v>
      </c>
      <c r="I274" s="24">
        <v>9640.6101256858637</v>
      </c>
      <c r="J274" s="24">
        <v>5070.7961868660241</v>
      </c>
      <c r="K274" s="24">
        <v>6376.8342237768011</v>
      </c>
      <c r="L274" s="24">
        <v>8294.9532686107323</v>
      </c>
      <c r="M274" s="24">
        <v>-301.15762175069352</v>
      </c>
      <c r="N274" s="24">
        <v>25893.001528570876</v>
      </c>
    </row>
    <row r="275" spans="1:14" x14ac:dyDescent="0.35">
      <c r="A275" t="s">
        <v>9</v>
      </c>
      <c r="B275" s="24" t="s">
        <v>252</v>
      </c>
      <c r="C275" s="24" t="s">
        <v>253</v>
      </c>
      <c r="D275" t="s">
        <v>258</v>
      </c>
      <c r="E275" t="s">
        <v>61</v>
      </c>
      <c r="F275" s="25">
        <v>2023</v>
      </c>
      <c r="G275" s="24">
        <v>1325.4162184796869</v>
      </c>
      <c r="H275" s="24">
        <v>4171.5338474936998</v>
      </c>
      <c r="I275" s="24">
        <v>2495.3535754730269</v>
      </c>
      <c r="J275" s="24">
        <v>1453.1772645468179</v>
      </c>
      <c r="K275" s="24">
        <v>1637.1340253847723</v>
      </c>
      <c r="L275" s="24">
        <v>2880.918867337487</v>
      </c>
      <c r="M275" s="24">
        <v>-63.629271640595967</v>
      </c>
      <c r="N275" s="24">
        <v>7719.2819472117144</v>
      </c>
    </row>
    <row r="276" spans="1:14" x14ac:dyDescent="0.35">
      <c r="A276" t="s">
        <v>9</v>
      </c>
      <c r="B276" s="24" t="s">
        <v>252</v>
      </c>
      <c r="C276" s="24" t="s">
        <v>253</v>
      </c>
      <c r="D276" t="s">
        <v>259</v>
      </c>
      <c r="E276" t="s">
        <v>62</v>
      </c>
      <c r="F276" s="25">
        <v>2023</v>
      </c>
      <c r="G276" s="24">
        <v>1382.3886049999285</v>
      </c>
      <c r="H276" s="24">
        <v>5257.2756525021705</v>
      </c>
      <c r="I276" s="24">
        <v>3287.69826630428</v>
      </c>
      <c r="J276" s="24">
        <v>1911.5255964754085</v>
      </c>
      <c r="K276" s="24">
        <v>2079.7324616965452</v>
      </c>
      <c r="L276" s="24">
        <v>3356.589252599877</v>
      </c>
      <c r="M276" s="24">
        <v>-99.974237181503625</v>
      </c>
      <c r="N276" s="24">
        <v>9192.7194810527999</v>
      </c>
    </row>
    <row r="277" spans="1:14" x14ac:dyDescent="0.35">
      <c r="A277" t="s">
        <v>9</v>
      </c>
      <c r="B277" s="24" t="s">
        <v>252</v>
      </c>
      <c r="C277" s="24" t="s">
        <v>253</v>
      </c>
      <c r="D277" t="s">
        <v>260</v>
      </c>
      <c r="E277" t="s">
        <v>63</v>
      </c>
      <c r="F277" s="25">
        <v>2023</v>
      </c>
      <c r="G277" s="24">
        <v>884.79800241586213</v>
      </c>
      <c r="H277" s="24">
        <v>4348.4371822419262</v>
      </c>
      <c r="I277" s="24">
        <v>2508.9207920860645</v>
      </c>
      <c r="J277" s="24">
        <v>1424.1768197241311</v>
      </c>
      <c r="K277" s="24">
        <v>1744.5617915559424</v>
      </c>
      <c r="L277" s="24">
        <v>2769.2096328454309</v>
      </c>
      <c r="M277" s="24">
        <v>-81.464537876404833</v>
      </c>
      <c r="N277" s="24">
        <v>7261.1624604328063</v>
      </c>
    </row>
    <row r="278" spans="1:14" x14ac:dyDescent="0.35">
      <c r="A278" t="s">
        <v>9</v>
      </c>
      <c r="B278" s="24" t="s">
        <v>252</v>
      </c>
      <c r="C278" s="24" t="s">
        <v>253</v>
      </c>
      <c r="D278" t="s">
        <v>261</v>
      </c>
      <c r="E278" t="s">
        <v>64</v>
      </c>
      <c r="F278" s="25">
        <v>2023</v>
      </c>
      <c r="G278" s="24">
        <v>765.81658813088995</v>
      </c>
      <c r="H278" s="24">
        <v>3687.082971884106</v>
      </c>
      <c r="I278" s="24">
        <v>2081.416853157381</v>
      </c>
      <c r="J278" s="24">
        <v>1224.5976879752247</v>
      </c>
      <c r="K278" s="24">
        <v>1468.2354029283595</v>
      </c>
      <c r="L278" s="24">
        <v>2277.1279238547068</v>
      </c>
      <c r="M278" s="24">
        <v>-67.61075238068004</v>
      </c>
      <c r="N278" s="24">
        <v>6051.0004937428184</v>
      </c>
    </row>
    <row r="279" spans="1:14" x14ac:dyDescent="0.35">
      <c r="A279" t="s">
        <v>9</v>
      </c>
      <c r="B279" s="24" t="s">
        <v>252</v>
      </c>
      <c r="C279" s="24" t="s">
        <v>253</v>
      </c>
      <c r="D279" t="s">
        <v>262</v>
      </c>
      <c r="E279" t="s">
        <v>65</v>
      </c>
      <c r="F279" s="25">
        <v>2023</v>
      </c>
      <c r="G279" s="24">
        <v>954.4065753663856</v>
      </c>
      <c r="H279" s="24">
        <v>1932.2751607155669</v>
      </c>
      <c r="I279" s="24">
        <v>1672.7889011003506</v>
      </c>
      <c r="J279" s="24">
        <v>861.38826053016453</v>
      </c>
      <c r="K279" s="24">
        <v>795.14512231955666</v>
      </c>
      <c r="L279" s="24">
        <v>1840.7345675291433</v>
      </c>
      <c r="M279" s="24">
        <v>-52.13135062483915</v>
      </c>
      <c r="N279" s="24">
        <v>4691.5404712368863</v>
      </c>
    </row>
    <row r="280" spans="1:14" x14ac:dyDescent="0.35">
      <c r="A280" t="s">
        <v>9</v>
      </c>
      <c r="B280" s="24" t="s">
        <v>252</v>
      </c>
      <c r="C280" s="24" t="s">
        <v>253</v>
      </c>
      <c r="D280" t="s">
        <v>263</v>
      </c>
      <c r="E280" t="s">
        <v>66</v>
      </c>
      <c r="F280" s="25">
        <v>2023</v>
      </c>
      <c r="G280" s="24">
        <v>661.23940732914639</v>
      </c>
      <c r="H280" s="24">
        <v>4248.7077175379682</v>
      </c>
      <c r="I280" s="24">
        <v>2591.4172221560493</v>
      </c>
      <c r="J280" s="24">
        <v>1115.3975540954104</v>
      </c>
      <c r="K280" s="24">
        <v>1675.4385771550708</v>
      </c>
      <c r="L280" s="24">
        <v>1707.7510362153005</v>
      </c>
      <c r="M280" s="24">
        <v>-131.66561454431067</v>
      </c>
      <c r="N280" s="24">
        <v>6286.6136374436728</v>
      </c>
    </row>
    <row r="281" spans="1:14" x14ac:dyDescent="0.35">
      <c r="A281" t="s">
        <v>9</v>
      </c>
      <c r="B281" s="24" t="s">
        <v>264</v>
      </c>
      <c r="C281" s="24" t="s">
        <v>265</v>
      </c>
      <c r="D281" t="s">
        <v>266</v>
      </c>
      <c r="E281" t="s">
        <v>67</v>
      </c>
      <c r="F281" s="25">
        <v>2023</v>
      </c>
      <c r="G281" s="24">
        <v>1494.3113787499869</v>
      </c>
      <c r="H281" s="24">
        <v>8598.649350747748</v>
      </c>
      <c r="I281" s="24">
        <v>4870.0401140426939</v>
      </c>
      <c r="J281" s="24">
        <v>2544.9446727221575</v>
      </c>
      <c r="K281" s="24">
        <v>3322.7747739509077</v>
      </c>
      <c r="L281" s="24">
        <v>5268.1168985153899</v>
      </c>
      <c r="M281" s="24">
        <v>-191.80378323454696</v>
      </c>
      <c r="N281" s="24">
        <v>14171.594512148207</v>
      </c>
    </row>
    <row r="282" spans="1:14" x14ac:dyDescent="0.35">
      <c r="A282" t="s">
        <v>9</v>
      </c>
      <c r="B282" s="24" t="s">
        <v>264</v>
      </c>
      <c r="C282" s="24" t="s">
        <v>265</v>
      </c>
      <c r="D282" t="s">
        <v>267</v>
      </c>
      <c r="E282" t="s">
        <v>68</v>
      </c>
      <c r="F282" s="25">
        <v>2023</v>
      </c>
      <c r="G282" s="24">
        <v>532.3886212500131</v>
      </c>
      <c r="H282" s="24">
        <v>2175.3506492522502</v>
      </c>
      <c r="I282" s="24">
        <v>1403.8598859573074</v>
      </c>
      <c r="J282" s="24">
        <v>842.45532727784268</v>
      </c>
      <c r="K282" s="24">
        <v>855.52522604909234</v>
      </c>
      <c r="L282" s="24">
        <v>1969.8831014846107</v>
      </c>
      <c r="M282" s="24">
        <v>-62.496216765452992</v>
      </c>
      <c r="N282" s="24">
        <v>4321.0054878517931</v>
      </c>
    </row>
    <row r="283" spans="1:14" x14ac:dyDescent="0.35">
      <c r="A283" t="s">
        <v>9</v>
      </c>
      <c r="B283" s="24" t="s">
        <v>268</v>
      </c>
      <c r="C283" s="24" t="s">
        <v>269</v>
      </c>
      <c r="D283" t="s">
        <v>270</v>
      </c>
      <c r="E283" t="s">
        <v>69</v>
      </c>
      <c r="F283" s="25">
        <v>2023</v>
      </c>
      <c r="G283" s="24">
        <v>761.22126289303969</v>
      </c>
      <c r="H283" s="24">
        <v>5572.7269489122082</v>
      </c>
      <c r="I283" s="24">
        <v>2875.5956155290792</v>
      </c>
      <c r="J283" s="24">
        <v>1456.1589862875892</v>
      </c>
      <c r="K283" s="24">
        <v>2098.6973339703909</v>
      </c>
      <c r="L283" s="24">
        <v>2698.6006892400346</v>
      </c>
      <c r="M283" s="24">
        <v>-71.564113023694077</v>
      </c>
      <c r="N283" s="24">
        <v>8281.7240832926873</v>
      </c>
    </row>
    <row r="284" spans="1:14" x14ac:dyDescent="0.35">
      <c r="A284" t="s">
        <v>9</v>
      </c>
      <c r="B284" s="24" t="s">
        <v>268</v>
      </c>
      <c r="C284" s="24" t="s">
        <v>269</v>
      </c>
      <c r="D284" t="s">
        <v>271</v>
      </c>
      <c r="E284" t="s">
        <v>70</v>
      </c>
      <c r="F284" s="25">
        <v>2023</v>
      </c>
      <c r="G284" s="24">
        <v>1066.9181736451119</v>
      </c>
      <c r="H284" s="24">
        <v>5728.7740399905106</v>
      </c>
      <c r="I284" s="24">
        <v>3439.1993596656512</v>
      </c>
      <c r="J284" s="24">
        <v>2056.6679444676183</v>
      </c>
      <c r="K284" s="24">
        <v>2241.9675028621668</v>
      </c>
      <c r="L284" s="24">
        <v>3990.6841834442162</v>
      </c>
      <c r="M284" s="24">
        <v>-107.93171121274104</v>
      </c>
      <c r="N284" s="24">
        <v>9819.0085982029614</v>
      </c>
    </row>
    <row r="285" spans="1:14" x14ac:dyDescent="0.35">
      <c r="A285" t="s">
        <v>9</v>
      </c>
      <c r="B285" s="24" t="s">
        <v>268</v>
      </c>
      <c r="C285" s="24" t="s">
        <v>269</v>
      </c>
      <c r="D285" t="s">
        <v>272</v>
      </c>
      <c r="E285" t="s">
        <v>71</v>
      </c>
      <c r="F285" s="25">
        <v>2023</v>
      </c>
      <c r="G285" s="24">
        <v>590.42722118642337</v>
      </c>
      <c r="H285" s="24">
        <v>4043.850046088497</v>
      </c>
      <c r="I285" s="24">
        <v>2566.1719628195983</v>
      </c>
      <c r="J285" s="24">
        <v>1207.9589748208195</v>
      </c>
      <c r="K285" s="24">
        <v>1593.9385717401369</v>
      </c>
      <c r="L285" s="24">
        <v>2427.096442193154</v>
      </c>
      <c r="M285" s="24">
        <v>-71.733562383655467</v>
      </c>
      <c r="N285" s="24">
        <v>6753.9145633430617</v>
      </c>
    </row>
    <row r="286" spans="1:14" x14ac:dyDescent="0.35">
      <c r="A286" t="s">
        <v>9</v>
      </c>
      <c r="B286" s="24" t="s">
        <v>268</v>
      </c>
      <c r="C286" s="24" t="s">
        <v>269</v>
      </c>
      <c r="D286" t="s">
        <v>273</v>
      </c>
      <c r="E286" t="s">
        <v>72</v>
      </c>
      <c r="F286" s="25">
        <v>2023</v>
      </c>
      <c r="G286" s="24">
        <v>707.85792330044512</v>
      </c>
      <c r="H286" s="24">
        <v>2370.0446637839227</v>
      </c>
      <c r="I286" s="24">
        <v>1393.314911653729</v>
      </c>
      <c r="J286" s="24">
        <v>784.00537345096518</v>
      </c>
      <c r="K286" s="24">
        <v>920.2978731520094</v>
      </c>
      <c r="L286" s="24">
        <v>1625.4795251129403</v>
      </c>
      <c r="M286" s="24">
        <v>-34.476041259700175</v>
      </c>
      <c r="N286" s="24">
        <v>4357.9177359883624</v>
      </c>
    </row>
    <row r="287" spans="1:14" x14ac:dyDescent="0.35">
      <c r="A287" t="s">
        <v>9</v>
      </c>
      <c r="B287" s="24" t="s">
        <v>268</v>
      </c>
      <c r="C287" s="24" t="s">
        <v>269</v>
      </c>
      <c r="D287" t="s">
        <v>274</v>
      </c>
      <c r="E287" t="s">
        <v>73</v>
      </c>
      <c r="F287" s="25">
        <v>2023</v>
      </c>
      <c r="G287" s="24">
        <v>399.17541897497989</v>
      </c>
      <c r="H287" s="24">
        <v>2075.6043012248615</v>
      </c>
      <c r="I287" s="24">
        <v>1365.5181503319429</v>
      </c>
      <c r="J287" s="24">
        <v>591.90872097300758</v>
      </c>
      <c r="K287" s="24">
        <v>831.99871827529773</v>
      </c>
      <c r="L287" s="24">
        <v>1222.639160009654</v>
      </c>
      <c r="M287" s="24">
        <v>-41.994572120209298</v>
      </c>
      <c r="N287" s="24">
        <v>3597.035019172924</v>
      </c>
    </row>
    <row r="288" spans="1:14" x14ac:dyDescent="0.35">
      <c r="A288" t="s">
        <v>9</v>
      </c>
      <c r="B288" s="24" t="s">
        <v>275</v>
      </c>
      <c r="C288" s="24" t="s">
        <v>276</v>
      </c>
      <c r="D288" t="s">
        <v>277</v>
      </c>
      <c r="E288" t="s">
        <v>74</v>
      </c>
      <c r="F288" s="25">
        <v>2023</v>
      </c>
      <c r="G288" s="24">
        <v>1234.7522308055254</v>
      </c>
      <c r="H288" s="24">
        <v>2457.3924050340393</v>
      </c>
      <c r="I288" s="24">
        <v>1732.0104828615251</v>
      </c>
      <c r="J288" s="24">
        <v>1078.8065506842718</v>
      </c>
      <c r="K288" s="24">
        <v>927.74488441037556</v>
      </c>
      <c r="L288" s="24">
        <v>2465.9550905095539</v>
      </c>
      <c r="M288" s="24">
        <v>-72.422785016248412</v>
      </c>
      <c r="N288" s="24">
        <v>5811.1359890997473</v>
      </c>
    </row>
    <row r="289" spans="1:14" x14ac:dyDescent="0.35">
      <c r="A289" t="s">
        <v>9</v>
      </c>
      <c r="B289" s="24" t="s">
        <v>275</v>
      </c>
      <c r="C289" s="24" t="s">
        <v>276</v>
      </c>
      <c r="D289" t="s">
        <v>278</v>
      </c>
      <c r="E289" t="s">
        <v>75</v>
      </c>
      <c r="F289" s="25">
        <v>2023</v>
      </c>
      <c r="G289" s="24">
        <v>538.43829816979121</v>
      </c>
      <c r="H289" s="24">
        <v>939.68392538503053</v>
      </c>
      <c r="I289" s="24">
        <v>641.80202400900907</v>
      </c>
      <c r="J289" s="24">
        <v>540.73949511591638</v>
      </c>
      <c r="K289" s="24">
        <v>348.42827472706131</v>
      </c>
      <c r="L289" s="24">
        <v>1298.0922511653439</v>
      </c>
      <c r="M289" s="24">
        <v>-32.289530569762412</v>
      </c>
      <c r="N289" s="24">
        <v>2496.5591983164345</v>
      </c>
    </row>
    <row r="290" spans="1:14" x14ac:dyDescent="0.35">
      <c r="A290" t="s">
        <v>9</v>
      </c>
      <c r="B290" s="24" t="s">
        <v>275</v>
      </c>
      <c r="C290" s="24" t="s">
        <v>276</v>
      </c>
      <c r="D290" t="s">
        <v>279</v>
      </c>
      <c r="E290" t="s">
        <v>76</v>
      </c>
      <c r="F290" s="25">
        <v>2023</v>
      </c>
      <c r="G290" s="24">
        <v>14834.915755394555</v>
      </c>
      <c r="H290" s="24">
        <v>78896.57199796151</v>
      </c>
      <c r="I290" s="24">
        <v>31898.336287196409</v>
      </c>
      <c r="J290" s="24">
        <v>22847.042239123777</v>
      </c>
      <c r="K290" s="24">
        <v>28978.004350566367</v>
      </c>
      <c r="L290" s="24">
        <v>35196.402129553382</v>
      </c>
      <c r="M290" s="24">
        <v>-1198.6939151701522</v>
      </c>
      <c r="N290" s="24">
        <v>107802.48566524556</v>
      </c>
    </row>
    <row r="291" spans="1:14" x14ac:dyDescent="0.35">
      <c r="A291" t="s">
        <v>9</v>
      </c>
      <c r="B291" s="24" t="s">
        <v>275</v>
      </c>
      <c r="C291" s="24" t="s">
        <v>276</v>
      </c>
      <c r="D291" t="s">
        <v>280</v>
      </c>
      <c r="E291" t="s">
        <v>77</v>
      </c>
      <c r="F291" s="25">
        <v>2023</v>
      </c>
      <c r="G291" s="24">
        <v>1540.0343940186872</v>
      </c>
      <c r="H291" s="24">
        <v>6456.0690139907738</v>
      </c>
      <c r="I291" s="24">
        <v>2764.7451246905412</v>
      </c>
      <c r="J291" s="24">
        <v>1797.6960588590075</v>
      </c>
      <c r="K291" s="24">
        <v>2469.2440199418461</v>
      </c>
      <c r="L291" s="24">
        <v>3858.4552996691568</v>
      </c>
      <c r="M291" s="24">
        <v>-128.38796460190849</v>
      </c>
      <c r="N291" s="24">
        <v>10223.975788966396</v>
      </c>
    </row>
    <row r="292" spans="1:14" x14ac:dyDescent="0.35">
      <c r="A292" t="s">
        <v>9</v>
      </c>
      <c r="B292" s="24" t="s">
        <v>275</v>
      </c>
      <c r="C292" s="24" t="s">
        <v>276</v>
      </c>
      <c r="D292" t="s">
        <v>281</v>
      </c>
      <c r="E292" t="s">
        <v>78</v>
      </c>
      <c r="F292" s="25">
        <v>2023</v>
      </c>
      <c r="G292" s="24">
        <v>923.45932161143719</v>
      </c>
      <c r="H292" s="24">
        <v>3947.182657628643</v>
      </c>
      <c r="I292" s="24">
        <v>1949.706081242512</v>
      </c>
      <c r="J292" s="24">
        <v>1408.8156562170238</v>
      </c>
      <c r="K292" s="24">
        <v>1493.57847035435</v>
      </c>
      <c r="L292" s="24">
        <v>3300.4952291025638</v>
      </c>
      <c r="M292" s="24">
        <v>-56.505804641928613</v>
      </c>
      <c r="N292" s="24">
        <v>7161.9433583718528</v>
      </c>
    </row>
    <row r="293" spans="1:14" x14ac:dyDescent="0.35">
      <c r="A293" t="s">
        <v>9</v>
      </c>
      <c r="B293" s="24" t="s">
        <v>282</v>
      </c>
      <c r="C293" s="24" t="s">
        <v>283</v>
      </c>
      <c r="D293" t="s">
        <v>284</v>
      </c>
      <c r="E293" t="s">
        <v>79</v>
      </c>
      <c r="F293" s="25">
        <v>2023</v>
      </c>
      <c r="G293" s="24">
        <v>772.0709675880255</v>
      </c>
      <c r="H293" s="24">
        <v>2266.6601989822639</v>
      </c>
      <c r="I293" s="24">
        <v>1593.9079409437579</v>
      </c>
      <c r="J293" s="24">
        <v>1047.9826933351947</v>
      </c>
      <c r="K293" s="24">
        <v>895.76336970019838</v>
      </c>
      <c r="L293" s="24">
        <v>2376.6467386981635</v>
      </c>
      <c r="M293" s="24">
        <v>-23.020254604935634</v>
      </c>
      <c r="N293" s="24">
        <v>5042.5195285718819</v>
      </c>
    </row>
    <row r="294" spans="1:14" x14ac:dyDescent="0.35">
      <c r="A294" t="s">
        <v>9</v>
      </c>
      <c r="B294" s="24" t="s">
        <v>282</v>
      </c>
      <c r="C294" s="24" t="s">
        <v>283</v>
      </c>
      <c r="D294" t="s">
        <v>285</v>
      </c>
      <c r="E294" t="s">
        <v>80</v>
      </c>
      <c r="F294" s="25">
        <v>2023</v>
      </c>
      <c r="G294" s="24">
        <v>658.50653165068547</v>
      </c>
      <c r="H294" s="24">
        <v>3869.3262021014007</v>
      </c>
      <c r="I294" s="24">
        <v>1799.6067726081453</v>
      </c>
      <c r="J294" s="24">
        <v>967.27363504557729</v>
      </c>
      <c r="K294" s="24">
        <v>1358.4771949113326</v>
      </c>
      <c r="L294" s="24">
        <v>2103.6586636940615</v>
      </c>
      <c r="M294" s="24">
        <v>-22.416167650475302</v>
      </c>
      <c r="N294" s="24">
        <v>6082.931172446908</v>
      </c>
    </row>
    <row r="295" spans="1:14" x14ac:dyDescent="0.35">
      <c r="A295" t="s">
        <v>9</v>
      </c>
      <c r="B295" s="24" t="s">
        <v>282</v>
      </c>
      <c r="C295" s="24" t="s">
        <v>283</v>
      </c>
      <c r="D295" t="s">
        <v>286</v>
      </c>
      <c r="E295" t="s">
        <v>81</v>
      </c>
      <c r="F295" s="25">
        <v>2023</v>
      </c>
      <c r="G295" s="24">
        <v>637.7323310043264</v>
      </c>
      <c r="H295" s="24">
        <v>4239.8853952769859</v>
      </c>
      <c r="I295" s="24">
        <v>2132.9748967110022</v>
      </c>
      <c r="J295" s="24">
        <v>1119.9781396929729</v>
      </c>
      <c r="K295" s="24">
        <v>1584.0434883428741</v>
      </c>
      <c r="L295" s="24">
        <v>2297.0645546471096</v>
      </c>
      <c r="M295" s="24">
        <v>-16.969129744209749</v>
      </c>
      <c r="N295" s="24">
        <v>6586.666419859368</v>
      </c>
    </row>
    <row r="296" spans="1:14" x14ac:dyDescent="0.35">
      <c r="A296" t="s">
        <v>9</v>
      </c>
      <c r="B296" s="24" t="s">
        <v>282</v>
      </c>
      <c r="C296" s="24" t="s">
        <v>283</v>
      </c>
      <c r="D296" t="s">
        <v>287</v>
      </c>
      <c r="E296" t="s">
        <v>82</v>
      </c>
      <c r="F296" s="25">
        <v>2023</v>
      </c>
      <c r="G296" s="24">
        <v>768.49016975696293</v>
      </c>
      <c r="H296" s="24">
        <v>4837.0282036393482</v>
      </c>
      <c r="I296" s="24">
        <v>2092.6103897370945</v>
      </c>
      <c r="J296" s="24">
        <v>1188.7655319262549</v>
      </c>
      <c r="K296" s="24">
        <v>1778.1159470455962</v>
      </c>
      <c r="L296" s="24">
        <v>2703.1300429606649</v>
      </c>
      <c r="M296" s="24">
        <v>-19.994448000379297</v>
      </c>
      <c r="N296" s="24">
        <v>7414.3828791218393</v>
      </c>
    </row>
    <row r="297" spans="1:14" x14ac:dyDescent="0.35">
      <c r="A297" t="s">
        <v>9</v>
      </c>
      <c r="B297" s="24" t="s">
        <v>288</v>
      </c>
      <c r="C297" s="24" t="s">
        <v>289</v>
      </c>
      <c r="D297" t="s">
        <v>290</v>
      </c>
      <c r="E297" t="s">
        <v>83</v>
      </c>
      <c r="F297" s="25">
        <v>2023</v>
      </c>
      <c r="G297" s="24">
        <v>547.70591280626149</v>
      </c>
      <c r="H297" s="24">
        <v>1806.2517900818998</v>
      </c>
      <c r="I297" s="24">
        <v>1267.6205022277436</v>
      </c>
      <c r="J297" s="24">
        <v>627.09323681486501</v>
      </c>
      <c r="K297" s="24">
        <v>733.51309057525884</v>
      </c>
      <c r="L297" s="24">
        <v>1498.4532630974488</v>
      </c>
      <c r="M297" s="24">
        <v>-45.47796069274176</v>
      </c>
      <c r="N297" s="24">
        <v>3713.9471801304881</v>
      </c>
    </row>
    <row r="298" spans="1:14" x14ac:dyDescent="0.35">
      <c r="A298" t="s">
        <v>9</v>
      </c>
      <c r="B298" s="24" t="s">
        <v>288</v>
      </c>
      <c r="C298" s="24" t="s">
        <v>289</v>
      </c>
      <c r="D298" t="s">
        <v>291</v>
      </c>
      <c r="E298" t="s">
        <v>84</v>
      </c>
      <c r="F298" s="25">
        <v>2023</v>
      </c>
      <c r="G298" s="24">
        <v>140.69408719373857</v>
      </c>
      <c r="H298" s="24">
        <v>1021.8482099181</v>
      </c>
      <c r="I298" s="24">
        <v>475.97949777225648</v>
      </c>
      <c r="J298" s="24">
        <v>248.70676318513489</v>
      </c>
      <c r="K298" s="24">
        <v>427.98690942474093</v>
      </c>
      <c r="L298" s="24">
        <v>621.24673690255099</v>
      </c>
      <c r="M298" s="24">
        <v>-17.422039307258217</v>
      </c>
      <c r="N298" s="24">
        <v>1565.6528198695119</v>
      </c>
    </row>
    <row r="299" spans="1:14" x14ac:dyDescent="0.35">
      <c r="A299" t="s">
        <v>9</v>
      </c>
      <c r="B299" s="24" t="s">
        <v>292</v>
      </c>
      <c r="C299" s="24" t="s">
        <v>293</v>
      </c>
      <c r="D299" t="s">
        <v>294</v>
      </c>
      <c r="E299" t="s">
        <v>85</v>
      </c>
      <c r="F299" s="25">
        <v>2023</v>
      </c>
      <c r="G299" s="24">
        <v>1828.8735257320504</v>
      </c>
      <c r="H299" s="24">
        <v>7427.7984265442828</v>
      </c>
      <c r="I299" s="24">
        <v>3806.5833934140192</v>
      </c>
      <c r="J299" s="24">
        <v>2231.303265736703</v>
      </c>
      <c r="K299" s="24">
        <v>2885.3279962005804</v>
      </c>
      <c r="L299" s="24">
        <v>5301.2021427125846</v>
      </c>
      <c r="M299" s="24">
        <v>59.450996168136562</v>
      </c>
      <c r="N299" s="24">
        <v>13307.277222633791</v>
      </c>
    </row>
    <row r="300" spans="1:14" x14ac:dyDescent="0.35">
      <c r="A300" t="s">
        <v>9</v>
      </c>
      <c r="B300" s="24" t="s">
        <v>292</v>
      </c>
      <c r="C300" s="24" t="s">
        <v>293</v>
      </c>
      <c r="D300" t="s">
        <v>295</v>
      </c>
      <c r="E300" t="s">
        <v>86</v>
      </c>
      <c r="F300" s="25">
        <v>2023</v>
      </c>
      <c r="G300" s="24">
        <v>450.01412054838045</v>
      </c>
      <c r="H300" s="24">
        <v>1682.4682635329088</v>
      </c>
      <c r="I300" s="24">
        <v>1272.7373864426229</v>
      </c>
      <c r="J300" s="24">
        <v>719.3490044699796</v>
      </c>
      <c r="K300" s="24">
        <v>643.04457809268479</v>
      </c>
      <c r="L300" s="24">
        <v>1913.7949806285417</v>
      </c>
      <c r="M300" s="24">
        <v>10.557133548972606</v>
      </c>
      <c r="N300" s="24">
        <v>3967.1783021387623</v>
      </c>
    </row>
    <row r="301" spans="1:14" x14ac:dyDescent="0.35">
      <c r="A301" t="s">
        <v>9</v>
      </c>
      <c r="B301" s="24" t="s">
        <v>292</v>
      </c>
      <c r="C301" s="24" t="s">
        <v>293</v>
      </c>
      <c r="D301" t="s">
        <v>296</v>
      </c>
      <c r="E301" t="s">
        <v>87</v>
      </c>
      <c r="F301" s="25">
        <v>2023</v>
      </c>
      <c r="G301" s="24">
        <v>5262.5484457183493</v>
      </c>
      <c r="H301" s="24">
        <v>28069.236958176414</v>
      </c>
      <c r="I301" s="24">
        <v>16822.725699240294</v>
      </c>
      <c r="J301" s="24">
        <v>7994.6254050243642</v>
      </c>
      <c r="K301" s="24">
        <v>10647.114562503542</v>
      </c>
      <c r="L301" s="24">
        <v>18134.703627781873</v>
      </c>
      <c r="M301" s="24">
        <v>149.35601559894192</v>
      </c>
      <c r="N301" s="24">
        <v>49796.830778987962</v>
      </c>
    </row>
    <row r="302" spans="1:14" x14ac:dyDescent="0.35">
      <c r="A302" t="s">
        <v>9</v>
      </c>
      <c r="B302" s="24" t="s">
        <v>292</v>
      </c>
      <c r="C302" s="24" t="s">
        <v>293</v>
      </c>
      <c r="D302" t="s">
        <v>297</v>
      </c>
      <c r="E302" t="s">
        <v>88</v>
      </c>
      <c r="F302" s="25">
        <v>2023</v>
      </c>
      <c r="G302" s="24">
        <v>687.59480771028132</v>
      </c>
      <c r="H302" s="24">
        <v>3291.1853514616341</v>
      </c>
      <c r="I302" s="24">
        <v>2009.8297287930291</v>
      </c>
      <c r="J302" s="24">
        <v>1107.3529879992493</v>
      </c>
      <c r="K302" s="24">
        <v>1265.7673148661938</v>
      </c>
      <c r="L302" s="24">
        <v>2719.6272073802006</v>
      </c>
      <c r="M302" s="24">
        <v>16.382454293005679</v>
      </c>
      <c r="N302" s="24">
        <v>6351.499246772707</v>
      </c>
    </row>
    <row r="303" spans="1:14" x14ac:dyDescent="0.35">
      <c r="A303" t="s">
        <v>9</v>
      </c>
      <c r="B303" s="24" t="s">
        <v>292</v>
      </c>
      <c r="C303" s="24" t="s">
        <v>293</v>
      </c>
      <c r="D303" t="s">
        <v>298</v>
      </c>
      <c r="E303" t="s">
        <v>89</v>
      </c>
      <c r="F303" s="25">
        <v>2023</v>
      </c>
      <c r="G303" s="24">
        <v>2106.6691002909388</v>
      </c>
      <c r="H303" s="24">
        <v>10344.211000284762</v>
      </c>
      <c r="I303" s="24">
        <v>6348.2237921100395</v>
      </c>
      <c r="J303" s="24">
        <v>2845.3693367697038</v>
      </c>
      <c r="K303" s="24">
        <v>4012.7455483370022</v>
      </c>
      <c r="L303" s="24">
        <v>6693.0720414967946</v>
      </c>
      <c r="M303" s="24">
        <v>61.353400390943136</v>
      </c>
      <c r="N303" s="24">
        <v>18695.414449466774</v>
      </c>
    </row>
    <row r="304" spans="1:14" x14ac:dyDescent="0.35">
      <c r="A304" t="s">
        <v>9</v>
      </c>
      <c r="B304" s="24" t="s">
        <v>299</v>
      </c>
      <c r="C304" s="24" t="s">
        <v>300</v>
      </c>
      <c r="D304" t="s">
        <v>301</v>
      </c>
      <c r="E304" t="s">
        <v>90</v>
      </c>
      <c r="F304" s="25">
        <v>2023</v>
      </c>
      <c r="G304" s="24">
        <v>1147.6816745792923</v>
      </c>
      <c r="H304" s="24">
        <v>4435.0148573718143</v>
      </c>
      <c r="I304" s="24">
        <v>2513.3442538097879</v>
      </c>
      <c r="J304" s="24">
        <v>1380.7876094004951</v>
      </c>
      <c r="K304" s="24">
        <v>1812.1288782002941</v>
      </c>
      <c r="L304" s="24">
        <v>3780.528973763764</v>
      </c>
      <c r="M304" s="24">
        <v>-32.952611829420874</v>
      </c>
      <c r="N304" s="24">
        <v>8650.7006600944478</v>
      </c>
    </row>
    <row r="305" spans="1:14" x14ac:dyDescent="0.35">
      <c r="A305" t="s">
        <v>9</v>
      </c>
      <c r="B305" s="24" t="s">
        <v>299</v>
      </c>
      <c r="C305" s="24" t="s">
        <v>300</v>
      </c>
      <c r="D305" t="s">
        <v>302</v>
      </c>
      <c r="E305" t="s">
        <v>91</v>
      </c>
      <c r="F305" s="25">
        <v>2023</v>
      </c>
      <c r="G305" s="24">
        <v>2937.5999241618188</v>
      </c>
      <c r="H305" s="24">
        <v>14830.326333896499</v>
      </c>
      <c r="I305" s="24">
        <v>7637.4873506547274</v>
      </c>
      <c r="J305" s="24">
        <v>3803.7315006530034</v>
      </c>
      <c r="K305" s="24">
        <v>5639.5865486210223</v>
      </c>
      <c r="L305" s="24">
        <v>8584.0989225234389</v>
      </c>
      <c r="M305" s="24">
        <v>-42.957977153835046</v>
      </c>
      <c r="N305" s="24">
        <v>24503.236504808621</v>
      </c>
    </row>
    <row r="306" spans="1:14" x14ac:dyDescent="0.35">
      <c r="A306" t="s">
        <v>9</v>
      </c>
      <c r="B306" s="24" t="s">
        <v>299</v>
      </c>
      <c r="C306" s="24" t="s">
        <v>300</v>
      </c>
      <c r="D306" t="s">
        <v>303</v>
      </c>
      <c r="E306" t="s">
        <v>92</v>
      </c>
      <c r="F306" s="25">
        <v>2023</v>
      </c>
      <c r="G306" s="24">
        <v>989.92539346052911</v>
      </c>
      <c r="H306" s="24">
        <v>4337.2479089134767</v>
      </c>
      <c r="I306" s="24">
        <v>2287.5005056538189</v>
      </c>
      <c r="J306" s="24">
        <v>1557.2780961719768</v>
      </c>
      <c r="K306" s="24">
        <v>1688.3781380872365</v>
      </c>
      <c r="L306" s="24">
        <v>4342.8165809460497</v>
      </c>
      <c r="M306" s="24">
        <v>-15.874505034310731</v>
      </c>
      <c r="N306" s="24">
        <v>8695.9596496803497</v>
      </c>
    </row>
    <row r="307" spans="1:14" x14ac:dyDescent="0.35">
      <c r="A307" t="s">
        <v>9</v>
      </c>
      <c r="B307" s="24" t="s">
        <v>299</v>
      </c>
      <c r="C307" s="24" t="s">
        <v>300</v>
      </c>
      <c r="D307" t="s">
        <v>304</v>
      </c>
      <c r="E307" t="s">
        <v>93</v>
      </c>
      <c r="F307" s="25">
        <v>2023</v>
      </c>
      <c r="G307" s="24">
        <v>714.01341635032156</v>
      </c>
      <c r="H307" s="24">
        <v>3444.2911030611845</v>
      </c>
      <c r="I307" s="24">
        <v>1666.4487774663701</v>
      </c>
      <c r="J307" s="24">
        <v>1000.6184236329866</v>
      </c>
      <c r="K307" s="24">
        <v>1393.849093032675</v>
      </c>
      <c r="L307" s="24">
        <v>2688.1923450222221</v>
      </c>
      <c r="M307" s="24">
        <v>-12.191697706399843</v>
      </c>
      <c r="N307" s="24">
        <v>6106.2864275280363</v>
      </c>
    </row>
    <row r="308" spans="1:14" x14ac:dyDescent="0.35">
      <c r="A308" t="s">
        <v>9</v>
      </c>
      <c r="B308" s="24" t="s">
        <v>299</v>
      </c>
      <c r="C308" s="24" t="s">
        <v>300</v>
      </c>
      <c r="D308" t="s">
        <v>305</v>
      </c>
      <c r="E308" t="s">
        <v>94</v>
      </c>
      <c r="F308" s="25">
        <v>2023</v>
      </c>
      <c r="G308" s="24">
        <v>1404.6045027528792</v>
      </c>
      <c r="H308" s="24">
        <v>6317.750247826405</v>
      </c>
      <c r="I308" s="24">
        <v>3857.3155361967338</v>
      </c>
      <c r="J308" s="24">
        <v>2078.5536761823637</v>
      </c>
      <c r="K308" s="24">
        <v>2404.074635124442</v>
      </c>
      <c r="L308" s="24">
        <v>5629.2994421214644</v>
      </c>
      <c r="M308" s="24">
        <v>-26.285611615194878</v>
      </c>
      <c r="N308" s="24">
        <v>12700.055805975482</v>
      </c>
    </row>
    <row r="309" spans="1:14" x14ac:dyDescent="0.35">
      <c r="A309" t="s">
        <v>9</v>
      </c>
      <c r="B309" s="24" t="s">
        <v>299</v>
      </c>
      <c r="C309" s="24" t="s">
        <v>300</v>
      </c>
      <c r="D309" t="s">
        <v>306</v>
      </c>
      <c r="E309" t="s">
        <v>95</v>
      </c>
      <c r="F309" s="25">
        <v>2023</v>
      </c>
      <c r="G309" s="24">
        <v>772.37508869515864</v>
      </c>
      <c r="H309" s="24">
        <v>3365.869548930626</v>
      </c>
      <c r="I309" s="24">
        <v>2107.6035762185638</v>
      </c>
      <c r="J309" s="24">
        <v>818.23069395917571</v>
      </c>
      <c r="K309" s="24">
        <v>1365.482706934328</v>
      </c>
      <c r="L309" s="24">
        <v>2157.063735623065</v>
      </c>
      <c r="M309" s="24">
        <v>-10.537596660838812</v>
      </c>
      <c r="N309" s="24">
        <v>6208.6609519130707</v>
      </c>
    </row>
    <row r="310" spans="1:14" x14ac:dyDescent="0.35">
      <c r="A310" t="s">
        <v>9</v>
      </c>
      <c r="B310" s="24" t="s">
        <v>307</v>
      </c>
      <c r="C310" s="24" t="s">
        <v>308</v>
      </c>
      <c r="D310" t="s">
        <v>309</v>
      </c>
      <c r="E310" t="s">
        <v>96</v>
      </c>
      <c r="F310" s="25">
        <v>2023</v>
      </c>
      <c r="G310" s="24">
        <v>523.68217427843911</v>
      </c>
      <c r="H310" s="24">
        <v>3092.9751597414843</v>
      </c>
      <c r="I310" s="24">
        <v>1845.4827094942373</v>
      </c>
      <c r="J310" s="24">
        <v>977.06599072556389</v>
      </c>
      <c r="K310" s="24">
        <v>1185.7121774300879</v>
      </c>
      <c r="L310" s="24">
        <v>2532.5318627467041</v>
      </c>
      <c r="M310" s="24">
        <v>-58.394615183087794</v>
      </c>
      <c r="N310" s="24">
        <v>5773.499122922125</v>
      </c>
    </row>
    <row r="311" spans="1:14" x14ac:dyDescent="0.35">
      <c r="A311" t="s">
        <v>9</v>
      </c>
      <c r="B311" s="24" t="s">
        <v>307</v>
      </c>
      <c r="C311" s="24" t="s">
        <v>308</v>
      </c>
      <c r="D311" t="s">
        <v>310</v>
      </c>
      <c r="E311" t="s">
        <v>97</v>
      </c>
      <c r="F311" s="25">
        <v>2023</v>
      </c>
      <c r="G311" s="24">
        <v>380.21782572156087</v>
      </c>
      <c r="H311" s="24">
        <v>2140.5248402585166</v>
      </c>
      <c r="I311" s="24">
        <v>1127.8172905057629</v>
      </c>
      <c r="J311" s="24">
        <v>517.23400927443618</v>
      </c>
      <c r="K311" s="24">
        <v>866.0878225699123</v>
      </c>
      <c r="L311" s="24">
        <v>1303.9681372532955</v>
      </c>
      <c r="M311" s="24">
        <v>-61.005384816912176</v>
      </c>
      <c r="N311" s="24">
        <v>3508.2008770778752</v>
      </c>
    </row>
    <row r="312" spans="1:14" x14ac:dyDescent="0.35">
      <c r="A312" t="s">
        <v>9</v>
      </c>
      <c r="B312" s="24" t="s">
        <v>311</v>
      </c>
      <c r="C312" s="24" t="s">
        <v>312</v>
      </c>
      <c r="D312" t="s">
        <v>313</v>
      </c>
      <c r="E312" t="s">
        <v>98</v>
      </c>
      <c r="F312" s="25">
        <v>2023</v>
      </c>
      <c r="G312" s="24">
        <v>1518.6521587298773</v>
      </c>
      <c r="H312" s="24">
        <v>5003.7385232248807</v>
      </c>
      <c r="I312" s="24">
        <v>3354.373224279695</v>
      </c>
      <c r="J312" s="24">
        <v>1537.9022529022484</v>
      </c>
      <c r="K312" s="24">
        <v>1946.518681202077</v>
      </c>
      <c r="L312" s="24">
        <v>4624.2803848069516</v>
      </c>
      <c r="M312" s="24">
        <v>-89.728219669084964</v>
      </c>
      <c r="N312" s="24">
        <v>10926.895137267997</v>
      </c>
    </row>
    <row r="313" spans="1:14" x14ac:dyDescent="0.35">
      <c r="A313" t="s">
        <v>9</v>
      </c>
      <c r="B313" s="24" t="s">
        <v>311</v>
      </c>
      <c r="C313" s="24" t="s">
        <v>312</v>
      </c>
      <c r="D313" t="s">
        <v>314</v>
      </c>
      <c r="E313" t="s">
        <v>99</v>
      </c>
      <c r="F313" s="25">
        <v>2023</v>
      </c>
      <c r="G313" s="24">
        <v>628.17526205224817</v>
      </c>
      <c r="H313" s="24">
        <v>2949.7298236253409</v>
      </c>
      <c r="I313" s="24">
        <v>1926.1119094762266</v>
      </c>
      <c r="J313" s="24">
        <v>878.70764977930219</v>
      </c>
      <c r="K313" s="24">
        <v>1135.2643484984221</v>
      </c>
      <c r="L313" s="24">
        <v>2477.0946108511062</v>
      </c>
      <c r="M313" s="24">
        <v>-44.919608669384509</v>
      </c>
      <c r="N313" s="24">
        <v>5922.2199990578129</v>
      </c>
    </row>
    <row r="314" spans="1:14" x14ac:dyDescent="0.35">
      <c r="A314" t="s">
        <v>9</v>
      </c>
      <c r="B314" s="24" t="s">
        <v>311</v>
      </c>
      <c r="C314" s="24" t="s">
        <v>312</v>
      </c>
      <c r="D314" t="s">
        <v>315</v>
      </c>
      <c r="E314" t="s">
        <v>100</v>
      </c>
      <c r="F314" s="25">
        <v>2023</v>
      </c>
      <c r="G314" s="24">
        <v>667.95206605440865</v>
      </c>
      <c r="H314" s="24">
        <v>4006.7649492282976</v>
      </c>
      <c r="I314" s="24">
        <v>2474.0467064728391</v>
      </c>
      <c r="J314" s="24">
        <v>1252.6263677925288</v>
      </c>
      <c r="K314" s="24">
        <v>1600.3466945688624</v>
      </c>
      <c r="L314" s="24">
        <v>3887.7108720470201</v>
      </c>
      <c r="M314" s="24">
        <v>-75.810132558930576</v>
      </c>
      <c r="N314" s="24">
        <v>8107.6913988822444</v>
      </c>
    </row>
    <row r="315" spans="1:14" x14ac:dyDescent="0.35">
      <c r="A315" t="s">
        <v>9</v>
      </c>
      <c r="B315" s="24" t="s">
        <v>311</v>
      </c>
      <c r="C315" s="24" t="s">
        <v>312</v>
      </c>
      <c r="D315" t="s">
        <v>316</v>
      </c>
      <c r="E315" t="s">
        <v>101</v>
      </c>
      <c r="F315" s="25">
        <v>2023</v>
      </c>
      <c r="G315" s="24">
        <v>272.55553130554506</v>
      </c>
      <c r="H315" s="24">
        <v>1461.7680723446335</v>
      </c>
      <c r="I315" s="24">
        <v>674.92211471300163</v>
      </c>
      <c r="J315" s="24">
        <v>313.04192172192097</v>
      </c>
      <c r="K315" s="24">
        <v>583.06286935515595</v>
      </c>
      <c r="L315" s="24">
        <v>1011.8388115756286</v>
      </c>
      <c r="M315" s="24">
        <v>-22.884657484172632</v>
      </c>
      <c r="N315" s="24">
        <v>2502.0950813775589</v>
      </c>
    </row>
    <row r="316" spans="1:14" x14ac:dyDescent="0.35">
      <c r="A316" t="s">
        <v>9</v>
      </c>
      <c r="B316" s="24" t="s">
        <v>311</v>
      </c>
      <c r="C316" s="24" t="s">
        <v>312</v>
      </c>
      <c r="D316" t="s">
        <v>317</v>
      </c>
      <c r="E316" t="s">
        <v>102</v>
      </c>
      <c r="F316" s="25">
        <v>2023</v>
      </c>
      <c r="G316" s="24">
        <v>258.96498185792137</v>
      </c>
      <c r="H316" s="24">
        <v>1121.5986315768475</v>
      </c>
      <c r="I316" s="24">
        <v>694.74604505823652</v>
      </c>
      <c r="J316" s="24">
        <v>335.12180780399905</v>
      </c>
      <c r="K316" s="24">
        <v>443.00740637548313</v>
      </c>
      <c r="L316" s="24">
        <v>1061.3753207192951</v>
      </c>
      <c r="M316" s="24">
        <v>-17.957381618427263</v>
      </c>
      <c r="N316" s="24">
        <v>2340.5983834143908</v>
      </c>
    </row>
    <row r="317" spans="1:14" x14ac:dyDescent="0.35">
      <c r="A317" t="s">
        <v>9</v>
      </c>
      <c r="B317" s="24" t="s">
        <v>318</v>
      </c>
      <c r="C317" s="24" t="s">
        <v>319</v>
      </c>
      <c r="D317" t="s">
        <v>320</v>
      </c>
      <c r="E317" t="s">
        <v>103</v>
      </c>
      <c r="F317" s="25">
        <v>2023</v>
      </c>
      <c r="G317" s="24">
        <v>888.10393632755392</v>
      </c>
      <c r="H317" s="24">
        <v>3283.6214414958959</v>
      </c>
      <c r="I317" s="24">
        <v>2102.9289923054985</v>
      </c>
      <c r="J317" s="24">
        <v>958.15559530298049</v>
      </c>
      <c r="K317" s="24">
        <v>1252.3144016966453</v>
      </c>
      <c r="L317" s="24">
        <v>2768.7377171894718</v>
      </c>
      <c r="M317" s="24">
        <v>-3.4237615475151419</v>
      </c>
      <c r="N317" s="24">
        <v>6829.4983287712794</v>
      </c>
    </row>
    <row r="318" spans="1:14" x14ac:dyDescent="0.35">
      <c r="A318" t="s">
        <v>9</v>
      </c>
      <c r="B318" s="24" t="s">
        <v>318</v>
      </c>
      <c r="C318" s="24" t="s">
        <v>319</v>
      </c>
      <c r="D318" t="s">
        <v>321</v>
      </c>
      <c r="E318" t="s">
        <v>104</v>
      </c>
      <c r="F318" s="25">
        <v>2023</v>
      </c>
      <c r="G318" s="24">
        <v>2630.7393079691283</v>
      </c>
      <c r="H318" s="24">
        <v>9612.8531632246268</v>
      </c>
      <c r="I318" s="24">
        <v>6214.9993318560928</v>
      </c>
      <c r="J318" s="24">
        <v>3132.415776690149</v>
      </c>
      <c r="K318" s="24">
        <v>3334.0448742433036</v>
      </c>
      <c r="L318" s="24">
        <v>8545.3476626292504</v>
      </c>
      <c r="M318" s="24">
        <v>-5.4864152031873816</v>
      </c>
      <c r="N318" s="24">
        <v>20531.992399542458</v>
      </c>
    </row>
    <row r="319" spans="1:14" x14ac:dyDescent="0.35">
      <c r="A319" t="s">
        <v>9</v>
      </c>
      <c r="B319" s="24" t="s">
        <v>318</v>
      </c>
      <c r="C319" s="24" t="s">
        <v>319</v>
      </c>
      <c r="D319" t="s">
        <v>322</v>
      </c>
      <c r="E319" t="s">
        <v>105</v>
      </c>
      <c r="F319" s="25">
        <v>2023</v>
      </c>
      <c r="G319" s="24">
        <v>1299.8611146285878</v>
      </c>
      <c r="H319" s="24">
        <v>4914.4583515033301</v>
      </c>
      <c r="I319" s="24">
        <v>3009.7017232456865</v>
      </c>
      <c r="J319" s="24">
        <v>1649.1464231197824</v>
      </c>
      <c r="K319" s="24">
        <v>1818.5605647742934</v>
      </c>
      <c r="L319" s="24">
        <v>4923.4541880529005</v>
      </c>
      <c r="M319" s="24">
        <v>-4.3672469075709852</v>
      </c>
      <c r="N319" s="24">
        <v>10675.401142628854</v>
      </c>
    </row>
    <row r="320" spans="1:14" x14ac:dyDescent="0.35">
      <c r="A320" t="s">
        <v>9</v>
      </c>
      <c r="B320" s="24" t="s">
        <v>318</v>
      </c>
      <c r="C320" s="24" t="s">
        <v>319</v>
      </c>
      <c r="D320" t="s">
        <v>323</v>
      </c>
      <c r="E320" t="s">
        <v>106</v>
      </c>
      <c r="F320" s="25">
        <v>2023</v>
      </c>
      <c r="G320" s="24">
        <v>879.38831989879668</v>
      </c>
      <c r="H320" s="24">
        <v>2810.9763975168953</v>
      </c>
      <c r="I320" s="24">
        <v>1740.3041644719174</v>
      </c>
      <c r="J320" s="24">
        <v>826.15061462474364</v>
      </c>
      <c r="K320" s="24">
        <v>1093.1230446894401</v>
      </c>
      <c r="L320" s="24">
        <v>2587.2693066603865</v>
      </c>
      <c r="M320" s="24">
        <v>-2.4477013137189978</v>
      </c>
      <c r="N320" s="24">
        <v>6096.2168279200932</v>
      </c>
    </row>
    <row r="321" spans="1:14" x14ac:dyDescent="0.35">
      <c r="A321" t="s">
        <v>9</v>
      </c>
      <c r="B321" s="24" t="s">
        <v>318</v>
      </c>
      <c r="C321" s="24" t="s">
        <v>319</v>
      </c>
      <c r="D321" t="s">
        <v>324</v>
      </c>
      <c r="E321" t="s">
        <v>107</v>
      </c>
      <c r="F321" s="25">
        <v>2023</v>
      </c>
      <c r="G321" s="24">
        <v>575.3643593965844</v>
      </c>
      <c r="H321" s="24">
        <v>2215.4462204273186</v>
      </c>
      <c r="I321" s="24">
        <v>951.14082126374501</v>
      </c>
      <c r="J321" s="24">
        <v>548.25676357330883</v>
      </c>
      <c r="K321" s="24">
        <v>862.6895763790443</v>
      </c>
      <c r="L321" s="24">
        <v>1617.8531815447097</v>
      </c>
      <c r="M321" s="24">
        <v>-1.2036890238406233</v>
      </c>
      <c r="N321" s="24">
        <v>3947.6545536561644</v>
      </c>
    </row>
    <row r="322" spans="1:14" x14ac:dyDescent="0.35">
      <c r="A322" t="s">
        <v>9</v>
      </c>
      <c r="B322" s="24" t="s">
        <v>318</v>
      </c>
      <c r="C322" s="24" t="s">
        <v>319</v>
      </c>
      <c r="D322" t="s">
        <v>325</v>
      </c>
      <c r="E322" t="s">
        <v>108</v>
      </c>
      <c r="F322" s="25">
        <v>2023</v>
      </c>
      <c r="G322" s="24">
        <v>298.07541861448669</v>
      </c>
      <c r="H322" s="24">
        <v>1131.3226437096596</v>
      </c>
      <c r="I322" s="24">
        <v>591.34282865124976</v>
      </c>
      <c r="J322" s="24">
        <v>331.03515466977893</v>
      </c>
      <c r="K322" s="24">
        <v>426.02115217046321</v>
      </c>
      <c r="L322" s="24">
        <v>1048.0058614033412</v>
      </c>
      <c r="M322" s="24">
        <v>-0.63275901588258732</v>
      </c>
      <c r="N322" s="24">
        <v>2311.057686522613</v>
      </c>
    </row>
    <row r="323" spans="1:14" x14ac:dyDescent="0.35">
      <c r="A323" t="s">
        <v>9</v>
      </c>
      <c r="B323" s="24" t="s">
        <v>318</v>
      </c>
      <c r="C323" s="24" t="s">
        <v>319</v>
      </c>
      <c r="D323" t="s">
        <v>326</v>
      </c>
      <c r="E323" t="s">
        <v>109</v>
      </c>
      <c r="F323" s="25">
        <v>2023</v>
      </c>
      <c r="G323" s="24">
        <v>2410.661081469766</v>
      </c>
      <c r="H323" s="24">
        <v>10093.107986851612</v>
      </c>
      <c r="I323" s="24">
        <v>5601.2944789882968</v>
      </c>
      <c r="J323" s="24">
        <v>2609.5100258017733</v>
      </c>
      <c r="K323" s="24">
        <v>3671.7191566645015</v>
      </c>
      <c r="L323" s="24">
        <v>6764.2864544211516</v>
      </c>
      <c r="M323" s="24">
        <v>-5.569670887771208</v>
      </c>
      <c r="N323" s="24">
        <v>18582.55114837678</v>
      </c>
    </row>
    <row r="324" spans="1:14" x14ac:dyDescent="0.35">
      <c r="A324" t="s">
        <v>9</v>
      </c>
      <c r="B324" s="24" t="s">
        <v>318</v>
      </c>
      <c r="C324" s="24" t="s">
        <v>319</v>
      </c>
      <c r="D324" t="s">
        <v>327</v>
      </c>
      <c r="E324" t="s">
        <v>110</v>
      </c>
      <c r="F324" s="25">
        <v>2023</v>
      </c>
      <c r="G324" s="24">
        <v>742.16860326699884</v>
      </c>
      <c r="H324" s="24">
        <v>3626.7906275614296</v>
      </c>
      <c r="I324" s="24">
        <v>1604.7381321161681</v>
      </c>
      <c r="J324" s="24">
        <v>688.24764447624375</v>
      </c>
      <c r="K324" s="24">
        <v>1521.8793982203297</v>
      </c>
      <c r="L324" s="24">
        <v>1864.4273000324147</v>
      </c>
      <c r="M324" s="24">
        <v>-5.1147295685923497</v>
      </c>
      <c r="N324" s="24">
        <v>5622.8828907118459</v>
      </c>
    </row>
    <row r="325" spans="1:14" x14ac:dyDescent="0.35">
      <c r="A325" t="s">
        <v>9</v>
      </c>
      <c r="B325" s="24" t="s">
        <v>318</v>
      </c>
      <c r="C325" s="24" t="s">
        <v>319</v>
      </c>
      <c r="D325" t="s">
        <v>328</v>
      </c>
      <c r="E325" t="s">
        <v>111</v>
      </c>
      <c r="F325" s="25">
        <v>2023</v>
      </c>
      <c r="G325" s="24">
        <v>958.73785842809673</v>
      </c>
      <c r="H325" s="24">
        <v>3968.0231677092374</v>
      </c>
      <c r="I325" s="24">
        <v>1625.8495271013448</v>
      </c>
      <c r="J325" s="24">
        <v>969.38200174123938</v>
      </c>
      <c r="K325" s="24">
        <v>1594.6478311619774</v>
      </c>
      <c r="L325" s="24">
        <v>2666.1183280663754</v>
      </c>
      <c r="M325" s="24">
        <v>-2.4540265319209982</v>
      </c>
      <c r="N325" s="24">
        <v>6652.2450218699159</v>
      </c>
    </row>
    <row r="326" spans="1:14" x14ac:dyDescent="0.35">
      <c r="A326" t="s">
        <v>9</v>
      </c>
      <c r="B326" s="24" t="s">
        <v>329</v>
      </c>
      <c r="C326" s="24" t="s">
        <v>330</v>
      </c>
      <c r="D326" t="s">
        <v>331</v>
      </c>
      <c r="E326" t="s">
        <v>112</v>
      </c>
      <c r="F326" s="25">
        <v>2023</v>
      </c>
      <c r="G326" s="24">
        <v>1031.1438816699861</v>
      </c>
      <c r="H326" s="24">
        <v>4606.9220180245702</v>
      </c>
      <c r="I326" s="24">
        <v>2874.1095170752851</v>
      </c>
      <c r="J326" s="24">
        <v>1451.8989462035634</v>
      </c>
      <c r="K326" s="24">
        <v>1787.6730348130095</v>
      </c>
      <c r="L326" s="24">
        <v>3509.4060830350636</v>
      </c>
      <c r="M326" s="24">
        <v>21.262094628955904</v>
      </c>
      <c r="N326" s="24">
        <v>8803.2716134172879</v>
      </c>
    </row>
    <row r="327" spans="1:14" x14ac:dyDescent="0.35">
      <c r="A327" t="s">
        <v>9</v>
      </c>
      <c r="B327" s="24" t="s">
        <v>329</v>
      </c>
      <c r="C327" s="24" t="s">
        <v>330</v>
      </c>
      <c r="D327" t="s">
        <v>332</v>
      </c>
      <c r="E327" t="s">
        <v>113</v>
      </c>
      <c r="F327" s="25">
        <v>2023</v>
      </c>
      <c r="G327" s="24">
        <v>329.9207385971124</v>
      </c>
      <c r="H327" s="24">
        <v>1500.6656029635633</v>
      </c>
      <c r="I327" s="24">
        <v>916.17628784726787</v>
      </c>
      <c r="J327" s="24">
        <v>490.50665977716892</v>
      </c>
      <c r="K327" s="24">
        <v>591.37263780478793</v>
      </c>
      <c r="L327" s="24">
        <v>1550.8049991970606</v>
      </c>
      <c r="M327" s="24">
        <v>4.8424989242264189</v>
      </c>
      <c r="N327" s="24">
        <v>3220.530829947274</v>
      </c>
    </row>
    <row r="328" spans="1:14" x14ac:dyDescent="0.35">
      <c r="A328" t="s">
        <v>9</v>
      </c>
      <c r="B328" s="24" t="s">
        <v>329</v>
      </c>
      <c r="C328" s="24" t="s">
        <v>330</v>
      </c>
      <c r="D328" t="s">
        <v>333</v>
      </c>
      <c r="E328" t="s">
        <v>114</v>
      </c>
      <c r="F328" s="25">
        <v>2023</v>
      </c>
      <c r="G328" s="24">
        <v>1157.5524335505595</v>
      </c>
      <c r="H328" s="24">
        <v>6156.5032704443074</v>
      </c>
      <c r="I328" s="24">
        <v>2990.0122708216545</v>
      </c>
      <c r="J328" s="24">
        <v>1633.8513416226153</v>
      </c>
      <c r="K328" s="24">
        <v>2370.7217074600762</v>
      </c>
      <c r="L328" s="24">
        <v>3470.6750366176129</v>
      </c>
      <c r="M328" s="24">
        <v>15.796860697101271</v>
      </c>
      <c r="N328" s="24">
        <v>9785.966823048544</v>
      </c>
    </row>
    <row r="329" spans="1:14" x14ac:dyDescent="0.35">
      <c r="A329" t="s">
        <v>9</v>
      </c>
      <c r="B329" s="24" t="s">
        <v>329</v>
      </c>
      <c r="C329" s="24" t="s">
        <v>330</v>
      </c>
      <c r="D329" t="s">
        <v>334</v>
      </c>
      <c r="E329" t="s">
        <v>115</v>
      </c>
      <c r="F329" s="25">
        <v>2023</v>
      </c>
      <c r="G329" s="24">
        <v>195.49482361782901</v>
      </c>
      <c r="H329" s="24">
        <v>1228.6711205981401</v>
      </c>
      <c r="I329" s="24">
        <v>768.32250800673955</v>
      </c>
      <c r="J329" s="24">
        <v>379.26909287313867</v>
      </c>
      <c r="K329" s="24">
        <v>465.45955016509964</v>
      </c>
      <c r="L329" s="24">
        <v>1208.6914522664983</v>
      </c>
      <c r="M329" s="24">
        <v>3.1161639870124778</v>
      </c>
      <c r="N329" s="24">
        <v>2559.567425437981</v>
      </c>
    </row>
    <row r="330" spans="1:14" x14ac:dyDescent="0.35">
      <c r="A330" t="s">
        <v>9</v>
      </c>
      <c r="B330" s="24" t="s">
        <v>329</v>
      </c>
      <c r="C330" s="24" t="s">
        <v>330</v>
      </c>
      <c r="D330" t="s">
        <v>335</v>
      </c>
      <c r="E330" t="s">
        <v>116</v>
      </c>
      <c r="F330" s="25">
        <v>2023</v>
      </c>
      <c r="G330" s="24">
        <v>732.78812256451261</v>
      </c>
      <c r="H330" s="24">
        <v>2886.2379879694213</v>
      </c>
      <c r="I330" s="24">
        <v>1345.1794162490519</v>
      </c>
      <c r="J330" s="24">
        <v>756.17395952351353</v>
      </c>
      <c r="K330" s="24">
        <v>1108.2730697570264</v>
      </c>
      <c r="L330" s="24">
        <v>2536.922428883764</v>
      </c>
      <c r="M330" s="24">
        <v>5.882381762703905</v>
      </c>
      <c r="N330" s="24">
        <v>5642.5633081489123</v>
      </c>
    </row>
    <row r="331" spans="1:14" x14ac:dyDescent="0.35">
      <c r="A331" t="s">
        <v>9</v>
      </c>
      <c r="B331" s="24" t="s">
        <v>329</v>
      </c>
      <c r="C331" s="24" t="s">
        <v>330</v>
      </c>
      <c r="D331" t="s">
        <v>336</v>
      </c>
      <c r="E331" t="s">
        <v>337</v>
      </c>
      <c r="F331" s="25">
        <v>2023</v>
      </c>
      <c r="G331" s="24">
        <v>0</v>
      </c>
      <c r="H331" s="24">
        <v>0</v>
      </c>
      <c r="I331" s="24">
        <v>0</v>
      </c>
      <c r="J331" s="24">
        <v>0</v>
      </c>
      <c r="K331" s="24">
        <v>0</v>
      </c>
      <c r="L331" s="24">
        <v>0</v>
      </c>
      <c r="M331" s="24">
        <v>0</v>
      </c>
      <c r="N331" s="24">
        <v>0</v>
      </c>
    </row>
    <row r="332" spans="1:14" x14ac:dyDescent="0.35">
      <c r="A332" t="s">
        <v>9</v>
      </c>
      <c r="B332" s="24" t="s">
        <v>329</v>
      </c>
      <c r="C332" s="24" t="s">
        <v>330</v>
      </c>
      <c r="D332" t="s">
        <v>338</v>
      </c>
      <c r="E332" t="s">
        <v>339</v>
      </c>
      <c r="F332" s="25">
        <v>2023</v>
      </c>
      <c r="G332" s="24">
        <v>0</v>
      </c>
      <c r="H332" s="24">
        <v>0</v>
      </c>
      <c r="I332" s="24">
        <v>0</v>
      </c>
      <c r="J332" s="24">
        <v>0</v>
      </c>
      <c r="K332" s="24">
        <v>0</v>
      </c>
      <c r="L332" s="24">
        <v>0</v>
      </c>
      <c r="M332" s="24">
        <v>0</v>
      </c>
      <c r="N332" s="24">
        <v>0</v>
      </c>
    </row>
    <row r="333" spans="1:14" x14ac:dyDescent="0.35">
      <c r="A333" t="s">
        <v>9</v>
      </c>
      <c r="B333" s="24" t="s">
        <v>329</v>
      </c>
      <c r="C333" s="24" t="s">
        <v>330</v>
      </c>
      <c r="D333" t="s">
        <v>340</v>
      </c>
      <c r="E333" t="s">
        <v>341</v>
      </c>
      <c r="F333" s="25">
        <v>2023</v>
      </c>
      <c r="G333" s="24">
        <v>0</v>
      </c>
      <c r="H333" s="24">
        <v>0</v>
      </c>
      <c r="I333" s="24">
        <v>0</v>
      </c>
      <c r="J333" s="24">
        <v>0</v>
      </c>
      <c r="K333" s="24">
        <v>0</v>
      </c>
      <c r="L333" s="24">
        <v>0</v>
      </c>
      <c r="M333" s="24">
        <v>0</v>
      </c>
      <c r="N333" s="24">
        <v>0</v>
      </c>
    </row>
    <row r="334" spans="1:14" x14ac:dyDescent="0.35">
      <c r="A334" t="s">
        <v>9</v>
      </c>
      <c r="B334" s="24" t="s">
        <v>329</v>
      </c>
      <c r="C334" s="24" t="s">
        <v>330</v>
      </c>
      <c r="D334" t="s">
        <v>342</v>
      </c>
      <c r="E334" t="s">
        <v>343</v>
      </c>
      <c r="F334" s="25">
        <v>2023</v>
      </c>
      <c r="G334" s="24">
        <v>0</v>
      </c>
      <c r="H334" s="24">
        <v>0</v>
      </c>
      <c r="I334" s="24">
        <v>0</v>
      </c>
      <c r="J334" s="24">
        <v>0</v>
      </c>
      <c r="K334" s="24">
        <v>0</v>
      </c>
      <c r="L334" s="24">
        <v>0</v>
      </c>
      <c r="M334" s="24">
        <v>0</v>
      </c>
      <c r="N334" s="24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D5E12-5CB5-44CF-8938-E38473B198BC}">
  <dimension ref="A1:A22"/>
  <sheetViews>
    <sheetView workbookViewId="0">
      <selection activeCell="M37" sqref="M37"/>
    </sheetView>
  </sheetViews>
  <sheetFormatPr defaultRowHeight="14.5" x14ac:dyDescent="0.35"/>
  <sheetData>
    <row r="1" spans="1:1" x14ac:dyDescent="0.35">
      <c r="A1" t="s">
        <v>158</v>
      </c>
    </row>
    <row r="2" spans="1:1" x14ac:dyDescent="0.35">
      <c r="A2" t="s">
        <v>156</v>
      </c>
    </row>
    <row r="4" spans="1:1" x14ac:dyDescent="0.35">
      <c r="A4" t="s">
        <v>159</v>
      </c>
    </row>
    <row r="5" spans="1:1" x14ac:dyDescent="0.35">
      <c r="A5" t="s">
        <v>171</v>
      </c>
    </row>
    <row r="7" spans="1:1" x14ac:dyDescent="0.35">
      <c r="A7" t="s">
        <v>163</v>
      </c>
    </row>
    <row r="8" spans="1:1" x14ac:dyDescent="0.35">
      <c r="A8" t="s">
        <v>157</v>
      </c>
    </row>
    <row r="10" spans="1:1" x14ac:dyDescent="0.35">
      <c r="A10" t="s">
        <v>164</v>
      </c>
    </row>
    <row r="11" spans="1:1" x14ac:dyDescent="0.35">
      <c r="A11" t="s">
        <v>162</v>
      </c>
    </row>
    <row r="13" spans="1:1" x14ac:dyDescent="0.35">
      <c r="A13" t="s">
        <v>165</v>
      </c>
    </row>
    <row r="14" spans="1:1" x14ac:dyDescent="0.35">
      <c r="A14" t="s">
        <v>172</v>
      </c>
    </row>
    <row r="15" spans="1:1" x14ac:dyDescent="0.35">
      <c r="A15" t="s">
        <v>160</v>
      </c>
    </row>
    <row r="16" spans="1:1" x14ac:dyDescent="0.35">
      <c r="A16" t="s">
        <v>173</v>
      </c>
    </row>
    <row r="17" spans="1:1" x14ac:dyDescent="0.35">
      <c r="A17" t="s">
        <v>161</v>
      </c>
    </row>
    <row r="18" spans="1:1" x14ac:dyDescent="0.35">
      <c r="A18" t="s">
        <v>174</v>
      </c>
    </row>
    <row r="20" spans="1:1" x14ac:dyDescent="0.35">
      <c r="A20" t="s">
        <v>166</v>
      </c>
    </row>
    <row r="22" spans="1:1" x14ac:dyDescent="0.35">
      <c r="A22" s="1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E8D00-E6A8-4FF8-9D42-AE170C1AF6BF}">
  <dimension ref="A1:U137"/>
  <sheetViews>
    <sheetView workbookViewId="0">
      <selection activeCell="M37" sqref="M37"/>
    </sheetView>
  </sheetViews>
  <sheetFormatPr defaultRowHeight="14.5" x14ac:dyDescent="0.35"/>
  <cols>
    <col min="1" max="1" width="31.26953125" customWidth="1"/>
    <col min="2" max="3" width="14.54296875" style="41" customWidth="1"/>
    <col min="4" max="4" width="12.7265625" style="41" customWidth="1"/>
    <col min="5" max="5" width="9.1796875" style="49"/>
    <col min="6" max="6" width="12" style="49" customWidth="1"/>
    <col min="7" max="7" width="12" style="41" customWidth="1"/>
    <col min="8" max="8" width="11.7265625" style="41" customWidth="1"/>
    <col min="9" max="9" width="13.1796875" customWidth="1"/>
  </cols>
  <sheetData>
    <row r="1" spans="1:21" x14ac:dyDescent="0.35">
      <c r="A1" s="2" t="s">
        <v>177</v>
      </c>
      <c r="B1" s="34"/>
      <c r="C1" s="34"/>
      <c r="D1" s="34"/>
      <c r="E1" s="42"/>
      <c r="F1" s="42"/>
    </row>
    <row r="2" spans="1:21" x14ac:dyDescent="0.35">
      <c r="A2" s="2"/>
      <c r="B2" s="34"/>
      <c r="C2" s="34"/>
      <c r="D2" s="34"/>
      <c r="E2" s="42"/>
      <c r="F2" s="42"/>
    </row>
    <row r="3" spans="1:21" ht="65" x14ac:dyDescent="0.35">
      <c r="A3" s="3" t="s">
        <v>117</v>
      </c>
      <c r="B3" s="35" t="s">
        <v>1</v>
      </c>
      <c r="C3" s="35" t="s">
        <v>145</v>
      </c>
      <c r="D3" s="35" t="s">
        <v>144</v>
      </c>
      <c r="E3" s="43" t="s">
        <v>146</v>
      </c>
      <c r="F3" s="43" t="s">
        <v>147</v>
      </c>
      <c r="G3" s="35" t="s">
        <v>148</v>
      </c>
      <c r="H3" s="35" t="s">
        <v>149</v>
      </c>
      <c r="I3" s="3" t="s">
        <v>150</v>
      </c>
      <c r="K3" s="35" t="s">
        <v>1</v>
      </c>
      <c r="L3" s="35" t="s">
        <v>145</v>
      </c>
      <c r="M3" s="35" t="s">
        <v>144</v>
      </c>
      <c r="N3" s="35" t="s">
        <v>148</v>
      </c>
      <c r="O3" s="35" t="s">
        <v>149</v>
      </c>
    </row>
    <row r="4" spans="1:21" x14ac:dyDescent="0.35">
      <c r="A4" s="4" t="s">
        <v>10</v>
      </c>
      <c r="B4" s="36">
        <f>VLOOKUP($A4,Dati!$E$2:$N$112,3,FALSE)</f>
        <v>6713.2228884299539</v>
      </c>
      <c r="C4" s="36">
        <f>VLOOKUP($A4,Dati!$E$2:$N$112,4,FALSE)</f>
        <v>34207.540132996241</v>
      </c>
      <c r="D4" s="36">
        <f>VLOOKUP($A4,Dati!$E$2:$N$112,5,FALSE)</f>
        <v>16694.112552161223</v>
      </c>
      <c r="E4" s="44">
        <f>VLOOKUP($A4,Dati!$E$2:$N$112,6,FALSE)</f>
        <v>10913.771823503521</v>
      </c>
      <c r="F4" s="44">
        <f>VLOOKUP($A4,Dati!$E$2:$N$112,7,FALSE)</f>
        <v>12918.236108058063</v>
      </c>
      <c r="G4" s="36">
        <f>VLOOKUP($A4,Dati!$E$2:$N$112,8,FALSE)</f>
        <v>18271.697293055648</v>
      </c>
      <c r="H4" s="36">
        <f>VLOOKUP($A4,Dati!$E$2:$N$112,9,FALSE)</f>
        <v>-489.3088251396299</v>
      </c>
      <c r="I4" s="5">
        <f>VLOOKUP($A4,Dati!$E$2:$N$112,10,FALSE)</f>
        <v>51565.256109941845</v>
      </c>
      <c r="J4" s="24">
        <f>I4-(B4+C4+D4+G4+H4-F4-E4)</f>
        <v>0</v>
      </c>
      <c r="K4" s="24">
        <f>B4/SUM($B4:$D4,$G4:$H4)*100</f>
        <v>8.9038017145218564</v>
      </c>
      <c r="L4" s="24">
        <f t="shared" ref="L4:O4" si="0">C4/SUM($B4:$D4,$G4:$H4)*100</f>
        <v>45.369736644775649</v>
      </c>
      <c r="M4" s="24">
        <f t="shared" si="0"/>
        <v>22.141536253850965</v>
      </c>
      <c r="N4" s="24">
        <f t="shared" si="0"/>
        <v>14.475023679235747</v>
      </c>
      <c r="O4" s="24">
        <f t="shared" si="0"/>
        <v>17.13356084240278</v>
      </c>
      <c r="P4" s="24">
        <f>(K4-K$137)^2</f>
        <v>7.8707787578039749E-4</v>
      </c>
      <c r="Q4" s="24">
        <f t="shared" ref="Q4:T4" si="1">(L4-L$137)^2</f>
        <v>2.2261652626334616</v>
      </c>
      <c r="R4" s="24">
        <f t="shared" si="1"/>
        <v>8.5806112646493016E-2</v>
      </c>
      <c r="S4" s="24">
        <f t="shared" si="1"/>
        <v>1.2113031104735761</v>
      </c>
      <c r="T4" s="24">
        <f t="shared" si="1"/>
        <v>0.19508066738547411</v>
      </c>
      <c r="U4" s="24">
        <f>SUM(P4:T4)</f>
        <v>3.7191422310147848</v>
      </c>
    </row>
    <row r="5" spans="1:21" x14ac:dyDescent="0.35">
      <c r="A5" s="6" t="s">
        <v>11</v>
      </c>
      <c r="B5" s="37">
        <f>VLOOKUP($A5,Dati!$E$2:$N$112,3,FALSE)</f>
        <v>420.14230197185952</v>
      </c>
      <c r="C5" s="37">
        <f>VLOOKUP($A5,Dati!$E$2:$N$112,4,FALSE)</f>
        <v>1954.9111251779048</v>
      </c>
      <c r="D5" s="37">
        <f>VLOOKUP($A5,Dati!$E$2:$N$112,5,FALSE)</f>
        <v>1084.8782061027198</v>
      </c>
      <c r="E5" s="45">
        <f>VLOOKUP($A5,Dati!$E$2:$N$112,6,FALSE)</f>
        <v>724.51138428742195</v>
      </c>
      <c r="F5" s="45">
        <f>VLOOKUP($A5,Dati!$E$2:$N$112,7,FALSE)</f>
        <v>767.44604232653558</v>
      </c>
      <c r="G5" s="37">
        <f>VLOOKUP($A5,Dati!$E$2:$N$112,8,FALSE)</f>
        <v>1423.369353599855</v>
      </c>
      <c r="H5" s="37">
        <f>VLOOKUP($A5,Dati!$E$2:$N$112,9,FALSE)</f>
        <v>-33.589569536423838</v>
      </c>
      <c r="I5" s="7">
        <f>VLOOKUP($A5,Dati!$E$2:$N$112,10,FALSE)</f>
        <v>3357.7539907019577</v>
      </c>
      <c r="J5" s="24">
        <f t="shared" ref="J5:J69" si="2">I5-(B5+C5+D5+G5+H5-F5-E5)</f>
        <v>0</v>
      </c>
      <c r="K5" s="24">
        <f t="shared" ref="K5:K68" si="3">B5/SUM($B5:$D5,$G5:$H5)*100</f>
        <v>8.6632433524135006</v>
      </c>
      <c r="L5" s="24">
        <f t="shared" ref="L5:L68" si="4">C5/SUM($B5:$D5,$G5:$H5)*100</f>
        <v>40.309844379562186</v>
      </c>
      <c r="M5" s="24">
        <f t="shared" ref="M5:M68" si="5">D5/SUM($B5:$D5,$G5:$H5)*100</f>
        <v>22.369953853937734</v>
      </c>
      <c r="N5" s="24">
        <f t="shared" ref="N5:N68" si="6">E5/SUM($B5:$D5,$G5:$H5)*100</f>
        <v>14.939267967585682</v>
      </c>
      <c r="O5" s="24">
        <f t="shared" ref="O5:O68" si="7">F5/SUM($B5:$D5,$G5:$H5)*100</f>
        <v>15.824571325756958</v>
      </c>
      <c r="P5" s="24">
        <f t="shared" ref="P5:P68" si="8">(K5-K$137)^2</f>
        <v>4.5157717910331414E-2</v>
      </c>
      <c r="Q5" s="24">
        <f t="shared" ref="Q5:Q68" si="9">(L5-L$137)^2</f>
        <v>12.729613065808225</v>
      </c>
      <c r="R5" s="24">
        <f t="shared" ref="R5:R68" si="10">(M5-M$137)^2</f>
        <v>4.1614374214157118E-3</v>
      </c>
      <c r="S5" s="24">
        <f t="shared" ref="S5:S68" si="11">(N5-N$137)^2</f>
        <v>2.4487131212031747</v>
      </c>
      <c r="T5" s="24">
        <f t="shared" ref="T5:T68" si="12">(O5-O$137)^2</f>
        <v>0.75222688752561351</v>
      </c>
      <c r="U5" s="24">
        <f t="shared" ref="U5:U68" si="13">SUM(P5:T5)</f>
        <v>15.979872229868763</v>
      </c>
    </row>
    <row r="6" spans="1:21" x14ac:dyDescent="0.35">
      <c r="A6" s="6" t="s">
        <v>12</v>
      </c>
      <c r="B6" s="37">
        <f>VLOOKUP($A6,Dati!$E$2:$N$112,3,FALSE)</f>
        <v>977.31223554193832</v>
      </c>
      <c r="C6" s="37">
        <f>VLOOKUP($A6,Dati!$E$2:$N$112,4,FALSE)</f>
        <v>4277.6467669832036</v>
      </c>
      <c r="D6" s="37">
        <f>VLOOKUP($A6,Dati!$E$2:$N$112,5,FALSE)</f>
        <v>2543.7405400250618</v>
      </c>
      <c r="E6" s="45">
        <f>VLOOKUP($A6,Dati!$E$2:$N$112,6,FALSE)</f>
        <v>1784.7657916042419</v>
      </c>
      <c r="F6" s="45">
        <f>VLOOKUP($A6,Dati!$E$2:$N$112,7,FALSE)</f>
        <v>1696.3320227086999</v>
      </c>
      <c r="G6" s="37">
        <f>VLOOKUP($A6,Dati!$E$2:$N$112,8,FALSE)</f>
        <v>2827.6910662549822</v>
      </c>
      <c r="H6" s="37">
        <f>VLOOKUP($A6,Dati!$E$2:$N$112,9,FALSE)</f>
        <v>-88.40068554332008</v>
      </c>
      <c r="I6" s="7">
        <f>VLOOKUP($A6,Dati!$E$2:$N$112,10,FALSE)</f>
        <v>7056.892108948924</v>
      </c>
      <c r="J6" s="24">
        <f t="shared" si="2"/>
        <v>0</v>
      </c>
      <c r="K6" s="24">
        <f t="shared" si="3"/>
        <v>9.2741807750697394</v>
      </c>
      <c r="L6" s="24">
        <f t="shared" si="4"/>
        <v>40.592625331142152</v>
      </c>
      <c r="M6" s="24">
        <f t="shared" si="5"/>
        <v>24.1387642097658</v>
      </c>
      <c r="N6" s="24">
        <f t="shared" si="6"/>
        <v>16.936491727558952</v>
      </c>
      <c r="O6" s="24">
        <f t="shared" si="7"/>
        <v>16.097301620721492</v>
      </c>
      <c r="P6" s="24">
        <f t="shared" si="8"/>
        <v>0.15874962747590576</v>
      </c>
      <c r="Q6" s="24">
        <f t="shared" si="9"/>
        <v>10.791733384838375</v>
      </c>
      <c r="R6" s="24">
        <f t="shared" si="10"/>
        <v>2.904642415575533</v>
      </c>
      <c r="S6" s="24">
        <f t="shared" si="11"/>
        <v>12.688272953029298</v>
      </c>
      <c r="T6" s="24">
        <f t="shared" si="12"/>
        <v>0.35352519800354543</v>
      </c>
      <c r="U6" s="24">
        <f t="shared" si="13"/>
        <v>26.896923578922657</v>
      </c>
    </row>
    <row r="7" spans="1:21" x14ac:dyDescent="0.35">
      <c r="A7" s="6" t="s">
        <v>13</v>
      </c>
      <c r="B7" s="37">
        <f>VLOOKUP($A7,Dati!$E$2:$N$112,3,FALSE)</f>
        <v>1638.027878285933</v>
      </c>
      <c r="C7" s="37">
        <f>VLOOKUP($A7,Dati!$E$2:$N$112,4,FALSE)</f>
        <v>8093.5583575156106</v>
      </c>
      <c r="D7" s="37">
        <f>VLOOKUP($A7,Dati!$E$2:$N$112,5,FALSE)</f>
        <v>4862.2818428973169</v>
      </c>
      <c r="E7" s="45">
        <f>VLOOKUP($A7,Dati!$E$2:$N$112,6,FALSE)</f>
        <v>2498.5527226477047</v>
      </c>
      <c r="F7" s="45">
        <f>VLOOKUP($A7,Dati!$E$2:$N$112,7,FALSE)</f>
        <v>3192.5642199571962</v>
      </c>
      <c r="G7" s="37">
        <f>VLOOKUP($A7,Dati!$E$2:$N$112,8,FALSE)</f>
        <v>4246.187124782482</v>
      </c>
      <c r="H7" s="37">
        <f>VLOOKUP($A7,Dati!$E$2:$N$112,9,FALSE)</f>
        <v>-145.52928350517939</v>
      </c>
      <c r="I7" s="7">
        <f>VLOOKUP($A7,Dati!$E$2:$N$112,10,FALSE)</f>
        <v>13003.408977371264</v>
      </c>
      <c r="J7" s="24">
        <f t="shared" si="2"/>
        <v>0</v>
      </c>
      <c r="K7" s="24">
        <f t="shared" si="3"/>
        <v>8.7620723055384193</v>
      </c>
      <c r="L7" s="24">
        <f t="shared" si="4"/>
        <v>43.293734177378539</v>
      </c>
      <c r="M7" s="24">
        <f t="shared" si="5"/>
        <v>26.009120871589968</v>
      </c>
      <c r="N7" s="24">
        <f t="shared" si="6"/>
        <v>13.365156909263257</v>
      </c>
      <c r="O7" s="24">
        <f t="shared" si="7"/>
        <v>17.077535068946361</v>
      </c>
      <c r="P7" s="24">
        <f t="shared" si="8"/>
        <v>1.2921892121597162E-2</v>
      </c>
      <c r="Q7" s="24">
        <f t="shared" si="9"/>
        <v>0.34101924704847891</v>
      </c>
      <c r="R7" s="24">
        <f t="shared" si="10"/>
        <v>12.778178483557801</v>
      </c>
      <c r="S7" s="24">
        <f t="shared" si="11"/>
        <v>8.6018324242313624E-5</v>
      </c>
      <c r="T7" s="24">
        <f t="shared" si="12"/>
        <v>0.14872869783836759</v>
      </c>
      <c r="U7" s="24">
        <f t="shared" si="13"/>
        <v>13.280934338890486</v>
      </c>
    </row>
    <row r="8" spans="1:21" x14ac:dyDescent="0.35">
      <c r="A8" s="6" t="s">
        <v>14</v>
      </c>
      <c r="B8" s="37">
        <f>VLOOKUP($A8,Dati!$E$2:$N$112,3,FALSE)</f>
        <v>554.57086359785012</v>
      </c>
      <c r="C8" s="37">
        <f>VLOOKUP($A8,Dati!$E$2:$N$112,4,FALSE)</f>
        <v>1930.1859893366682</v>
      </c>
      <c r="D8" s="37">
        <f>VLOOKUP($A8,Dati!$E$2:$N$112,5,FALSE)</f>
        <v>1464.4370320287019</v>
      </c>
      <c r="E8" s="45">
        <f>VLOOKUP($A8,Dati!$E$2:$N$112,6,FALSE)</f>
        <v>857.40395923299252</v>
      </c>
      <c r="F8" s="45">
        <f>VLOOKUP($A8,Dati!$E$2:$N$112,7,FALSE)</f>
        <v>764.14461457852383</v>
      </c>
      <c r="G8" s="37">
        <f>VLOOKUP($A8,Dati!$E$2:$N$112,8,FALSE)</f>
        <v>1618.6519939501566</v>
      </c>
      <c r="H8" s="37">
        <f>VLOOKUP($A8,Dati!$E$2:$N$112,9,FALSE)</f>
        <v>-55.304073880199198</v>
      </c>
      <c r="I8" s="7">
        <f>VLOOKUP($A8,Dati!$E$2:$N$112,10,FALSE)</f>
        <v>3890.9932312216606</v>
      </c>
      <c r="J8" s="24">
        <f t="shared" si="2"/>
        <v>0</v>
      </c>
      <c r="K8" s="24">
        <f t="shared" si="3"/>
        <v>10.060166130468238</v>
      </c>
      <c r="L8" s="24">
        <f t="shared" si="4"/>
        <v>35.014446286363381</v>
      </c>
      <c r="M8" s="24">
        <f t="shared" si="5"/>
        <v>26.565549683298741</v>
      </c>
      <c r="N8" s="24">
        <f t="shared" si="6"/>
        <v>15.553695365178863</v>
      </c>
      <c r="O8" s="24">
        <f t="shared" si="7"/>
        <v>13.861928700129376</v>
      </c>
      <c r="P8" s="24">
        <f t="shared" si="8"/>
        <v>1.4028491354818733</v>
      </c>
      <c r="Q8" s="24">
        <f t="shared" si="9"/>
        <v>78.557314430474307</v>
      </c>
      <c r="R8" s="24">
        <f t="shared" si="10"/>
        <v>17.06587670491086</v>
      </c>
      <c r="S8" s="24">
        <f t="shared" si="11"/>
        <v>4.7491909257192475</v>
      </c>
      <c r="T8" s="24">
        <f t="shared" si="12"/>
        <v>8.0086326836750139</v>
      </c>
      <c r="U8" s="24">
        <f t="shared" si="13"/>
        <v>109.78386388026131</v>
      </c>
    </row>
    <row r="9" spans="1:21" x14ac:dyDescent="0.35">
      <c r="A9" s="6" t="s">
        <v>15</v>
      </c>
      <c r="B9" s="37">
        <f>VLOOKUP($A9,Dati!$E$2:$N$112,3,FALSE)</f>
        <v>1090.6987121019454</v>
      </c>
      <c r="C9" s="37">
        <f>VLOOKUP($A9,Dati!$E$2:$N$112,4,FALSE)</f>
        <v>4667.8145294560336</v>
      </c>
      <c r="D9" s="37">
        <f>VLOOKUP($A9,Dati!$E$2:$N$112,5,FALSE)</f>
        <v>2587.7577945939543</v>
      </c>
      <c r="E9" s="45">
        <f>VLOOKUP($A9,Dati!$E$2:$N$112,6,FALSE)</f>
        <v>1797.3033896387669</v>
      </c>
      <c r="F9" s="45">
        <f>VLOOKUP($A9,Dati!$E$2:$N$112,7,FALSE)</f>
        <v>1858.7064798805905</v>
      </c>
      <c r="G9" s="37">
        <f>VLOOKUP($A9,Dati!$E$2:$N$112,8,FALSE)</f>
        <v>3399.7559196361362</v>
      </c>
      <c r="H9" s="37">
        <f>VLOOKUP($A9,Dati!$E$2:$N$112,9,FALSE)</f>
        <v>-108.68155240144263</v>
      </c>
      <c r="I9" s="7">
        <f>VLOOKUP($A9,Dati!$E$2:$N$112,10,FALSE)</f>
        <v>7981.33553386727</v>
      </c>
      <c r="J9" s="24">
        <f t="shared" si="2"/>
        <v>0</v>
      </c>
      <c r="K9" s="24">
        <f t="shared" si="3"/>
        <v>9.3724013019716423</v>
      </c>
      <c r="L9" s="24">
        <f t="shared" si="4"/>
        <v>40.110646953021053</v>
      </c>
      <c r="M9" s="24">
        <f t="shared" si="5"/>
        <v>22.236667426240363</v>
      </c>
      <c r="N9" s="24">
        <f t="shared" si="6"/>
        <v>15.444272962077132</v>
      </c>
      <c r="O9" s="24">
        <f t="shared" si="7"/>
        <v>15.971911251681858</v>
      </c>
      <c r="P9" s="24">
        <f t="shared" si="8"/>
        <v>0.24666568807870662</v>
      </c>
      <c r="Q9" s="24">
        <f t="shared" si="9"/>
        <v>14.19070907590708</v>
      </c>
      <c r="R9" s="24">
        <f t="shared" si="10"/>
        <v>3.9123111982037953E-2</v>
      </c>
      <c r="S9" s="24">
        <f t="shared" si="11"/>
        <v>4.2842436132106902</v>
      </c>
      <c r="T9" s="24">
        <f t="shared" si="12"/>
        <v>0.51835711627676107</v>
      </c>
      <c r="U9" s="24">
        <f t="shared" si="13"/>
        <v>19.279098605455275</v>
      </c>
    </row>
    <row r="10" spans="1:21" x14ac:dyDescent="0.35">
      <c r="A10" s="6" t="s">
        <v>16</v>
      </c>
      <c r="B10" s="37">
        <f>VLOOKUP($A10,Dati!$E$2:$N$112,3,FALSE)</f>
        <v>425.14373584974328</v>
      </c>
      <c r="C10" s="37">
        <f>VLOOKUP($A10,Dati!$E$2:$N$112,4,FALSE)</f>
        <v>1979.4587656425197</v>
      </c>
      <c r="D10" s="37">
        <f>VLOOKUP($A10,Dati!$E$2:$N$112,5,FALSE)</f>
        <v>1151.2965618453813</v>
      </c>
      <c r="E10" s="45">
        <f>VLOOKUP($A10,Dati!$E$2:$N$112,6,FALSE)</f>
        <v>765.75496893972638</v>
      </c>
      <c r="F10" s="45">
        <f>VLOOKUP($A10,Dati!$E$2:$N$112,7,FALSE)</f>
        <v>761.88331911518401</v>
      </c>
      <c r="G10" s="37">
        <f>VLOOKUP($A10,Dati!$E$2:$N$112,8,FALSE)</f>
        <v>1542.5211497531427</v>
      </c>
      <c r="H10" s="37">
        <f>VLOOKUP($A10,Dati!$E$2:$N$112,9,FALSE)</f>
        <v>-22.384927051467372</v>
      </c>
      <c r="I10" s="7">
        <f>VLOOKUP($A10,Dati!$E$2:$N$112,10,FALSE)</f>
        <v>3548.3969979844092</v>
      </c>
      <c r="J10" s="24">
        <f t="shared" si="2"/>
        <v>0</v>
      </c>
      <c r="K10" s="24">
        <f t="shared" si="3"/>
        <v>8.3755078893762054</v>
      </c>
      <c r="L10" s="24">
        <f t="shared" si="4"/>
        <v>38.996158499659153</v>
      </c>
      <c r="M10" s="24">
        <f t="shared" si="5"/>
        <v>22.681019673204521</v>
      </c>
      <c r="N10" s="24">
        <f t="shared" si="6"/>
        <v>15.085690421534133</v>
      </c>
      <c r="O10" s="24">
        <f t="shared" si="7"/>
        <v>15.009417314544695</v>
      </c>
      <c r="P10" s="24">
        <f t="shared" si="8"/>
        <v>0.2502389739971812</v>
      </c>
      <c r="Q10" s="24">
        <f t="shared" si="9"/>
        <v>23.829473877147922</v>
      </c>
      <c r="R10" s="24">
        <f t="shared" si="10"/>
        <v>6.0790164452690233E-2</v>
      </c>
      <c r="S10" s="24">
        <f t="shared" si="11"/>
        <v>2.9284070428546003</v>
      </c>
      <c r="T10" s="24">
        <f t="shared" si="12"/>
        <v>2.830685636756098</v>
      </c>
      <c r="U10" s="24">
        <f t="shared" si="13"/>
        <v>29.899595695208493</v>
      </c>
    </row>
    <row r="11" spans="1:21" x14ac:dyDescent="0.35">
      <c r="A11" s="6" t="s">
        <v>17</v>
      </c>
      <c r="B11" s="37">
        <f>VLOOKUP($A11,Dati!$E$2:$N$112,3,FALSE)</f>
        <v>491.68138422077448</v>
      </c>
      <c r="C11" s="37">
        <f>VLOOKUP($A11,Dati!$E$2:$N$112,4,FALSE)</f>
        <v>1153.9843328918143</v>
      </c>
      <c r="D11" s="37">
        <f>VLOOKUP($A11,Dati!$E$2:$N$112,5,FALSE)</f>
        <v>1138.7954703456428</v>
      </c>
      <c r="E11" s="45">
        <f>VLOOKUP($A11,Dati!$E$2:$N$112,6,FALSE)</f>
        <v>585.43596014562559</v>
      </c>
      <c r="F11" s="45">
        <f>VLOOKUP($A11,Dati!$E$2:$N$112,7,FALSE)</f>
        <v>459.38719337520416</v>
      </c>
      <c r="G11" s="37">
        <f>VLOOKUP($A11,Dati!$E$2:$N$112,8,FALSE)</f>
        <v>1144.6260989675991</v>
      </c>
      <c r="H11" s="37">
        <f>VLOOKUP($A11,Dati!$E$2:$N$112,9,FALSE)</f>
        <v>-22.901082942337521</v>
      </c>
      <c r="I11" s="7">
        <f>VLOOKUP($A11,Dati!$E$2:$N$112,10,FALSE)</f>
        <v>2861.3630499626638</v>
      </c>
      <c r="J11" s="24">
        <f t="shared" si="2"/>
        <v>0</v>
      </c>
      <c r="K11" s="24">
        <f t="shared" si="3"/>
        <v>12.587249009847469</v>
      </c>
      <c r="L11" s="24">
        <f t="shared" si="4"/>
        <v>29.54248140712555</v>
      </c>
      <c r="M11" s="24">
        <f t="shared" si="5"/>
        <v>29.153640175424243</v>
      </c>
      <c r="N11" s="24">
        <f t="shared" si="6"/>
        <v>14.987405352656774</v>
      </c>
      <c r="O11" s="24">
        <f t="shared" si="7"/>
        <v>11.760504221880867</v>
      </c>
      <c r="P11" s="24">
        <f t="shared" si="8"/>
        <v>13.775248606996401</v>
      </c>
      <c r="Q11" s="24">
        <f t="shared" si="9"/>
        <v>205.49856980131557</v>
      </c>
      <c r="R11" s="24">
        <f t="shared" si="10"/>
        <v>45.147341133998026</v>
      </c>
      <c r="S11" s="24">
        <f t="shared" si="11"/>
        <v>2.6016845987616928</v>
      </c>
      <c r="T11" s="24">
        <f t="shared" si="12"/>
        <v>24.318481570196511</v>
      </c>
      <c r="U11" s="24">
        <f t="shared" si="13"/>
        <v>291.34132571126815</v>
      </c>
    </row>
    <row r="12" spans="1:21" x14ac:dyDescent="0.35">
      <c r="A12" s="8" t="s">
        <v>118</v>
      </c>
      <c r="B12" s="38">
        <f>SUM(B4:B11)</f>
        <v>12310.799999999996</v>
      </c>
      <c r="C12" s="38">
        <f t="shared" ref="C12:I12" si="14">SUM(C4:C11)</f>
        <v>58265.1</v>
      </c>
      <c r="D12" s="38">
        <f t="shared" si="14"/>
        <v>31527.3</v>
      </c>
      <c r="E12" s="46">
        <f t="shared" si="14"/>
        <v>19927.500000000004</v>
      </c>
      <c r="F12" s="46">
        <f t="shared" si="14"/>
        <v>22418.699999999997</v>
      </c>
      <c r="G12" s="38">
        <f t="shared" si="14"/>
        <v>34474.5</v>
      </c>
      <c r="H12" s="38">
        <f t="shared" si="14"/>
        <v>-966.09999999999991</v>
      </c>
      <c r="I12" s="9">
        <f t="shared" si="14"/>
        <v>93265.4</v>
      </c>
      <c r="J12" s="24">
        <f t="shared" si="2"/>
        <v>0</v>
      </c>
      <c r="K12" s="24">
        <f t="shared" si="3"/>
        <v>9.07798447920384</v>
      </c>
      <c r="L12" s="24">
        <f t="shared" si="4"/>
        <v>42.964687386624739</v>
      </c>
      <c r="M12" s="24">
        <f t="shared" si="5"/>
        <v>23.248232452091116</v>
      </c>
      <c r="N12" s="24">
        <f t="shared" si="6"/>
        <v>14.69453940518363</v>
      </c>
      <c r="O12" s="24">
        <f t="shared" si="7"/>
        <v>16.531550398343501</v>
      </c>
      <c r="P12" s="24">
        <f t="shared" si="8"/>
        <v>4.0900076344758403E-2</v>
      </c>
      <c r="Q12" s="24">
        <f t="shared" si="9"/>
        <v>0.83359698064989141</v>
      </c>
      <c r="R12" s="24">
        <f t="shared" si="10"/>
        <v>0.66222062659961123</v>
      </c>
      <c r="S12" s="24">
        <f t="shared" si="11"/>
        <v>1.7426848399216379</v>
      </c>
      <c r="T12" s="24">
        <f t="shared" si="12"/>
        <v>2.5706052763815344E-2</v>
      </c>
      <c r="U12" s="24">
        <f t="shared" si="13"/>
        <v>3.3051085762797148</v>
      </c>
    </row>
    <row r="13" spans="1:21" x14ac:dyDescent="0.35">
      <c r="A13" s="23" t="s">
        <v>18</v>
      </c>
      <c r="B13" s="37">
        <f>B14</f>
        <v>417</v>
      </c>
      <c r="C13" s="37">
        <f t="shared" ref="C13:I13" si="15">C14</f>
        <v>1626.8</v>
      </c>
      <c r="D13" s="37">
        <f t="shared" si="15"/>
        <v>857.4</v>
      </c>
      <c r="E13" s="45">
        <f t="shared" si="15"/>
        <v>514.6</v>
      </c>
      <c r="F13" s="45">
        <f t="shared" si="15"/>
        <v>635.1</v>
      </c>
      <c r="G13" s="37">
        <f t="shared" si="15"/>
        <v>1030.7</v>
      </c>
      <c r="H13" s="37">
        <f t="shared" si="15"/>
        <v>-52.399999999999991</v>
      </c>
      <c r="I13" s="7">
        <f t="shared" si="15"/>
        <v>2729.8</v>
      </c>
      <c r="J13" s="24">
        <f t="shared" si="2"/>
        <v>0</v>
      </c>
      <c r="K13" s="24">
        <f t="shared" si="3"/>
        <v>10.748807836061349</v>
      </c>
      <c r="L13" s="24">
        <f t="shared" si="4"/>
        <v>41.933238819435495</v>
      </c>
      <c r="M13" s="24">
        <f t="shared" si="5"/>
        <v>22.100786183786571</v>
      </c>
      <c r="N13" s="24">
        <f t="shared" si="6"/>
        <v>13.264595953086742</v>
      </c>
      <c r="O13" s="24">
        <f t="shared" si="7"/>
        <v>16.370666322979769</v>
      </c>
      <c r="P13" s="24">
        <f t="shared" si="8"/>
        <v>3.5083576212402634</v>
      </c>
      <c r="Q13" s="24">
        <f t="shared" si="9"/>
        <v>3.780939821564131</v>
      </c>
      <c r="R13" s="24">
        <f t="shared" si="10"/>
        <v>0.11134025645037329</v>
      </c>
      <c r="S13" s="24">
        <f t="shared" si="11"/>
        <v>1.2063850810850542E-2</v>
      </c>
      <c r="T13" s="24">
        <f t="shared" si="12"/>
        <v>0.10317917112659379</v>
      </c>
      <c r="U13" s="24">
        <f t="shared" si="13"/>
        <v>7.5158807211922118</v>
      </c>
    </row>
    <row r="14" spans="1:21" x14ac:dyDescent="0.35">
      <c r="A14" s="8" t="s">
        <v>119</v>
      </c>
      <c r="B14" s="38">
        <f>VLOOKUP($A14,Dati!$E$2:$N$112,3,FALSE)</f>
        <v>417</v>
      </c>
      <c r="C14" s="38">
        <f>VLOOKUP($A14,Dati!$E$2:$N$112,4,FALSE)</f>
        <v>1626.8</v>
      </c>
      <c r="D14" s="38">
        <f>VLOOKUP($A14,Dati!$E$2:$N$112,5,FALSE)</f>
        <v>857.4</v>
      </c>
      <c r="E14" s="46">
        <f>VLOOKUP($A14,Dati!$E$2:$N$112,6,FALSE)</f>
        <v>514.6</v>
      </c>
      <c r="F14" s="46">
        <f>VLOOKUP($A14,Dati!$E$2:$N$112,7,FALSE)</f>
        <v>635.1</v>
      </c>
      <c r="G14" s="38">
        <f>VLOOKUP($A14,Dati!$E$2:$N$112,8,FALSE)</f>
        <v>1030.7</v>
      </c>
      <c r="H14" s="38">
        <f>VLOOKUP($A14,Dati!$E$2:$N$112,9,FALSE)</f>
        <v>-52.399999999999991</v>
      </c>
      <c r="I14" s="9">
        <f>VLOOKUP($A14,Dati!$E$2:$N$112,10,FALSE)</f>
        <v>2729.8</v>
      </c>
      <c r="J14" s="24">
        <f t="shared" si="2"/>
        <v>0</v>
      </c>
      <c r="K14" s="24">
        <f t="shared" si="3"/>
        <v>10.748807836061349</v>
      </c>
      <c r="L14" s="24">
        <f t="shared" si="4"/>
        <v>41.933238819435495</v>
      </c>
      <c r="M14" s="24">
        <f t="shared" si="5"/>
        <v>22.100786183786571</v>
      </c>
      <c r="N14" s="24">
        <f t="shared" si="6"/>
        <v>13.264595953086742</v>
      </c>
      <c r="O14" s="24">
        <f t="shared" si="7"/>
        <v>16.370666322979769</v>
      </c>
      <c r="P14" s="24">
        <f t="shared" si="8"/>
        <v>3.5083576212402634</v>
      </c>
      <c r="Q14" s="24">
        <f t="shared" si="9"/>
        <v>3.780939821564131</v>
      </c>
      <c r="R14" s="24">
        <f t="shared" si="10"/>
        <v>0.11134025645037329</v>
      </c>
      <c r="S14" s="24">
        <f t="shared" si="11"/>
        <v>1.2063850810850542E-2</v>
      </c>
      <c r="T14" s="24">
        <f t="shared" si="12"/>
        <v>0.10317917112659379</v>
      </c>
      <c r="U14" s="24">
        <f t="shared" si="13"/>
        <v>7.5158807211922118</v>
      </c>
    </row>
    <row r="15" spans="1:21" x14ac:dyDescent="0.35">
      <c r="A15" s="6" t="s">
        <v>19</v>
      </c>
      <c r="B15" s="37">
        <f>VLOOKUP($A15,Dati!$E$2:$N$112,3,FALSE)</f>
        <v>2543.6336678446864</v>
      </c>
      <c r="C15" s="37">
        <f>VLOOKUP($A15,Dati!$E$2:$N$112,4,FALSE)</f>
        <v>10478.203745447969</v>
      </c>
      <c r="D15" s="37">
        <f>VLOOKUP($A15,Dati!$E$2:$N$112,5,FALSE)</f>
        <v>6042.189999532171</v>
      </c>
      <c r="E15" s="45">
        <f>VLOOKUP($A15,Dati!$E$2:$N$112,6,FALSE)</f>
        <v>3970.4519929035368</v>
      </c>
      <c r="F15" s="45">
        <f>VLOOKUP($A15,Dati!$E$2:$N$112,7,FALSE)</f>
        <v>3895.5679513027253</v>
      </c>
      <c r="G15" s="37">
        <f>VLOOKUP($A15,Dati!$E$2:$N$112,8,FALSE)</f>
        <v>6897.9639921895705</v>
      </c>
      <c r="H15" s="37">
        <f>VLOOKUP($A15,Dati!$E$2:$N$112,9,FALSE)</f>
        <v>-231.2848148208717</v>
      </c>
      <c r="I15" s="7">
        <f>VLOOKUP($A15,Dati!$E$2:$N$112,10,FALSE)</f>
        <v>17864.686645987265</v>
      </c>
      <c r="J15" s="24">
        <f t="shared" si="2"/>
        <v>0</v>
      </c>
      <c r="K15" s="24">
        <f t="shared" si="3"/>
        <v>9.8855958693886574</v>
      </c>
      <c r="L15" s="24">
        <f t="shared" si="4"/>
        <v>40.722565113860561</v>
      </c>
      <c r="M15" s="24">
        <f t="shared" si="5"/>
        <v>23.482409930533997</v>
      </c>
      <c r="N15" s="24">
        <f t="shared" si="6"/>
        <v>15.430792695046911</v>
      </c>
      <c r="O15" s="24">
        <f t="shared" si="7"/>
        <v>15.139762826363276</v>
      </c>
      <c r="P15" s="24">
        <f t="shared" si="8"/>
        <v>1.0197951302370072</v>
      </c>
      <c r="Q15" s="24">
        <f t="shared" si="9"/>
        <v>9.9548932503370775</v>
      </c>
      <c r="R15" s="24">
        <f t="shared" si="10"/>
        <v>1.0981926474479853</v>
      </c>
      <c r="S15" s="24">
        <f t="shared" si="11"/>
        <v>4.2286212999946722</v>
      </c>
      <c r="T15" s="24">
        <f t="shared" si="12"/>
        <v>2.4090722861057112</v>
      </c>
      <c r="U15" s="24">
        <f t="shared" si="13"/>
        <v>18.710574614122454</v>
      </c>
    </row>
    <row r="16" spans="1:21" x14ac:dyDescent="0.35">
      <c r="A16" s="6" t="s">
        <v>20</v>
      </c>
      <c r="B16" s="37">
        <f>VLOOKUP($A16,Dati!$E$2:$N$112,3,FALSE)</f>
        <v>1739.6126543620471</v>
      </c>
      <c r="C16" s="37">
        <f>VLOOKUP($A16,Dati!$E$2:$N$112,4,FALSE)</f>
        <v>6556.4618315246244</v>
      </c>
      <c r="D16" s="37">
        <f>VLOOKUP($A16,Dati!$E$2:$N$112,5,FALSE)</f>
        <v>4683.3778160205911</v>
      </c>
      <c r="E16" s="45">
        <f>VLOOKUP($A16,Dati!$E$2:$N$112,6,FALSE)</f>
        <v>2634.6653175528454</v>
      </c>
      <c r="F16" s="45">
        <f>VLOOKUP($A16,Dati!$E$2:$N$112,7,FALSE)</f>
        <v>2461.915906435936</v>
      </c>
      <c r="G16" s="37">
        <f>VLOOKUP($A16,Dati!$E$2:$N$112,8,FALSE)</f>
        <v>4430.9020452603545</v>
      </c>
      <c r="H16" s="37">
        <f>VLOOKUP($A16,Dati!$E$2:$N$112,9,FALSE)</f>
        <v>-141.5583540583504</v>
      </c>
      <c r="I16" s="7">
        <f>VLOOKUP($A16,Dati!$E$2:$N$112,10,FALSE)</f>
        <v>12172.214769120486</v>
      </c>
      <c r="J16" s="24">
        <f t="shared" si="2"/>
        <v>0</v>
      </c>
      <c r="K16" s="24">
        <f t="shared" si="3"/>
        <v>10.073734469132656</v>
      </c>
      <c r="L16" s="24">
        <f t="shared" si="4"/>
        <v>37.967104563287656</v>
      </c>
      <c r="M16" s="24">
        <f t="shared" si="5"/>
        <v>27.120465247776337</v>
      </c>
      <c r="N16" s="24">
        <f t="shared" si="6"/>
        <v>15.256797975980204</v>
      </c>
      <c r="O16" s="24">
        <f t="shared" si="7"/>
        <v>14.256442124965224</v>
      </c>
      <c r="P16" s="24">
        <f t="shared" si="8"/>
        <v>1.435174440318193</v>
      </c>
      <c r="Q16" s="24">
        <f t="shared" si="9"/>
        <v>34.935170451478278</v>
      </c>
      <c r="R16" s="24">
        <f t="shared" si="10"/>
        <v>21.958616521668372</v>
      </c>
      <c r="S16" s="24">
        <f t="shared" si="11"/>
        <v>3.543303490851585</v>
      </c>
      <c r="T16" s="24">
        <f t="shared" si="12"/>
        <v>5.931364806765651</v>
      </c>
      <c r="U16" s="24">
        <f t="shared" si="13"/>
        <v>67.803629711082081</v>
      </c>
    </row>
    <row r="17" spans="1:21" x14ac:dyDescent="0.35">
      <c r="A17" s="6" t="s">
        <v>21</v>
      </c>
      <c r="B17" s="37">
        <f>VLOOKUP($A17,Dati!$E$2:$N$112,3,FALSE)</f>
        <v>518.72304542220729</v>
      </c>
      <c r="C17" s="37">
        <f>VLOOKUP($A17,Dati!$E$2:$N$112,4,FALSE)</f>
        <v>1398.3881627246819</v>
      </c>
      <c r="D17" s="37">
        <f>VLOOKUP($A17,Dati!$E$2:$N$112,5,FALSE)</f>
        <v>1365.1958002807589</v>
      </c>
      <c r="E17" s="45">
        <f>VLOOKUP($A17,Dati!$E$2:$N$112,6,FALSE)</f>
        <v>647.14110497841637</v>
      </c>
      <c r="F17" s="45">
        <f>VLOOKUP($A17,Dati!$E$2:$N$112,7,FALSE)</f>
        <v>523.91388124906928</v>
      </c>
      <c r="G17" s="37">
        <f>VLOOKUP($A17,Dati!$E$2:$N$112,8,FALSE)</f>
        <v>1340.5753801780245</v>
      </c>
      <c r="H17" s="37">
        <f>VLOOKUP($A17,Dati!$E$2:$N$112,9,FALSE)</f>
        <v>-31.609712810178134</v>
      </c>
      <c r="I17" s="7">
        <f>VLOOKUP($A17,Dati!$E$2:$N$112,10,FALSE)</f>
        <v>3420.2176895680086</v>
      </c>
      <c r="J17" s="24">
        <f t="shared" si="2"/>
        <v>0</v>
      </c>
      <c r="K17" s="24">
        <f t="shared" si="3"/>
        <v>11.298023054845729</v>
      </c>
      <c r="L17" s="24">
        <f t="shared" si="4"/>
        <v>30.457528042208775</v>
      </c>
      <c r="M17" s="24">
        <f t="shared" si="5"/>
        <v>29.734583342824916</v>
      </c>
      <c r="N17" s="24">
        <f t="shared" si="6"/>
        <v>14.095026601013002</v>
      </c>
      <c r="O17" s="24">
        <f t="shared" si="7"/>
        <v>11.411081812044516</v>
      </c>
      <c r="P17" s="24">
        <f t="shared" si="8"/>
        <v>5.8674222243070693</v>
      </c>
      <c r="Q17" s="24">
        <f t="shared" si="9"/>
        <v>180.10108811302374</v>
      </c>
      <c r="R17" s="24">
        <f t="shared" si="10"/>
        <v>53.291756171478582</v>
      </c>
      <c r="S17" s="24">
        <f t="shared" si="11"/>
        <v>0.5192572770016608</v>
      </c>
      <c r="T17" s="24">
        <f t="shared" si="12"/>
        <v>27.88684503488323</v>
      </c>
      <c r="U17" s="24">
        <f t="shared" si="13"/>
        <v>267.66636882069423</v>
      </c>
    </row>
    <row r="18" spans="1:21" x14ac:dyDescent="0.35">
      <c r="A18" s="6" t="s">
        <v>22</v>
      </c>
      <c r="B18" s="37">
        <f>VLOOKUP($A18,Dati!$E$2:$N$112,3,FALSE)</f>
        <v>11029.750774380005</v>
      </c>
      <c r="C18" s="37">
        <f>VLOOKUP($A18,Dati!$E$2:$N$112,4,FALSE)</f>
        <v>84209.115100211173</v>
      </c>
      <c r="D18" s="37">
        <f>VLOOKUP($A18,Dati!$E$2:$N$112,5,FALSE)</f>
        <v>31831.057927207919</v>
      </c>
      <c r="E18" s="45">
        <f>VLOOKUP($A18,Dati!$E$2:$N$112,6,FALSE)</f>
        <v>21682.902489966888</v>
      </c>
      <c r="F18" s="45">
        <f>VLOOKUP($A18,Dati!$E$2:$N$112,7,FALSE)</f>
        <v>30202.281976344941</v>
      </c>
      <c r="G18" s="37">
        <f>VLOOKUP($A18,Dati!$E$2:$N$112,8,FALSE)</f>
        <v>26764.478692229492</v>
      </c>
      <c r="H18" s="37">
        <f>VLOOKUP($A18,Dati!$E$2:$N$112,9,FALSE)</f>
        <v>-1520.6443049498093</v>
      </c>
      <c r="I18" s="7">
        <f>VLOOKUP($A18,Dati!$E$2:$N$112,10,FALSE)</f>
        <v>100428.57372276696</v>
      </c>
      <c r="J18" s="24">
        <f t="shared" si="2"/>
        <v>0</v>
      </c>
      <c r="K18" s="24">
        <f t="shared" si="3"/>
        <v>7.2414671566884508</v>
      </c>
      <c r="L18" s="24">
        <f t="shared" si="4"/>
        <v>55.286611072701611</v>
      </c>
      <c r="M18" s="24">
        <f t="shared" si="5"/>
        <v>20.898347139260775</v>
      </c>
      <c r="N18" s="24">
        <f t="shared" si="6"/>
        <v>14.235682152265086</v>
      </c>
      <c r="O18" s="24">
        <f t="shared" si="7"/>
        <v>19.828991376374898</v>
      </c>
      <c r="P18" s="24">
        <f t="shared" si="8"/>
        <v>2.6708699731086067</v>
      </c>
      <c r="Q18" s="24">
        <f t="shared" si="9"/>
        <v>130.16319002937422</v>
      </c>
      <c r="R18" s="24">
        <f t="shared" si="10"/>
        <v>2.3596521161057229</v>
      </c>
      <c r="S18" s="24">
        <f t="shared" si="11"/>
        <v>0.74175265901293941</v>
      </c>
      <c r="T18" s="24">
        <f t="shared" si="12"/>
        <v>9.8414585602673146</v>
      </c>
      <c r="U18" s="24">
        <f t="shared" si="13"/>
        <v>145.77692333786882</v>
      </c>
    </row>
    <row r="19" spans="1:21" x14ac:dyDescent="0.35">
      <c r="A19" s="6" t="s">
        <v>23</v>
      </c>
      <c r="B19" s="37">
        <f>VLOOKUP($A19,Dati!$E$2:$N$112,3,FALSE)</f>
        <v>3418.3099780784196</v>
      </c>
      <c r="C19" s="37">
        <f>VLOOKUP($A19,Dati!$E$2:$N$112,4,FALSE)</f>
        <v>15578.842560233394</v>
      </c>
      <c r="D19" s="37">
        <f>VLOOKUP($A19,Dati!$E$2:$N$112,5,FALSE)</f>
        <v>7929.873326005405</v>
      </c>
      <c r="E19" s="45">
        <f>VLOOKUP($A19,Dati!$E$2:$N$112,6,FALSE)</f>
        <v>4976.7972681961382</v>
      </c>
      <c r="F19" s="45">
        <f>VLOOKUP($A19,Dati!$E$2:$N$112,7,FALSE)</f>
        <v>5825.5703582070546</v>
      </c>
      <c r="G19" s="37">
        <f>VLOOKUP($A19,Dati!$E$2:$N$112,8,FALSE)</f>
        <v>7914.8059414307436</v>
      </c>
      <c r="H19" s="37">
        <f>VLOOKUP($A19,Dati!$E$2:$N$112,9,FALSE)</f>
        <v>-375.22761213838146</v>
      </c>
      <c r="I19" s="7">
        <f>VLOOKUP($A19,Dati!$E$2:$N$112,10,FALSE)</f>
        <v>23664.236567206386</v>
      </c>
      <c r="J19" s="24">
        <f t="shared" si="2"/>
        <v>0</v>
      </c>
      <c r="K19" s="24">
        <f t="shared" si="3"/>
        <v>9.9177451856780419</v>
      </c>
      <c r="L19" s="24">
        <f t="shared" si="4"/>
        <v>45.199818562693949</v>
      </c>
      <c r="M19" s="24">
        <f t="shared" si="5"/>
        <v>23.007411120227722</v>
      </c>
      <c r="N19" s="24">
        <f t="shared" si="6"/>
        <v>14.439476660479599</v>
      </c>
      <c r="O19" s="24">
        <f t="shared" si="7"/>
        <v>16.902072294337508</v>
      </c>
      <c r="P19" s="24">
        <f t="shared" si="8"/>
        <v>1.0857606226429419</v>
      </c>
      <c r="Q19" s="24">
        <f t="shared" si="9"/>
        <v>1.7479903280433209</v>
      </c>
      <c r="R19" s="24">
        <f t="shared" si="10"/>
        <v>0.32826948189798399</v>
      </c>
      <c r="S19" s="24">
        <f t="shared" si="11"/>
        <v>1.1343211604546728</v>
      </c>
      <c r="T19" s="24">
        <f t="shared" si="12"/>
        <v>4.4180182340324982E-2</v>
      </c>
      <c r="U19" s="24">
        <f t="shared" si="13"/>
        <v>4.3405217753792442</v>
      </c>
    </row>
    <row r="20" spans="1:21" x14ac:dyDescent="0.35">
      <c r="A20" s="6" t="s">
        <v>24</v>
      </c>
      <c r="B20" s="37">
        <f>VLOOKUP($A20,Dati!$E$2:$N$112,3,FALSE)</f>
        <v>3688.8231269774246</v>
      </c>
      <c r="C20" s="37">
        <f>VLOOKUP($A20,Dati!$E$2:$N$112,4,FALSE)</f>
        <v>15697.991186392039</v>
      </c>
      <c r="D20" s="37">
        <f>VLOOKUP($A20,Dati!$E$2:$N$112,5,FALSE)</f>
        <v>9670.806441817178</v>
      </c>
      <c r="E20" s="45">
        <f>VLOOKUP($A20,Dati!$E$2:$N$112,6,FALSE)</f>
        <v>5347.2974718223368</v>
      </c>
      <c r="F20" s="45">
        <f>VLOOKUP($A20,Dati!$E$2:$N$112,7,FALSE)</f>
        <v>5987.694013686857</v>
      </c>
      <c r="G20" s="37">
        <f>VLOOKUP($A20,Dati!$E$2:$N$112,8,FALSE)</f>
        <v>8455.550968104104</v>
      </c>
      <c r="H20" s="37">
        <f>VLOOKUP($A20,Dati!$E$2:$N$112,9,FALSE)</f>
        <v>-478.49733973387271</v>
      </c>
      <c r="I20" s="7">
        <f>VLOOKUP($A20,Dati!$E$2:$N$112,10,FALSE)</f>
        <v>25699.682898047678</v>
      </c>
      <c r="J20" s="24">
        <f t="shared" si="2"/>
        <v>0</v>
      </c>
      <c r="K20" s="24">
        <f t="shared" si="3"/>
        <v>9.9604578368190957</v>
      </c>
      <c r="L20" s="24">
        <f t="shared" si="4"/>
        <v>42.387280157542939</v>
      </c>
      <c r="M20" s="24">
        <f t="shared" si="5"/>
        <v>26.112843174101041</v>
      </c>
      <c r="N20" s="24">
        <f t="shared" si="6"/>
        <v>14.438624237497006</v>
      </c>
      <c r="O20" s="24">
        <f t="shared" si="7"/>
        <v>16.167805207828021</v>
      </c>
      <c r="P20" s="24">
        <f t="shared" si="8"/>
        <v>1.1765980197469503</v>
      </c>
      <c r="Q20" s="24">
        <f t="shared" si="9"/>
        <v>2.2213593847613855</v>
      </c>
      <c r="R20" s="24">
        <f t="shared" si="10"/>
        <v>13.530480277805133</v>
      </c>
      <c r="S20" s="24">
        <f t="shared" si="11"/>
        <v>1.1325061491617665</v>
      </c>
      <c r="T20" s="24">
        <f t="shared" si="12"/>
        <v>0.27465592930857458</v>
      </c>
      <c r="U20" s="24">
        <f t="shared" si="13"/>
        <v>18.335599760783811</v>
      </c>
    </row>
    <row r="21" spans="1:21" x14ac:dyDescent="0.35">
      <c r="A21" s="6" t="s">
        <v>25</v>
      </c>
      <c r="B21" s="37">
        <f>VLOOKUP($A21,Dati!$E$2:$N$112,3,FALSE)</f>
        <v>1552.1754570851817</v>
      </c>
      <c r="C21" s="37">
        <f>VLOOKUP($A21,Dati!$E$2:$N$112,4,FALSE)</f>
        <v>5213.9113502692253</v>
      </c>
      <c r="D21" s="37">
        <f>VLOOKUP($A21,Dati!$E$2:$N$112,5,FALSE)</f>
        <v>3514.2031000412589</v>
      </c>
      <c r="E21" s="45">
        <f>VLOOKUP($A21,Dati!$E$2:$N$112,6,FALSE)</f>
        <v>2442.7472835014387</v>
      </c>
      <c r="F21" s="45">
        <f>VLOOKUP($A21,Dati!$E$2:$N$112,7,FALSE)</f>
        <v>1937.1735891774899</v>
      </c>
      <c r="G21" s="37">
        <f>VLOOKUP($A21,Dati!$E$2:$N$112,8,FALSE)</f>
        <v>4427.5584648750728</v>
      </c>
      <c r="H21" s="37">
        <f>VLOOKUP($A21,Dati!$E$2:$N$112,9,FALSE)</f>
        <v>-195.86895570653962</v>
      </c>
      <c r="I21" s="7">
        <f>VLOOKUP($A21,Dati!$E$2:$N$112,10,FALSE)</f>
        <v>10132.05854388527</v>
      </c>
      <c r="J21" s="24">
        <f t="shared" si="2"/>
        <v>0</v>
      </c>
      <c r="K21" s="24">
        <f t="shared" si="3"/>
        <v>10.695821793362692</v>
      </c>
      <c r="L21" s="24">
        <f t="shared" si="4"/>
        <v>35.928326526689979</v>
      </c>
      <c r="M21" s="24">
        <f t="shared" si="5"/>
        <v>24.215877098268844</v>
      </c>
      <c r="N21" s="24">
        <f t="shared" si="6"/>
        <v>16.83262643491107</v>
      </c>
      <c r="O21" s="24">
        <f t="shared" si="7"/>
        <v>13.348789531539506</v>
      </c>
      <c r="P21" s="24">
        <f t="shared" si="8"/>
        <v>3.3126729585600363</v>
      </c>
      <c r="Q21" s="24">
        <f t="shared" si="9"/>
        <v>63.192581703183315</v>
      </c>
      <c r="R21" s="24">
        <f t="shared" si="10"/>
        <v>3.1734359825171268</v>
      </c>
      <c r="S21" s="24">
        <f t="shared" si="11"/>
        <v>11.959112099374398</v>
      </c>
      <c r="T21" s="24">
        <f t="shared" si="12"/>
        <v>11.176263713697193</v>
      </c>
      <c r="U21" s="24">
        <f t="shared" si="13"/>
        <v>92.814066457332075</v>
      </c>
    </row>
    <row r="22" spans="1:21" x14ac:dyDescent="0.35">
      <c r="A22" s="6" t="s">
        <v>26</v>
      </c>
      <c r="B22" s="37">
        <f>VLOOKUP($A22,Dati!$E$2:$N$112,3,FALSE)</f>
        <v>959.25477618587627</v>
      </c>
      <c r="C22" s="37">
        <f>VLOOKUP($A22,Dati!$E$2:$N$112,4,FALSE)</f>
        <v>3557.0564863384775</v>
      </c>
      <c r="D22" s="37">
        <f>VLOOKUP($A22,Dati!$E$2:$N$112,5,FALSE)</f>
        <v>2412.2317826748431</v>
      </c>
      <c r="E22" s="45">
        <f>VLOOKUP($A22,Dati!$E$2:$N$112,6,FALSE)</f>
        <v>1571.1916468775989</v>
      </c>
      <c r="F22" s="45">
        <f>VLOOKUP($A22,Dati!$E$2:$N$112,7,FALSE)</f>
        <v>1375.392817980056</v>
      </c>
      <c r="G22" s="37">
        <f>VLOOKUP($A22,Dati!$E$2:$N$112,8,FALSE)</f>
        <v>2870.6947851749783</v>
      </c>
      <c r="H22" s="37">
        <f>VLOOKUP($A22,Dati!$E$2:$N$112,9,FALSE)</f>
        <v>-130.01010747656301</v>
      </c>
      <c r="I22" s="7">
        <f>VLOOKUP($A22,Dati!$E$2:$N$112,10,FALSE)</f>
        <v>6722.643258039956</v>
      </c>
      <c r="J22" s="24">
        <f t="shared" si="2"/>
        <v>0</v>
      </c>
      <c r="K22" s="24">
        <f t="shared" si="3"/>
        <v>9.9206969126838693</v>
      </c>
      <c r="L22" s="24">
        <f t="shared" si="4"/>
        <v>36.787389730361234</v>
      </c>
      <c r="M22" s="24">
        <f t="shared" si="5"/>
        <v>24.947512374359103</v>
      </c>
      <c r="N22" s="24">
        <f t="shared" si="6"/>
        <v>16.24940162653191</v>
      </c>
      <c r="O22" s="24">
        <f t="shared" si="7"/>
        <v>14.224432988820817</v>
      </c>
      <c r="P22" s="24">
        <f t="shared" si="8"/>
        <v>1.0919207248481828</v>
      </c>
      <c r="Q22" s="24">
        <f t="shared" si="9"/>
        <v>50.27253814870479</v>
      </c>
      <c r="R22" s="24">
        <f t="shared" si="10"/>
        <v>6.3154168659594339</v>
      </c>
      <c r="S22" s="24">
        <f t="shared" si="11"/>
        <v>8.2654531382742249</v>
      </c>
      <c r="T22" s="24">
        <f t="shared" si="12"/>
        <v>6.0883020107406649</v>
      </c>
      <c r="U22" s="24">
        <f t="shared" si="13"/>
        <v>72.033630888527298</v>
      </c>
    </row>
    <row r="23" spans="1:21" x14ac:dyDescent="0.35">
      <c r="A23" s="6" t="s">
        <v>27</v>
      </c>
      <c r="B23" s="37">
        <f>VLOOKUP($A23,Dati!$E$2:$N$112,3,FALSE)</f>
        <v>1020.3850308579492</v>
      </c>
      <c r="C23" s="37">
        <f>VLOOKUP($A23,Dati!$E$2:$N$112,4,FALSE)</f>
        <v>4609.6179122067842</v>
      </c>
      <c r="D23" s="37">
        <f>VLOOKUP($A23,Dati!$E$2:$N$112,5,FALSE)</f>
        <v>2752.1032481021971</v>
      </c>
      <c r="E23" s="45">
        <f>VLOOKUP($A23,Dati!$E$2:$N$112,6,FALSE)</f>
        <v>1669.7005990209948</v>
      </c>
      <c r="F23" s="45">
        <f>VLOOKUP($A23,Dati!$E$2:$N$112,7,FALSE)</f>
        <v>1782.2598172501691</v>
      </c>
      <c r="G23" s="37">
        <f>VLOOKUP($A23,Dati!$E$2:$N$112,8,FALSE)</f>
        <v>3002.2786473711194</v>
      </c>
      <c r="H23" s="37">
        <f>VLOOKUP($A23,Dati!$E$2:$N$112,9,FALSE)</f>
        <v>-165.64694869462795</v>
      </c>
      <c r="I23" s="7">
        <f>VLOOKUP($A23,Dati!$E$2:$N$112,10,FALSE)</f>
        <v>7766.7774735722596</v>
      </c>
      <c r="J23" s="24">
        <f t="shared" si="2"/>
        <v>0</v>
      </c>
      <c r="K23" s="24">
        <f t="shared" si="3"/>
        <v>9.0953638535554582</v>
      </c>
      <c r="L23" s="24">
        <f t="shared" si="4"/>
        <v>41.088560562413846</v>
      </c>
      <c r="M23" s="24">
        <f t="shared" si="5"/>
        <v>24.531308914826671</v>
      </c>
      <c r="N23" s="24">
        <f t="shared" si="6"/>
        <v>14.883141182330434</v>
      </c>
      <c r="O23" s="24">
        <f t="shared" si="7"/>
        <v>15.886455631196172</v>
      </c>
      <c r="P23" s="24">
        <f t="shared" si="8"/>
        <v>4.8231647448678784E-2</v>
      </c>
      <c r="Q23" s="24">
        <f t="shared" si="9"/>
        <v>7.7793139192333394</v>
      </c>
      <c r="R23" s="24">
        <f t="shared" si="10"/>
        <v>4.3967625468793869</v>
      </c>
      <c r="S23" s="24">
        <f t="shared" si="11"/>
        <v>2.2762048582352179</v>
      </c>
      <c r="T23" s="24">
        <f t="shared" si="12"/>
        <v>0.64871078294461781</v>
      </c>
      <c r="U23" s="24">
        <f t="shared" si="13"/>
        <v>15.149223754741241</v>
      </c>
    </row>
    <row r="24" spans="1:21" x14ac:dyDescent="0.35">
      <c r="A24" s="6" t="s">
        <v>28</v>
      </c>
      <c r="B24" s="37">
        <f>VLOOKUP($A24,Dati!$E$2:$N$112,3,FALSE)</f>
        <v>947.56681685937201</v>
      </c>
      <c r="C24" s="37">
        <f>VLOOKUP($A24,Dati!$E$2:$N$112,4,FALSE)</f>
        <v>3948.4371229047592</v>
      </c>
      <c r="D24" s="37">
        <f>VLOOKUP($A24,Dati!$E$2:$N$112,5,FALSE)</f>
        <v>2887.3145187901937</v>
      </c>
      <c r="E24" s="45">
        <f>VLOOKUP($A24,Dati!$E$2:$N$112,6,FALSE)</f>
        <v>1704.4761783660031</v>
      </c>
      <c r="F24" s="45">
        <f>VLOOKUP($A24,Dati!$E$2:$N$112,7,FALSE)</f>
        <v>1485.3591590681976</v>
      </c>
      <c r="G24" s="37">
        <f>VLOOKUP($A24,Dati!$E$2:$N$112,8,FALSE)</f>
        <v>2789.5745718968919</v>
      </c>
      <c r="H24" s="37">
        <f>VLOOKUP($A24,Dati!$E$2:$N$112,9,FALSE)</f>
        <v>-81.302870220928483</v>
      </c>
      <c r="I24" s="7">
        <f>VLOOKUP($A24,Dati!$E$2:$N$112,10,FALSE)</f>
        <v>7301.7548227960888</v>
      </c>
      <c r="J24" s="24">
        <f t="shared" si="2"/>
        <v>0</v>
      </c>
      <c r="K24" s="24">
        <f t="shared" si="3"/>
        <v>9.0316796823730776</v>
      </c>
      <c r="L24" s="24">
        <f t="shared" si="4"/>
        <v>37.634305787809112</v>
      </c>
      <c r="M24" s="24">
        <f t="shared" si="5"/>
        <v>27.520275522531634</v>
      </c>
      <c r="N24" s="24">
        <f t="shared" si="6"/>
        <v>16.246118580070327</v>
      </c>
      <c r="O24" s="24">
        <f t="shared" si="7"/>
        <v>14.157617066463777</v>
      </c>
      <c r="P24" s="24">
        <f t="shared" si="8"/>
        <v>2.4315061842887425E-2</v>
      </c>
      <c r="Q24" s="24">
        <f t="shared" si="9"/>
        <v>38.980005127556694</v>
      </c>
      <c r="R24" s="24">
        <f t="shared" si="10"/>
        <v>25.865488423386559</v>
      </c>
      <c r="S24" s="24">
        <f t="shared" si="11"/>
        <v>8.2465865957691378</v>
      </c>
      <c r="T24" s="24">
        <f t="shared" si="12"/>
        <v>6.4224960705919081</v>
      </c>
      <c r="U24" s="24">
        <f t="shared" si="13"/>
        <v>79.53889127914718</v>
      </c>
    </row>
    <row r="25" spans="1:21" x14ac:dyDescent="0.35">
      <c r="A25" s="6" t="s">
        <v>29</v>
      </c>
      <c r="B25" s="37">
        <f>VLOOKUP($A25,Dati!$E$2:$N$112,3,FALSE)</f>
        <v>694.63836102933089</v>
      </c>
      <c r="C25" s="37">
        <f>VLOOKUP($A25,Dati!$E$2:$N$112,4,FALSE)</f>
        <v>2423.6067761927834</v>
      </c>
      <c r="D25" s="37">
        <f>VLOOKUP($A25,Dati!$E$2:$N$112,5,FALSE)</f>
        <v>1345.1194663083973</v>
      </c>
      <c r="E25" s="45">
        <f>VLOOKUP($A25,Dati!$E$2:$N$112,6,FALSE)</f>
        <v>1027.8979115746768</v>
      </c>
      <c r="F25" s="45">
        <f>VLOOKUP($A25,Dati!$E$2:$N$112,7,FALSE)</f>
        <v>908.39001357242785</v>
      </c>
      <c r="G25" s="37">
        <f>VLOOKUP($A25,Dati!$E$2:$N$112,8,FALSE)</f>
        <v>1677.1044830902108</v>
      </c>
      <c r="H25" s="37">
        <f>VLOOKUP($A25,Dati!$E$2:$N$112,9,FALSE)</f>
        <v>-86.563171487408368</v>
      </c>
      <c r="I25" s="7">
        <f>VLOOKUP($A25,Dati!$E$2:$N$112,10,FALSE)</f>
        <v>4117.61798998621</v>
      </c>
      <c r="J25" s="24">
        <f t="shared" si="2"/>
        <v>0</v>
      </c>
      <c r="K25" s="24">
        <f t="shared" si="3"/>
        <v>11.474217980376956</v>
      </c>
      <c r="L25" s="24">
        <f t="shared" si="4"/>
        <v>40.033770100958236</v>
      </c>
      <c r="M25" s="24">
        <f t="shared" si="5"/>
        <v>22.21903487046141</v>
      </c>
      <c r="N25" s="24">
        <f t="shared" si="6"/>
        <v>16.979086328467346</v>
      </c>
      <c r="O25" s="24">
        <f t="shared" si="7"/>
        <v>15.005023637742212</v>
      </c>
      <c r="P25" s="24">
        <f t="shared" si="8"/>
        <v>6.7520524425499611</v>
      </c>
      <c r="Q25" s="24">
        <f t="shared" si="9"/>
        <v>14.775817902567738</v>
      </c>
      <c r="R25" s="24">
        <f t="shared" si="10"/>
        <v>4.6409304028468483E-2</v>
      </c>
      <c r="S25" s="24">
        <f t="shared" si="11"/>
        <v>12.993536319328891</v>
      </c>
      <c r="T25" s="24">
        <f t="shared" si="12"/>
        <v>2.8454893486197821</v>
      </c>
      <c r="U25" s="24">
        <f t="shared" si="13"/>
        <v>37.413305317094839</v>
      </c>
    </row>
    <row r="26" spans="1:21" x14ac:dyDescent="0.35">
      <c r="A26" s="6" t="s">
        <v>30</v>
      </c>
      <c r="B26" s="37">
        <f>VLOOKUP($A26,Dati!$E$2:$N$112,3,FALSE)</f>
        <v>2964.7263109174951</v>
      </c>
      <c r="C26" s="37">
        <f>VLOOKUP($A26,Dati!$E$2:$N$112,4,FALSE)</f>
        <v>17652.367765554111</v>
      </c>
      <c r="D26" s="37">
        <f>VLOOKUP($A26,Dati!$E$2:$N$112,5,FALSE)</f>
        <v>6850.8265732190885</v>
      </c>
      <c r="E26" s="45">
        <f>VLOOKUP($A26,Dati!$E$2:$N$112,6,FALSE)</f>
        <v>4631.3307352391239</v>
      </c>
      <c r="F26" s="45">
        <f>VLOOKUP($A26,Dati!$E$2:$N$112,7,FALSE)</f>
        <v>6432.7805157250596</v>
      </c>
      <c r="G26" s="37">
        <f>VLOOKUP($A26,Dati!$E$2:$N$112,8,FALSE)</f>
        <v>6795.1120281994499</v>
      </c>
      <c r="H26" s="37">
        <f>VLOOKUP($A26,Dati!$E$2:$N$112,9,FALSE)</f>
        <v>-247.08580790246893</v>
      </c>
      <c r="I26" s="7">
        <f>VLOOKUP($A26,Dati!$E$2:$N$112,10,FALSE)</f>
        <v>22951.835619023495</v>
      </c>
      <c r="J26" s="24">
        <f t="shared" si="2"/>
        <v>0</v>
      </c>
      <c r="K26" s="24">
        <f t="shared" si="3"/>
        <v>8.7156953832535464</v>
      </c>
      <c r="L26" s="24">
        <f t="shared" si="4"/>
        <v>51.894388925944682</v>
      </c>
      <c r="M26" s="24">
        <f t="shared" si="5"/>
        <v>20.140043725384533</v>
      </c>
      <c r="N26" s="24">
        <f t="shared" si="6"/>
        <v>13.615175120482547</v>
      </c>
      <c r="O26" s="24">
        <f t="shared" si="7"/>
        <v>18.911072916217165</v>
      </c>
      <c r="P26" s="24">
        <f t="shared" si="8"/>
        <v>2.5616458016664085E-2</v>
      </c>
      <c r="Q26" s="24">
        <f t="shared" si="9"/>
        <v>64.267257885515775</v>
      </c>
      <c r="R26" s="24">
        <f t="shared" si="10"/>
        <v>5.2643600743301917</v>
      </c>
      <c r="S26" s="24">
        <f t="shared" si="11"/>
        <v>5.7957483251849913E-2</v>
      </c>
      <c r="T26" s="24">
        <f t="shared" si="12"/>
        <v>4.9248106718450684</v>
      </c>
      <c r="U26" s="24">
        <f t="shared" si="13"/>
        <v>74.540002572959565</v>
      </c>
    </row>
    <row r="27" spans="1:21" x14ac:dyDescent="0.35">
      <c r="A27" s="8" t="s">
        <v>120</v>
      </c>
      <c r="B27" s="38">
        <f t="shared" ref="B27:I27" si="16">SUM(B15:B26)</f>
        <v>31077.599999999999</v>
      </c>
      <c r="C27" s="38">
        <f t="shared" si="16"/>
        <v>171324</v>
      </c>
      <c r="D27" s="38">
        <f t="shared" si="16"/>
        <v>81284.300000000017</v>
      </c>
      <c r="E27" s="46">
        <f t="shared" si="16"/>
        <v>52306.599999999991</v>
      </c>
      <c r="F27" s="46">
        <f t="shared" si="16"/>
        <v>62818.299999999981</v>
      </c>
      <c r="G27" s="38">
        <f t="shared" si="16"/>
        <v>77366.60000000002</v>
      </c>
      <c r="H27" s="38">
        <f t="shared" si="16"/>
        <v>-3685.3</v>
      </c>
      <c r="I27" s="9">
        <f t="shared" si="16"/>
        <v>242242.30000000008</v>
      </c>
      <c r="J27" s="24">
        <f t="shared" si="2"/>
        <v>0</v>
      </c>
      <c r="K27" s="24">
        <f t="shared" si="3"/>
        <v>8.6962653539552566</v>
      </c>
      <c r="L27" s="24">
        <f t="shared" si="4"/>
        <v>47.940605629167969</v>
      </c>
      <c r="M27" s="24">
        <f t="shared" si="5"/>
        <v>22.745316302111664</v>
      </c>
      <c r="N27" s="24">
        <f t="shared" si="6"/>
        <v>14.636653839524158</v>
      </c>
      <c r="O27" s="24">
        <f t="shared" si="7"/>
        <v>17.578082151915446</v>
      </c>
      <c r="P27" s="24">
        <f t="shared" si="8"/>
        <v>3.221359173294041E-2</v>
      </c>
      <c r="Q27" s="24">
        <f t="shared" si="9"/>
        <v>16.50718013088683</v>
      </c>
      <c r="R27" s="24">
        <f t="shared" si="10"/>
        <v>9.6629739313699392E-2</v>
      </c>
      <c r="S27" s="24">
        <f t="shared" si="11"/>
        <v>1.5932051948028114</v>
      </c>
      <c r="T27" s="24">
        <f t="shared" si="12"/>
        <v>0.78535164738212926</v>
      </c>
      <c r="U27" s="24">
        <f t="shared" si="13"/>
        <v>19.014580304118411</v>
      </c>
    </row>
    <row r="28" spans="1:21" x14ac:dyDescent="0.35">
      <c r="A28" s="6" t="s">
        <v>31</v>
      </c>
      <c r="B28" s="37">
        <f>VLOOKUP($A28,Dati!$E$2:$N$112,3,FALSE)</f>
        <v>1733.1</v>
      </c>
      <c r="C28" s="37">
        <f>VLOOKUP($A28,Dati!$E$2:$N$112,4,FALSE)</f>
        <v>10285.104771336111</v>
      </c>
      <c r="D28" s="37">
        <f>VLOOKUP($A28,Dati!$E$2:$N$112,5,FALSE)</f>
        <v>4833.7000000000007</v>
      </c>
      <c r="E28" s="45">
        <f>VLOOKUP($A28,Dati!$E$2:$N$112,6,FALSE)</f>
        <v>2481.8000000000002</v>
      </c>
      <c r="F28" s="45">
        <f>VLOOKUP($A28,Dati!$E$2:$N$112,7,FALSE)</f>
        <v>3860.0196313926831</v>
      </c>
      <c r="G28" s="37">
        <f>VLOOKUP($A28,Dati!$E$2:$N$112,8,FALSE)</f>
        <v>4239.5</v>
      </c>
      <c r="H28" s="37">
        <f>VLOOKUP($A28,Dati!$E$2:$N$112,9,FALSE)</f>
        <v>-175.8</v>
      </c>
      <c r="I28" s="7">
        <f>VLOOKUP($A28,Dati!$E$2:$N$112,10,FALSE)</f>
        <v>14573.785139943433</v>
      </c>
      <c r="J28" s="24">
        <f t="shared" si="2"/>
        <v>0</v>
      </c>
      <c r="K28" s="24">
        <f t="shared" si="3"/>
        <v>8.2861577226546892</v>
      </c>
      <c r="L28" s="24">
        <f t="shared" si="4"/>
        <v>49.174312116622986</v>
      </c>
      <c r="M28" s="24">
        <f t="shared" si="5"/>
        <v>23.110495980610452</v>
      </c>
      <c r="N28" s="24">
        <f t="shared" si="6"/>
        <v>11.865781683736893</v>
      </c>
      <c r="O28" s="24">
        <f t="shared" si="7"/>
        <v>18.455214054736128</v>
      </c>
      <c r="P28" s="24">
        <f t="shared" si="8"/>
        <v>0.34761528754439458</v>
      </c>
      <c r="Q28" s="24">
        <f t="shared" si="9"/>
        <v>28.054071206722398</v>
      </c>
      <c r="R28" s="24">
        <f t="shared" si="10"/>
        <v>0.45702051232046687</v>
      </c>
      <c r="S28" s="24">
        <f t="shared" si="11"/>
        <v>2.2760243154312092</v>
      </c>
      <c r="T28" s="24">
        <f t="shared" si="12"/>
        <v>3.1093418019143946</v>
      </c>
      <c r="U28" s="24">
        <f t="shared" si="13"/>
        <v>34.244073123932857</v>
      </c>
    </row>
    <row r="29" spans="1:21" x14ac:dyDescent="0.35">
      <c r="A29" s="6" t="s">
        <v>32</v>
      </c>
      <c r="B29" s="37">
        <f>VLOOKUP($A29,Dati!$E$2:$N$112,3,FALSE)</f>
        <v>1469.8</v>
      </c>
      <c r="C29" s="37">
        <f>VLOOKUP($A29,Dati!$E$2:$N$112,4,FALSE)</f>
        <v>8166.3952286638905</v>
      </c>
      <c r="D29" s="37">
        <f>VLOOKUP($A29,Dati!$E$2:$N$112,5,FALSE)</f>
        <v>3973.8999999999996</v>
      </c>
      <c r="E29" s="45">
        <f>VLOOKUP($A29,Dati!$E$2:$N$112,6,FALSE)</f>
        <v>2500</v>
      </c>
      <c r="F29" s="45">
        <f>VLOOKUP($A29,Dati!$E$2:$N$112,7,FALSE)</f>
        <v>3057.1803686073172</v>
      </c>
      <c r="G29" s="37">
        <f>VLOOKUP($A29,Dati!$E$2:$N$112,8,FALSE)</f>
        <v>4336.3999999999996</v>
      </c>
      <c r="H29" s="37">
        <f>VLOOKUP($A29,Dati!$E$2:$N$112,9,FALSE)</f>
        <v>-122.10000000000002</v>
      </c>
      <c r="I29" s="7">
        <f>VLOOKUP($A29,Dati!$E$2:$N$112,10,FALSE)</f>
        <v>12267.214860056572</v>
      </c>
      <c r="J29" s="24">
        <f t="shared" si="2"/>
        <v>0</v>
      </c>
      <c r="K29" s="24">
        <f t="shared" si="3"/>
        <v>8.2460020726895422</v>
      </c>
      <c r="L29" s="24">
        <f t="shared" si="4"/>
        <v>45.815833434456678</v>
      </c>
      <c r="M29" s="24">
        <f t="shared" si="5"/>
        <v>22.294725565832742</v>
      </c>
      <c r="N29" s="24">
        <f t="shared" si="6"/>
        <v>14.025721310194486</v>
      </c>
      <c r="O29" s="24">
        <f t="shared" si="7"/>
        <v>17.15166393803355</v>
      </c>
      <c r="P29" s="24">
        <f t="shared" si="8"/>
        <v>0.39657842950014877</v>
      </c>
      <c r="Q29" s="24">
        <f t="shared" si="9"/>
        <v>3.7563507052276166</v>
      </c>
      <c r="R29" s="24">
        <f t="shared" si="10"/>
        <v>1.9526566744636688E-2</v>
      </c>
      <c r="S29" s="24">
        <f t="shared" si="11"/>
        <v>0.4241783964347306</v>
      </c>
      <c r="T29" s="24">
        <f t="shared" si="12"/>
        <v>0.21139991726494556</v>
      </c>
      <c r="U29" s="24">
        <f t="shared" si="13"/>
        <v>4.8080340151720788</v>
      </c>
    </row>
    <row r="30" spans="1:21" x14ac:dyDescent="0.35">
      <c r="A30" s="8" t="s">
        <v>121</v>
      </c>
      <c r="B30" s="38">
        <f t="shared" ref="B30:I30" si="17">SUM(B28:B29)</f>
        <v>3202.8999999999996</v>
      </c>
      <c r="C30" s="38">
        <f t="shared" si="17"/>
        <v>18451.5</v>
      </c>
      <c r="D30" s="38">
        <f t="shared" si="17"/>
        <v>8807.6</v>
      </c>
      <c r="E30" s="46">
        <f t="shared" si="17"/>
        <v>4981.8</v>
      </c>
      <c r="F30" s="46">
        <f t="shared" si="17"/>
        <v>6917.2000000000007</v>
      </c>
      <c r="G30" s="38">
        <f t="shared" si="17"/>
        <v>8575.9</v>
      </c>
      <c r="H30" s="38">
        <f t="shared" si="17"/>
        <v>-297.90000000000003</v>
      </c>
      <c r="I30" s="9">
        <f t="shared" si="17"/>
        <v>26841.000000000007</v>
      </c>
      <c r="J30" s="24">
        <f t="shared" si="2"/>
        <v>0</v>
      </c>
      <c r="K30" s="24">
        <f t="shared" si="3"/>
        <v>8.2676819824470815</v>
      </c>
      <c r="L30" s="24">
        <f t="shared" si="4"/>
        <v>47.629065565307179</v>
      </c>
      <c r="M30" s="24">
        <f t="shared" si="5"/>
        <v>22.735157459989676</v>
      </c>
      <c r="N30" s="24">
        <f t="shared" si="6"/>
        <v>12.859576664945793</v>
      </c>
      <c r="O30" s="24">
        <f t="shared" si="7"/>
        <v>17.855446566855964</v>
      </c>
      <c r="P30" s="24">
        <f t="shared" si="8"/>
        <v>0.36974282999766594</v>
      </c>
      <c r="Q30" s="24">
        <f t="shared" si="9"/>
        <v>14.072723272458409</v>
      </c>
      <c r="R30" s="24">
        <f t="shared" si="10"/>
        <v>9.0417123328877094E-2</v>
      </c>
      <c r="S30" s="24">
        <f t="shared" si="11"/>
        <v>0.26507551732769713</v>
      </c>
      <c r="T30" s="24">
        <f t="shared" si="12"/>
        <v>1.3538837329864093</v>
      </c>
      <c r="U30" s="24">
        <f t="shared" si="13"/>
        <v>16.151842476099059</v>
      </c>
    </row>
    <row r="31" spans="1:21" x14ac:dyDescent="0.35">
      <c r="A31" s="6" t="s">
        <v>33</v>
      </c>
      <c r="B31" s="37">
        <f>VLOOKUP($A31,Dati!$E$2:$N$112,3,FALSE)</f>
        <v>2425.8292533100312</v>
      </c>
      <c r="C31" s="37">
        <f>VLOOKUP($A31,Dati!$E$2:$N$112,4,FALSE)</f>
        <v>14396.752749406665</v>
      </c>
      <c r="D31" s="37">
        <f>VLOOKUP($A31,Dati!$E$2:$N$112,5,FALSE)</f>
        <v>6620.1228906075603</v>
      </c>
      <c r="E31" s="45">
        <f>VLOOKUP($A31,Dati!$E$2:$N$112,6,FALSE)</f>
        <v>3847.9465026882895</v>
      </c>
      <c r="F31" s="45">
        <f>VLOOKUP($A31,Dati!$E$2:$N$112,7,FALSE)</f>
        <v>5450.2396830693096</v>
      </c>
      <c r="G31" s="37">
        <f>VLOOKUP($A31,Dati!$E$2:$N$112,8,FALSE)</f>
        <v>6486.7249874303743</v>
      </c>
      <c r="H31" s="37">
        <f>VLOOKUP($A31,Dati!$E$2:$N$112,9,FALSE)</f>
        <v>-264.25025087977542</v>
      </c>
      <c r="I31" s="7">
        <f>VLOOKUP($A31,Dati!$E$2:$N$112,10,FALSE)</f>
        <v>20366.993444117252</v>
      </c>
      <c r="J31" s="24">
        <f t="shared" si="2"/>
        <v>0</v>
      </c>
      <c r="K31" s="24">
        <f t="shared" si="3"/>
        <v>8.1773624281952983</v>
      </c>
      <c r="L31" s="24">
        <f t="shared" si="4"/>
        <v>48.530812653189386</v>
      </c>
      <c r="M31" s="24">
        <f t="shared" si="5"/>
        <v>22.316139572405106</v>
      </c>
      <c r="N31" s="24">
        <f t="shared" si="6"/>
        <v>12.971256370931075</v>
      </c>
      <c r="O31" s="24">
        <f t="shared" si="7"/>
        <v>18.372515356625545</v>
      </c>
      <c r="P31" s="24">
        <f t="shared" si="8"/>
        <v>0.48774073956964786</v>
      </c>
      <c r="Q31" s="24">
        <f t="shared" si="9"/>
        <v>21.651432143755208</v>
      </c>
      <c r="R31" s="24">
        <f t="shared" si="10"/>
        <v>1.4000447266561911E-2</v>
      </c>
      <c r="S31" s="24">
        <f t="shared" si="11"/>
        <v>0.16255019734578738</v>
      </c>
      <c r="T31" s="24">
        <f t="shared" si="12"/>
        <v>2.8245302585124916</v>
      </c>
      <c r="U31" s="24">
        <f t="shared" si="13"/>
        <v>25.140253786449698</v>
      </c>
    </row>
    <row r="32" spans="1:21" x14ac:dyDescent="0.35">
      <c r="A32" s="6" t="s">
        <v>34</v>
      </c>
      <c r="B32" s="37">
        <f>VLOOKUP($A32,Dati!$E$2:$N$112,3,FALSE)</f>
        <v>1990.4374867659142</v>
      </c>
      <c r="C32" s="37">
        <f>VLOOKUP($A32,Dati!$E$2:$N$112,4,FALSE)</f>
        <v>13926.486800319981</v>
      </c>
      <c r="D32" s="37">
        <f>VLOOKUP($A32,Dati!$E$2:$N$112,5,FALSE)</f>
        <v>6124.3716552725145</v>
      </c>
      <c r="E32" s="45">
        <f>VLOOKUP($A32,Dati!$E$2:$N$112,6,FALSE)</f>
        <v>3650.3684695323782</v>
      </c>
      <c r="F32" s="45">
        <f>VLOOKUP($A32,Dati!$E$2:$N$112,7,FALSE)</f>
        <v>5298.0123509227587</v>
      </c>
      <c r="G32" s="37">
        <f>VLOOKUP($A32,Dati!$E$2:$N$112,8,FALSE)</f>
        <v>6167.3072213547339</v>
      </c>
      <c r="H32" s="37">
        <f>VLOOKUP($A32,Dati!$E$2:$N$112,9,FALSE)</f>
        <v>-185.61978326897875</v>
      </c>
      <c r="I32" s="7">
        <f>VLOOKUP($A32,Dati!$E$2:$N$112,10,FALSE)</f>
        <v>19074.602559989027</v>
      </c>
      <c r="J32" s="24">
        <f t="shared" si="2"/>
        <v>0</v>
      </c>
      <c r="K32" s="24">
        <f t="shared" si="3"/>
        <v>7.1028750213474439</v>
      </c>
      <c r="L32" s="24">
        <f t="shared" si="4"/>
        <v>49.696660099504527</v>
      </c>
      <c r="M32" s="24">
        <f t="shared" si="5"/>
        <v>21.854816712864363</v>
      </c>
      <c r="N32" s="24">
        <f t="shared" si="6"/>
        <v>13.026337774156435</v>
      </c>
      <c r="O32" s="24">
        <f t="shared" si="7"/>
        <v>18.905954012804987</v>
      </c>
      <c r="P32" s="24">
        <f t="shared" si="8"/>
        <v>3.1430743658528293</v>
      </c>
      <c r="Q32" s="24">
        <f t="shared" si="9"/>
        <v>33.860265101303625</v>
      </c>
      <c r="R32" s="24">
        <f t="shared" si="10"/>
        <v>0.33598988554293574</v>
      </c>
      <c r="S32" s="24">
        <f t="shared" si="11"/>
        <v>0.12116925289000759</v>
      </c>
      <c r="T32" s="24">
        <f t="shared" si="12"/>
        <v>4.9021172216917686</v>
      </c>
      <c r="U32" s="24">
        <f t="shared" si="13"/>
        <v>42.362615827281161</v>
      </c>
    </row>
    <row r="33" spans="1:21" x14ac:dyDescent="0.35">
      <c r="A33" s="6" t="s">
        <v>35</v>
      </c>
      <c r="B33" s="37">
        <f>VLOOKUP($A33,Dati!$E$2:$N$112,3,FALSE)</f>
        <v>552.79269971608187</v>
      </c>
      <c r="C33" s="37">
        <f>VLOOKUP($A33,Dati!$E$2:$N$112,4,FALSE)</f>
        <v>2310.9591593340083</v>
      </c>
      <c r="D33" s="37">
        <f>VLOOKUP($A33,Dati!$E$2:$N$112,5,FALSE)</f>
        <v>1403.7697197837094</v>
      </c>
      <c r="E33" s="45">
        <f>VLOOKUP($A33,Dati!$E$2:$N$112,6,FALSE)</f>
        <v>829.41576291917033</v>
      </c>
      <c r="F33" s="45">
        <f>VLOOKUP($A33,Dati!$E$2:$N$112,7,FALSE)</f>
        <v>887.44525324595566</v>
      </c>
      <c r="G33" s="37">
        <f>VLOOKUP($A33,Dati!$E$2:$N$112,8,FALSE)</f>
        <v>1662.0203727799599</v>
      </c>
      <c r="H33" s="37">
        <f>VLOOKUP($A33,Dati!$E$2:$N$112,9,FALSE)</f>
        <v>-27.867043060074479</v>
      </c>
      <c r="I33" s="7">
        <f>VLOOKUP($A33,Dati!$E$2:$N$112,10,FALSE)</f>
        <v>4184.8138923885599</v>
      </c>
      <c r="J33" s="24">
        <f t="shared" si="2"/>
        <v>0</v>
      </c>
      <c r="K33" s="24">
        <f t="shared" si="3"/>
        <v>9.3667087442394195</v>
      </c>
      <c r="L33" s="24">
        <f t="shared" si="4"/>
        <v>39.15768311779734</v>
      </c>
      <c r="M33" s="24">
        <f t="shared" si="5"/>
        <v>23.785954691423846</v>
      </c>
      <c r="N33" s="24">
        <f t="shared" si="6"/>
        <v>14.053904624889512</v>
      </c>
      <c r="O33" s="24">
        <f t="shared" si="7"/>
        <v>15.037176174508069</v>
      </c>
      <c r="P33" s="24">
        <f t="shared" si="8"/>
        <v>0.24104362451299355</v>
      </c>
      <c r="Q33" s="24">
        <f t="shared" si="9"/>
        <v>22.278584950424694</v>
      </c>
      <c r="R33" s="24">
        <f t="shared" si="10"/>
        <v>1.826529634949245</v>
      </c>
      <c r="S33" s="24">
        <f t="shared" si="11"/>
        <v>0.46168370613467774</v>
      </c>
      <c r="T33" s="24">
        <f t="shared" si="12"/>
        <v>2.7380496172541982</v>
      </c>
      <c r="U33" s="24">
        <f t="shared" si="13"/>
        <v>27.54589153327581</v>
      </c>
    </row>
    <row r="34" spans="1:21" x14ac:dyDescent="0.35">
      <c r="A34" s="6" t="s">
        <v>36</v>
      </c>
      <c r="B34" s="37">
        <f>VLOOKUP($A34,Dati!$E$2:$N$112,3,FALSE)</f>
        <v>1947.6795642427517</v>
      </c>
      <c r="C34" s="37">
        <f>VLOOKUP($A34,Dati!$E$2:$N$112,4,FALSE)</f>
        <v>12598.632968207721</v>
      </c>
      <c r="D34" s="37">
        <f>VLOOKUP($A34,Dati!$E$2:$N$112,5,FALSE)</f>
        <v>6583.7526650049922</v>
      </c>
      <c r="E34" s="45">
        <f>VLOOKUP($A34,Dati!$E$2:$N$112,6,FALSE)</f>
        <v>3718.4238386434627</v>
      </c>
      <c r="F34" s="45">
        <f>VLOOKUP($A34,Dati!$E$2:$N$112,7,FALSE)</f>
        <v>4833.0531184345982</v>
      </c>
      <c r="G34" s="37">
        <f>VLOOKUP($A34,Dati!$E$2:$N$112,8,FALSE)</f>
        <v>6131.77199759629</v>
      </c>
      <c r="H34" s="37">
        <f>VLOOKUP($A34,Dati!$E$2:$N$112,9,FALSE)</f>
        <v>-208.71403048707947</v>
      </c>
      <c r="I34" s="7">
        <f>VLOOKUP($A34,Dati!$E$2:$N$112,10,FALSE)</f>
        <v>18501.64620748661</v>
      </c>
      <c r="J34" s="24">
        <f t="shared" si="2"/>
        <v>0</v>
      </c>
      <c r="K34" s="24">
        <f t="shared" si="3"/>
        <v>7.1994628952634381</v>
      </c>
      <c r="L34" s="24">
        <f t="shared" si="4"/>
        <v>46.569976011900707</v>
      </c>
      <c r="M34" s="24">
        <f t="shared" si="5"/>
        <v>24.336386689832064</v>
      </c>
      <c r="N34" s="24">
        <f t="shared" si="6"/>
        <v>13.744896720516216</v>
      </c>
      <c r="O34" s="24">
        <f t="shared" si="7"/>
        <v>17.865046815611795</v>
      </c>
      <c r="P34" s="24">
        <f t="shared" si="8"/>
        <v>2.8099277503735265</v>
      </c>
      <c r="Q34" s="24">
        <f t="shared" si="9"/>
        <v>7.2483355323282659</v>
      </c>
      <c r="R34" s="24">
        <f t="shared" si="10"/>
        <v>3.6173135009477626</v>
      </c>
      <c r="S34" s="24">
        <f t="shared" si="11"/>
        <v>0.13724446799206963</v>
      </c>
      <c r="T34" s="24">
        <f t="shared" si="12"/>
        <v>1.3763169264959323</v>
      </c>
      <c r="U34" s="24">
        <f t="shared" si="13"/>
        <v>15.189138178137556</v>
      </c>
    </row>
    <row r="35" spans="1:21" x14ac:dyDescent="0.35">
      <c r="A35" s="6" t="s">
        <v>37</v>
      </c>
      <c r="B35" s="37">
        <f>VLOOKUP($A35,Dati!$E$2:$N$112,3,FALSE)</f>
        <v>2479.1715688135073</v>
      </c>
      <c r="C35" s="37">
        <f>VLOOKUP($A35,Dati!$E$2:$N$112,4,FALSE)</f>
        <v>10799.652591538545</v>
      </c>
      <c r="D35" s="37">
        <f>VLOOKUP($A35,Dati!$E$2:$N$112,5,FALSE)</f>
        <v>5624.1423563621847</v>
      </c>
      <c r="E35" s="45">
        <f>VLOOKUP($A35,Dati!$E$2:$N$112,6,FALSE)</f>
        <v>3353.6624524681256</v>
      </c>
      <c r="F35" s="45">
        <f>VLOOKUP($A35,Dati!$E$2:$N$112,7,FALSE)</f>
        <v>4185.1323660625358</v>
      </c>
      <c r="G35" s="37">
        <f>VLOOKUP($A35,Dati!$E$2:$N$112,8,FALSE)</f>
        <v>6421.9052877383574</v>
      </c>
      <c r="H35" s="37">
        <f>VLOOKUP($A35,Dati!$E$2:$N$112,9,FALSE)</f>
        <v>-208.29999931171534</v>
      </c>
      <c r="I35" s="7">
        <f>VLOOKUP($A35,Dati!$E$2:$N$112,10,FALSE)</f>
        <v>17577.776986610221</v>
      </c>
      <c r="J35" s="24">
        <f t="shared" si="2"/>
        <v>0</v>
      </c>
      <c r="K35" s="24">
        <f t="shared" si="3"/>
        <v>9.8706606460761837</v>
      </c>
      <c r="L35" s="24">
        <f t="shared" si="4"/>
        <v>42.998115647805342</v>
      </c>
      <c r="M35" s="24">
        <f t="shared" si="5"/>
        <v>22.392157655890884</v>
      </c>
      <c r="N35" s="24">
        <f t="shared" si="6"/>
        <v>13.352389324811021</v>
      </c>
      <c r="O35" s="24">
        <f t="shared" si="7"/>
        <v>16.662832804299825</v>
      </c>
      <c r="P35" s="24">
        <f t="shared" si="8"/>
        <v>0.98985354859392138</v>
      </c>
      <c r="Q35" s="24">
        <f t="shared" si="9"/>
        <v>0.77367339991458273</v>
      </c>
      <c r="R35" s="24">
        <f t="shared" si="10"/>
        <v>1.7897470559221143E-3</v>
      </c>
      <c r="S35" s="24">
        <f t="shared" si="11"/>
        <v>4.8585817843955418E-4</v>
      </c>
      <c r="T35" s="24">
        <f t="shared" si="12"/>
        <v>8.4382501977914998E-4</v>
      </c>
      <c r="U35" s="24">
        <f t="shared" si="13"/>
        <v>1.7666463787626447</v>
      </c>
    </row>
    <row r="36" spans="1:21" x14ac:dyDescent="0.35">
      <c r="A36" s="6" t="s">
        <v>38</v>
      </c>
      <c r="B36" s="37">
        <f>VLOOKUP($A36,Dati!$E$2:$N$112,3,FALSE)</f>
        <v>2299.7680424652408</v>
      </c>
      <c r="C36" s="37">
        <f>VLOOKUP($A36,Dati!$E$2:$N$112,4,FALSE)</f>
        <v>12753.426479634962</v>
      </c>
      <c r="D36" s="37">
        <f>VLOOKUP($A36,Dati!$E$2:$N$112,5,FALSE)</f>
        <v>7752.2953638233848</v>
      </c>
      <c r="E36" s="45">
        <f>VLOOKUP($A36,Dati!$E$2:$N$112,6,FALSE)</f>
        <v>4144.7913211579362</v>
      </c>
      <c r="F36" s="45">
        <f>VLOOKUP($A36,Dati!$E$2:$N$112,7,FALSE)</f>
        <v>4849.2342149772276</v>
      </c>
      <c r="G36" s="37">
        <f>VLOOKUP($A36,Dati!$E$2:$N$112,8,FALSE)</f>
        <v>6795.769143743466</v>
      </c>
      <c r="H36" s="37">
        <f>VLOOKUP($A36,Dati!$E$2:$N$112,9,FALSE)</f>
        <v>-223.63059012547436</v>
      </c>
      <c r="I36" s="7">
        <f>VLOOKUP($A36,Dati!$E$2:$N$112,10,FALSE)</f>
        <v>20383.602903406416</v>
      </c>
      <c r="J36" s="24">
        <f t="shared" si="2"/>
        <v>0</v>
      </c>
      <c r="K36" s="24">
        <f t="shared" si="3"/>
        <v>7.8282971247938056</v>
      </c>
      <c r="L36" s="24">
        <f t="shared" si="4"/>
        <v>43.412035474140446</v>
      </c>
      <c r="M36" s="24">
        <f t="shared" si="5"/>
        <v>26.388431522910071</v>
      </c>
      <c r="N36" s="24">
        <f t="shared" si="6"/>
        <v>14.108665475458009</v>
      </c>
      <c r="O36" s="24">
        <f t="shared" si="7"/>
        <v>16.506554383573981</v>
      </c>
      <c r="P36" s="24">
        <f t="shared" si="8"/>
        <v>1.0971508352708657</v>
      </c>
      <c r="Q36" s="24">
        <f t="shared" si="9"/>
        <v>0.21684597451832383</v>
      </c>
      <c r="R36" s="24">
        <f t="shared" si="10"/>
        <v>15.63386662072681</v>
      </c>
      <c r="S36" s="24">
        <f t="shared" si="11"/>
        <v>0.53909950768679615</v>
      </c>
      <c r="T36" s="24">
        <f t="shared" si="12"/>
        <v>3.434612922357512E-2</v>
      </c>
      <c r="U36" s="24">
        <f t="shared" si="13"/>
        <v>17.521309067426369</v>
      </c>
    </row>
    <row r="37" spans="1:21" x14ac:dyDescent="0.35">
      <c r="A37" s="6" t="s">
        <v>39</v>
      </c>
      <c r="B37" s="37">
        <f>VLOOKUP($A37,Dati!$E$2:$N$112,3,FALSE)</f>
        <v>537.62138468647379</v>
      </c>
      <c r="C37" s="37">
        <f>VLOOKUP($A37,Dati!$E$2:$N$112,4,FALSE)</f>
        <v>1856.6892515581312</v>
      </c>
      <c r="D37" s="37">
        <f>VLOOKUP($A37,Dati!$E$2:$N$112,5,FALSE)</f>
        <v>1331.5453491456542</v>
      </c>
      <c r="E37" s="45">
        <f>VLOOKUP($A37,Dati!$E$2:$N$112,6,FALSE)</f>
        <v>830.59165259063934</v>
      </c>
      <c r="F37" s="45">
        <f>VLOOKUP($A37,Dati!$E$2:$N$112,7,FALSE)</f>
        <v>741.48301328761056</v>
      </c>
      <c r="G37" s="37">
        <f>VLOOKUP($A37,Dati!$E$2:$N$112,8,FALSE)</f>
        <v>1848.7009893568284</v>
      </c>
      <c r="H37" s="37">
        <f>VLOOKUP($A37,Dati!$E$2:$N$112,9,FALSE)</f>
        <v>-44.818302866902464</v>
      </c>
      <c r="I37" s="7">
        <f>VLOOKUP($A37,Dati!$E$2:$N$112,10,FALSE)</f>
        <v>3957.6640060019358</v>
      </c>
      <c r="J37" s="24">
        <f t="shared" si="2"/>
        <v>0</v>
      </c>
      <c r="K37" s="24">
        <f t="shared" si="3"/>
        <v>9.7223651349092659</v>
      </c>
      <c r="L37" s="24">
        <f t="shared" si="4"/>
        <v>33.576437544865612</v>
      </c>
      <c r="M37" s="24">
        <f t="shared" si="5"/>
        <v>24.079715663903357</v>
      </c>
      <c r="N37" s="24">
        <f t="shared" si="6"/>
        <v>15.020450366205591</v>
      </c>
      <c r="O37" s="24">
        <f t="shared" si="7"/>
        <v>13.409006415767863</v>
      </c>
      <c r="P37" s="24">
        <f t="shared" si="8"/>
        <v>0.71676259435053391</v>
      </c>
      <c r="Q37" s="24">
        <f t="shared" si="9"/>
        <v>106.11606400164239</v>
      </c>
      <c r="R37" s="24">
        <f t="shared" si="10"/>
        <v>2.7068561369086868</v>
      </c>
      <c r="S37" s="24">
        <f t="shared" si="11"/>
        <v>2.7093780562755003</v>
      </c>
      <c r="T37" s="24">
        <f t="shared" si="12"/>
        <v>10.777268626312692</v>
      </c>
      <c r="U37" s="24">
        <f t="shared" si="13"/>
        <v>123.02632941548978</v>
      </c>
    </row>
    <row r="38" spans="1:21" x14ac:dyDescent="0.35">
      <c r="A38" s="8" t="s">
        <v>122</v>
      </c>
      <c r="B38" s="38">
        <f t="shared" ref="B38:I38" si="18">SUM(B31:B37)</f>
        <v>12233.300000000001</v>
      </c>
      <c r="C38" s="38">
        <f t="shared" si="18"/>
        <v>68642.600000000006</v>
      </c>
      <c r="D38" s="38">
        <f t="shared" si="18"/>
        <v>35440</v>
      </c>
      <c r="E38" s="46">
        <f t="shared" si="18"/>
        <v>20375.2</v>
      </c>
      <c r="F38" s="46">
        <f t="shared" si="18"/>
        <v>26244.6</v>
      </c>
      <c r="G38" s="38">
        <f t="shared" si="18"/>
        <v>35514.200000000012</v>
      </c>
      <c r="H38" s="38">
        <f t="shared" si="18"/>
        <v>-1163.2000000000003</v>
      </c>
      <c r="I38" s="9">
        <f t="shared" si="18"/>
        <v>104047.10000000002</v>
      </c>
      <c r="J38" s="24">
        <f t="shared" si="2"/>
        <v>0</v>
      </c>
      <c r="K38" s="24">
        <f t="shared" si="3"/>
        <v>8.1194343283096675</v>
      </c>
      <c r="L38" s="24">
        <f t="shared" si="4"/>
        <v>45.559177231362689</v>
      </c>
      <c r="M38" s="24">
        <f t="shared" si="5"/>
        <v>23.522087465793746</v>
      </c>
      <c r="N38" s="24">
        <f t="shared" si="6"/>
        <v>13.523341888629817</v>
      </c>
      <c r="O38" s="24">
        <f t="shared" si="7"/>
        <v>17.418955324626705</v>
      </c>
      <c r="P38" s="24">
        <f t="shared" si="8"/>
        <v>0.57200856435191827</v>
      </c>
      <c r="Q38" s="24">
        <f t="shared" si="9"/>
        <v>2.8273565661173778</v>
      </c>
      <c r="R38" s="24">
        <f t="shared" si="10"/>
        <v>1.182926852215104</v>
      </c>
      <c r="S38" s="24">
        <f t="shared" si="11"/>
        <v>2.2174299171141172E-2</v>
      </c>
      <c r="T38" s="24">
        <f t="shared" si="12"/>
        <v>0.52863638906006438</v>
      </c>
      <c r="U38" s="24">
        <f t="shared" si="13"/>
        <v>5.1331026709156058</v>
      </c>
    </row>
    <row r="39" spans="1:21" x14ac:dyDescent="0.35">
      <c r="A39" s="6" t="s">
        <v>40</v>
      </c>
      <c r="B39" s="37">
        <f>VLOOKUP($A39,Dati!$E$2:$N$112,3,FALSE)</f>
        <v>1272.1562542230611</v>
      </c>
      <c r="C39" s="37">
        <f>VLOOKUP($A39,Dati!$E$2:$N$112,4,FALSE)</f>
        <v>6959.5978533403295</v>
      </c>
      <c r="D39" s="37">
        <f>VLOOKUP($A39,Dati!$E$2:$N$112,5,FALSE)</f>
        <v>3492.6427602791919</v>
      </c>
      <c r="E39" s="45">
        <f>VLOOKUP($A39,Dati!$E$2:$N$112,6,FALSE)</f>
        <v>2185.7867659169829</v>
      </c>
      <c r="F39" s="45">
        <f>VLOOKUP($A39,Dati!$E$2:$N$112,7,FALSE)</f>
        <v>2627.9745309169994</v>
      </c>
      <c r="G39" s="37">
        <f>VLOOKUP($A39,Dati!$E$2:$N$112,8,FALSE)</f>
        <v>4304.575036044951</v>
      </c>
      <c r="H39" s="37">
        <f>VLOOKUP($A39,Dati!$E$2:$N$112,9,FALSE)</f>
        <v>-101.51578231174969</v>
      </c>
      <c r="I39" s="7">
        <f>VLOOKUP($A39,Dati!$E$2:$N$112,10,FALSE)</f>
        <v>11113.694824741802</v>
      </c>
      <c r="J39" s="24">
        <f t="shared" si="2"/>
        <v>0</v>
      </c>
      <c r="K39" s="24">
        <f t="shared" si="3"/>
        <v>7.987190449702525</v>
      </c>
      <c r="L39" s="24">
        <f t="shared" si="4"/>
        <v>43.695602111329386</v>
      </c>
      <c r="M39" s="24">
        <f t="shared" si="5"/>
        <v>21.928440634960904</v>
      </c>
      <c r="N39" s="24">
        <f t="shared" si="6"/>
        <v>13.723389028559646</v>
      </c>
      <c r="O39" s="24">
        <f t="shared" si="7"/>
        <v>16.499650106441482</v>
      </c>
      <c r="P39" s="24">
        <f t="shared" si="8"/>
        <v>0.78953239883572912</v>
      </c>
      <c r="Q39" s="24">
        <f t="shared" si="9"/>
        <v>3.3160628022605401E-2</v>
      </c>
      <c r="R39" s="24">
        <f t="shared" si="10"/>
        <v>0.25605869271773307</v>
      </c>
      <c r="S39" s="24">
        <f t="shared" si="11"/>
        <v>0.12177134579301024</v>
      </c>
      <c r="T39" s="24">
        <f t="shared" si="12"/>
        <v>3.6952897405686781E-2</v>
      </c>
      <c r="U39" s="24">
        <f t="shared" si="13"/>
        <v>1.2374759627747647</v>
      </c>
    </row>
    <row r="40" spans="1:21" x14ac:dyDescent="0.35">
      <c r="A40" s="6" t="s">
        <v>41</v>
      </c>
      <c r="B40" s="37">
        <f>VLOOKUP($A40,Dati!$E$2:$N$112,3,FALSE)</f>
        <v>340.64980293077309</v>
      </c>
      <c r="C40" s="37">
        <f>VLOOKUP($A40,Dati!$E$2:$N$112,4,FALSE)</f>
        <v>1487.5470953353008</v>
      </c>
      <c r="D40" s="37">
        <f>VLOOKUP($A40,Dati!$E$2:$N$112,5,FALSE)</f>
        <v>665.63715892196592</v>
      </c>
      <c r="E40" s="45">
        <f>VLOOKUP($A40,Dati!$E$2:$N$112,6,FALSE)</f>
        <v>534.17903659070225</v>
      </c>
      <c r="F40" s="45">
        <f>VLOOKUP($A40,Dati!$E$2:$N$112,7,FALSE)</f>
        <v>578.7803804925054</v>
      </c>
      <c r="G40" s="37">
        <f>VLOOKUP($A40,Dati!$E$2:$N$112,8,FALSE)</f>
        <v>1207.5590405509317</v>
      </c>
      <c r="H40" s="37">
        <f>VLOOKUP($A40,Dati!$E$2:$N$112,9,FALSE)</f>
        <v>-41.997159667713518</v>
      </c>
      <c r="I40" s="7">
        <f>VLOOKUP($A40,Dati!$E$2:$N$112,10,FALSE)</f>
        <v>2546.4365209880502</v>
      </c>
      <c r="J40" s="24">
        <f t="shared" si="2"/>
        <v>0</v>
      </c>
      <c r="K40" s="24">
        <f t="shared" si="3"/>
        <v>9.3089080464552811</v>
      </c>
      <c r="L40" s="24">
        <f t="shared" si="4"/>
        <v>40.650072320934363</v>
      </c>
      <c r="M40" s="24">
        <f t="shared" si="5"/>
        <v>18.189809744195117</v>
      </c>
      <c r="N40" s="24">
        <f t="shared" si="6"/>
        <v>14.597464872091695</v>
      </c>
      <c r="O40" s="24">
        <f t="shared" si="7"/>
        <v>15.816281984440325</v>
      </c>
      <c r="P40" s="24">
        <f t="shared" si="8"/>
        <v>0.18762865997971037</v>
      </c>
      <c r="Q40" s="24">
        <f t="shared" si="9"/>
        <v>10.417597928179106</v>
      </c>
      <c r="R40" s="24">
        <f t="shared" si="10"/>
        <v>18.017081755228361</v>
      </c>
      <c r="S40" s="24">
        <f t="shared" si="11"/>
        <v>1.4958105908881627</v>
      </c>
      <c r="T40" s="24">
        <f t="shared" si="12"/>
        <v>0.766674460342743</v>
      </c>
      <c r="U40" s="24">
        <f t="shared" si="13"/>
        <v>30.884793394618079</v>
      </c>
    </row>
    <row r="41" spans="1:21" x14ac:dyDescent="0.35">
      <c r="A41" s="6" t="s">
        <v>42</v>
      </c>
      <c r="B41" s="37">
        <f>VLOOKUP($A41,Dati!$E$2:$N$112,3,FALSE)</f>
        <v>566.55329714063782</v>
      </c>
      <c r="C41" s="37">
        <f>VLOOKUP($A41,Dati!$E$2:$N$112,4,FALSE)</f>
        <v>3788.662322528447</v>
      </c>
      <c r="D41" s="37">
        <f>VLOOKUP($A41,Dati!$E$2:$N$112,5,FALSE)</f>
        <v>1417.1605098899875</v>
      </c>
      <c r="E41" s="45">
        <f>VLOOKUP($A41,Dati!$E$2:$N$112,6,FALSE)</f>
        <v>1124.2758728679294</v>
      </c>
      <c r="F41" s="45">
        <f>VLOOKUP($A41,Dati!$E$2:$N$112,7,FALSE)</f>
        <v>1428.2487335244557</v>
      </c>
      <c r="G41" s="37">
        <f>VLOOKUP($A41,Dati!$E$2:$N$112,8,FALSE)</f>
        <v>2211.9822060061351</v>
      </c>
      <c r="H41" s="37">
        <f>VLOOKUP($A41,Dati!$E$2:$N$112,9,FALSE)</f>
        <v>-61.248101621257348</v>
      </c>
      <c r="I41" s="7">
        <f>VLOOKUP($A41,Dati!$E$2:$N$112,10,FALSE)</f>
        <v>5370.5856275515644</v>
      </c>
      <c r="J41" s="24">
        <f t="shared" si="2"/>
        <v>0</v>
      </c>
      <c r="K41" s="24">
        <f t="shared" si="3"/>
        <v>7.1506426190238681</v>
      </c>
      <c r="L41" s="24">
        <f t="shared" si="4"/>
        <v>47.817867108514719</v>
      </c>
      <c r="M41" s="24">
        <f t="shared" si="5"/>
        <v>17.886416672819106</v>
      </c>
      <c r="N41" s="24">
        <f t="shared" si="6"/>
        <v>14.189829999478496</v>
      </c>
      <c r="O41" s="24">
        <f t="shared" si="7"/>
        <v>18.026364538077431</v>
      </c>
      <c r="P41" s="24">
        <f t="shared" si="8"/>
        <v>2.975984456930366</v>
      </c>
      <c r="Q41" s="24">
        <f t="shared" si="9"/>
        <v>15.52489548761692</v>
      </c>
      <c r="R41" s="24">
        <f t="shared" si="10"/>
        <v>20.684725922650163</v>
      </c>
      <c r="S41" s="24">
        <f t="shared" si="11"/>
        <v>0.66487468737588973</v>
      </c>
      <c r="T41" s="24">
        <f t="shared" si="12"/>
        <v>1.7808450571101631</v>
      </c>
      <c r="U41" s="24">
        <f t="shared" si="13"/>
        <v>41.631325611683508</v>
      </c>
    </row>
    <row r="42" spans="1:21" x14ac:dyDescent="0.35">
      <c r="A42" s="6" t="s">
        <v>43</v>
      </c>
      <c r="B42" s="37">
        <f>VLOOKUP($A42,Dati!$E$2:$N$112,3,FALSE)</f>
        <v>761.94064570552791</v>
      </c>
      <c r="C42" s="37">
        <f>VLOOKUP($A42,Dati!$E$2:$N$112,4,FALSE)</f>
        <v>5081.792728795921</v>
      </c>
      <c r="D42" s="37">
        <f>VLOOKUP($A42,Dati!$E$2:$N$112,5,FALSE)</f>
        <v>2122.5595709088548</v>
      </c>
      <c r="E42" s="45">
        <f>VLOOKUP($A42,Dati!$E$2:$N$112,6,FALSE)</f>
        <v>1283.2583246243853</v>
      </c>
      <c r="F42" s="45">
        <f>VLOOKUP($A42,Dati!$E$2:$N$112,7,FALSE)</f>
        <v>1955.2963550660395</v>
      </c>
      <c r="G42" s="37">
        <f>VLOOKUP($A42,Dati!$E$2:$N$112,8,FALSE)</f>
        <v>2317.6837173979839</v>
      </c>
      <c r="H42" s="37">
        <f>VLOOKUP($A42,Dati!$E$2:$N$112,9,FALSE)</f>
        <v>-85.138956399279436</v>
      </c>
      <c r="I42" s="7">
        <f>VLOOKUP($A42,Dati!$E$2:$N$112,10,FALSE)</f>
        <v>6960.2830267185827</v>
      </c>
      <c r="J42" s="24">
        <f t="shared" si="2"/>
        <v>0</v>
      </c>
      <c r="K42" s="24">
        <f t="shared" si="3"/>
        <v>7.4708576373042987</v>
      </c>
      <c r="L42" s="24">
        <f t="shared" si="4"/>
        <v>49.827175165288629</v>
      </c>
      <c r="M42" s="24">
        <f t="shared" si="5"/>
        <v>20.811779067481645</v>
      </c>
      <c r="N42" s="24">
        <f t="shared" si="6"/>
        <v>12.582397735557441</v>
      </c>
      <c r="O42" s="24">
        <f t="shared" si="7"/>
        <v>19.171756736920329</v>
      </c>
      <c r="P42" s="24">
        <f t="shared" si="8"/>
        <v>1.9737135771392176</v>
      </c>
      <c r="Q42" s="24">
        <f t="shared" si="9"/>
        <v>35.396222496682142</v>
      </c>
      <c r="R42" s="24">
        <f t="shared" si="10"/>
        <v>2.633103333403243</v>
      </c>
      <c r="S42" s="24">
        <f t="shared" si="11"/>
        <v>0.62731750886008331</v>
      </c>
      <c r="T42" s="24">
        <f t="shared" si="12"/>
        <v>6.1497813359985027</v>
      </c>
      <c r="U42" s="24">
        <f t="shared" si="13"/>
        <v>46.780138252083184</v>
      </c>
    </row>
    <row r="43" spans="1:21" x14ac:dyDescent="0.35">
      <c r="A43" s="8" t="s">
        <v>123</v>
      </c>
      <c r="B43" s="38">
        <f t="shared" ref="B43:I43" si="19">SUM(B39:B42)</f>
        <v>2941.2999999999997</v>
      </c>
      <c r="C43" s="38">
        <f t="shared" si="19"/>
        <v>17317.599999999999</v>
      </c>
      <c r="D43" s="38">
        <f t="shared" si="19"/>
        <v>7698</v>
      </c>
      <c r="E43" s="46">
        <f t="shared" si="19"/>
        <v>5127.5</v>
      </c>
      <c r="F43" s="46">
        <f t="shared" si="19"/>
        <v>6590.3</v>
      </c>
      <c r="G43" s="38">
        <f t="shared" si="19"/>
        <v>10041.800000000003</v>
      </c>
      <c r="H43" s="38">
        <f t="shared" si="19"/>
        <v>-289.89999999999998</v>
      </c>
      <c r="I43" s="9">
        <f t="shared" si="19"/>
        <v>25991</v>
      </c>
      <c r="J43" s="24">
        <f t="shared" si="2"/>
        <v>0</v>
      </c>
      <c r="K43" s="24">
        <f t="shared" si="3"/>
        <v>7.8000360658520034</v>
      </c>
      <c r="L43" s="24">
        <f t="shared" si="4"/>
        <v>45.924558723693146</v>
      </c>
      <c r="M43" s="24">
        <f t="shared" si="5"/>
        <v>20.414332993890021</v>
      </c>
      <c r="N43" s="24">
        <f t="shared" si="6"/>
        <v>13.597621775288529</v>
      </c>
      <c r="O43" s="24">
        <f t="shared" si="7"/>
        <v>17.476822386286493</v>
      </c>
      <c r="P43" s="24">
        <f t="shared" si="8"/>
        <v>1.1571535970981679</v>
      </c>
      <c r="Q43" s="24">
        <f t="shared" si="9"/>
        <v>4.189619540944558</v>
      </c>
      <c r="R43" s="24">
        <f t="shared" si="10"/>
        <v>4.0809254763177103</v>
      </c>
      <c r="S43" s="24">
        <f t="shared" si="11"/>
        <v>4.9813891982754821E-2</v>
      </c>
      <c r="T43" s="24">
        <f t="shared" si="12"/>
        <v>0.61613224095769537</v>
      </c>
      <c r="U43" s="24">
        <f t="shared" si="13"/>
        <v>10.093644747300887</v>
      </c>
    </row>
    <row r="44" spans="1:21" x14ac:dyDescent="0.35">
      <c r="A44" s="6" t="s">
        <v>44</v>
      </c>
      <c r="B44" s="37">
        <f>VLOOKUP($A44,Dati!$E$2:$N$112,3,FALSE)</f>
        <v>817.32949414913048</v>
      </c>
      <c r="C44" s="37">
        <f>VLOOKUP($A44,Dati!$E$2:$N$112,4,FALSE)</f>
        <v>1526.694773183252</v>
      </c>
      <c r="D44" s="37">
        <f>VLOOKUP($A44,Dati!$E$2:$N$112,5,FALSE)</f>
        <v>1448.3078105377006</v>
      </c>
      <c r="E44" s="45">
        <f>VLOOKUP($A44,Dati!$E$2:$N$112,6,FALSE)</f>
        <v>678.29239372403686</v>
      </c>
      <c r="F44" s="45">
        <f>VLOOKUP($A44,Dati!$E$2:$N$112,7,FALSE)</f>
        <v>613.10021329919755</v>
      </c>
      <c r="G44" s="37">
        <f>VLOOKUP($A44,Dati!$E$2:$N$112,8,FALSE)</f>
        <v>1421.899037194898</v>
      </c>
      <c r="H44" s="37">
        <f>VLOOKUP($A44,Dati!$E$2:$N$112,9,FALSE)</f>
        <v>-103.91087805785507</v>
      </c>
      <c r="I44" s="7">
        <f>VLOOKUP($A44,Dati!$E$2:$N$112,10,FALSE)</f>
        <v>3818.9276299838921</v>
      </c>
      <c r="J44" s="24">
        <f t="shared" si="2"/>
        <v>0</v>
      </c>
      <c r="K44" s="24">
        <f t="shared" si="3"/>
        <v>15.99370403894301</v>
      </c>
      <c r="L44" s="24">
        <f t="shared" si="4"/>
        <v>29.874737832033897</v>
      </c>
      <c r="M44" s="24">
        <f t="shared" si="5"/>
        <v>28.340842518039665</v>
      </c>
      <c r="N44" s="24">
        <f t="shared" si="6"/>
        <v>13.272991950916973</v>
      </c>
      <c r="O44" s="24">
        <f t="shared" si="7"/>
        <v>11.997295372202773</v>
      </c>
      <c r="P44" s="24">
        <f t="shared" si="8"/>
        <v>50.665315165847488</v>
      </c>
      <c r="Q44" s="24">
        <f t="shared" si="9"/>
        <v>196.08302537250714</v>
      </c>
      <c r="R44" s="24">
        <f t="shared" si="10"/>
        <v>34.88531832481852</v>
      </c>
      <c r="S44" s="24">
        <f t="shared" si="11"/>
        <v>1.0289985299933939E-2</v>
      </c>
      <c r="T44" s="24">
        <f t="shared" si="12"/>
        <v>22.039138636227737</v>
      </c>
      <c r="U44" s="24">
        <f t="shared" si="13"/>
        <v>303.68308748470082</v>
      </c>
    </row>
    <row r="45" spans="1:21" x14ac:dyDescent="0.35">
      <c r="A45" s="6" t="s">
        <v>45</v>
      </c>
      <c r="B45" s="37">
        <f>VLOOKUP($A45,Dati!$E$2:$N$112,3,FALSE)</f>
        <v>1134.8155767923433</v>
      </c>
      <c r="C45" s="37">
        <f>VLOOKUP($A45,Dati!$E$2:$N$112,4,FALSE)</f>
        <v>2744.9526524786274</v>
      </c>
      <c r="D45" s="37">
        <f>VLOOKUP($A45,Dati!$E$2:$N$112,5,FALSE)</f>
        <v>2205.3594614598233</v>
      </c>
      <c r="E45" s="45">
        <f>VLOOKUP($A45,Dati!$E$2:$N$112,6,FALSE)</f>
        <v>1110.5044653730511</v>
      </c>
      <c r="F45" s="45">
        <f>VLOOKUP($A45,Dati!$E$2:$N$112,7,FALSE)</f>
        <v>1066.2201772848859</v>
      </c>
      <c r="G45" s="37">
        <f>VLOOKUP($A45,Dati!$E$2:$N$112,8,FALSE)</f>
        <v>2194.7434776036962</v>
      </c>
      <c r="H45" s="37">
        <f>VLOOKUP($A45,Dati!$E$2:$N$112,9,FALSE)</f>
        <v>-93.092167173817714</v>
      </c>
      <c r="I45" s="7">
        <f>VLOOKUP($A45,Dati!$E$2:$N$112,10,FALSE)</f>
        <v>6010.0543585027353</v>
      </c>
      <c r="J45" s="24">
        <f t="shared" si="2"/>
        <v>0</v>
      </c>
      <c r="K45" s="24">
        <f t="shared" si="3"/>
        <v>13.861563584792702</v>
      </c>
      <c r="L45" s="24">
        <f t="shared" si="4"/>
        <v>33.529091869824072</v>
      </c>
      <c r="M45" s="24">
        <f t="shared" si="5"/>
        <v>26.938060269455921</v>
      </c>
      <c r="N45" s="24">
        <f t="shared" si="6"/>
        <v>13.5646078294725</v>
      </c>
      <c r="O45" s="24">
        <f t="shared" si="7"/>
        <v>13.02368339408849</v>
      </c>
      <c r="P45" s="24">
        <f t="shared" si="8"/>
        <v>24.858368948778178</v>
      </c>
      <c r="Q45" s="24">
        <f t="shared" si="9"/>
        <v>107.09374632063438</v>
      </c>
      <c r="R45" s="24">
        <f t="shared" si="10"/>
        <v>20.28238784214911</v>
      </c>
      <c r="S45" s="24">
        <f t="shared" si="11"/>
        <v>3.6167030326538153E-2</v>
      </c>
      <c r="T45" s="24">
        <f t="shared" si="12"/>
        <v>13.455677129275385</v>
      </c>
      <c r="U45" s="24">
        <f t="shared" si="13"/>
        <v>165.7263472711636</v>
      </c>
    </row>
    <row r="46" spans="1:21" x14ac:dyDescent="0.35">
      <c r="A46" s="6" t="s">
        <v>46</v>
      </c>
      <c r="B46" s="37">
        <f>VLOOKUP($A46,Dati!$E$2:$N$112,3,FALSE)</f>
        <v>2573.3881083298152</v>
      </c>
      <c r="C46" s="37">
        <f>VLOOKUP($A46,Dati!$E$2:$N$112,4,FALSE)</f>
        <v>12676.196968302183</v>
      </c>
      <c r="D46" s="37">
        <f>VLOOKUP($A46,Dati!$E$2:$N$112,5,FALSE)</f>
        <v>6301.1305800432756</v>
      </c>
      <c r="E46" s="45">
        <f>VLOOKUP($A46,Dati!$E$2:$N$112,6,FALSE)</f>
        <v>4051.0380794467383</v>
      </c>
      <c r="F46" s="45">
        <f>VLOOKUP($A46,Dati!$E$2:$N$112,7,FALSE)</f>
        <v>4738.351312519254</v>
      </c>
      <c r="G46" s="37">
        <f>VLOOKUP($A46,Dati!$E$2:$N$112,8,FALSE)</f>
        <v>7296.7224539079289</v>
      </c>
      <c r="H46" s="37">
        <f>VLOOKUP($A46,Dati!$E$2:$N$112,9,FALSE)</f>
        <v>-297.86930817066849</v>
      </c>
      <c r="I46" s="7">
        <f>VLOOKUP($A46,Dati!$E$2:$N$112,10,FALSE)</f>
        <v>19760.179410446541</v>
      </c>
      <c r="J46" s="24">
        <f t="shared" si="2"/>
        <v>0</v>
      </c>
      <c r="K46" s="24">
        <f t="shared" si="3"/>
        <v>9.0137547300271503</v>
      </c>
      <c r="L46" s="24">
        <f t="shared" si="4"/>
        <v>44.400659975050139</v>
      </c>
      <c r="M46" s="24">
        <f t="shared" si="5"/>
        <v>22.07084325389464</v>
      </c>
      <c r="N46" s="24">
        <f t="shared" si="6"/>
        <v>14.189489541797956</v>
      </c>
      <c r="O46" s="24">
        <f t="shared" si="7"/>
        <v>16.596927769076665</v>
      </c>
      <c r="P46" s="24">
        <f t="shared" si="8"/>
        <v>1.9046187013661155E-2</v>
      </c>
      <c r="Q46" s="24">
        <f t="shared" si="9"/>
        <v>0.27348430110775163</v>
      </c>
      <c r="R46" s="24">
        <f t="shared" si="10"/>
        <v>0.13221936200902926</v>
      </c>
      <c r="S46" s="24">
        <f t="shared" si="11"/>
        <v>0.66431958593430407</v>
      </c>
      <c r="T46" s="24">
        <f t="shared" si="12"/>
        <v>9.0162054524653146E-3</v>
      </c>
      <c r="U46" s="24">
        <f t="shared" si="13"/>
        <v>1.0980856415172116</v>
      </c>
    </row>
    <row r="47" spans="1:21" x14ac:dyDescent="0.35">
      <c r="A47" s="6" t="s">
        <v>47</v>
      </c>
      <c r="B47" s="37">
        <f>VLOOKUP($A47,Dati!$E$2:$N$112,3,FALSE)</f>
        <v>600.5668207287116</v>
      </c>
      <c r="C47" s="37">
        <f>VLOOKUP($A47,Dati!$E$2:$N$112,4,FALSE)</f>
        <v>2317.1556060359344</v>
      </c>
      <c r="D47" s="37">
        <f>VLOOKUP($A47,Dati!$E$2:$N$112,5,FALSE)</f>
        <v>1240.2021479592006</v>
      </c>
      <c r="E47" s="45">
        <f>VLOOKUP($A47,Dati!$E$2:$N$112,6,FALSE)</f>
        <v>902.06506145617323</v>
      </c>
      <c r="F47" s="45">
        <f>VLOOKUP($A47,Dati!$E$2:$N$112,7,FALSE)</f>
        <v>917.928296896662</v>
      </c>
      <c r="G47" s="37">
        <f>VLOOKUP($A47,Dati!$E$2:$N$112,8,FALSE)</f>
        <v>1777.7350312934734</v>
      </c>
      <c r="H47" s="37">
        <f>VLOOKUP($A47,Dati!$E$2:$N$112,9,FALSE)</f>
        <v>-80.827646597658671</v>
      </c>
      <c r="I47" s="7">
        <f>VLOOKUP($A47,Dati!$E$2:$N$112,10,FALSE)</f>
        <v>4034.8386010668264</v>
      </c>
      <c r="J47" s="24">
        <f t="shared" si="2"/>
        <v>0</v>
      </c>
      <c r="K47" s="24">
        <f t="shared" si="3"/>
        <v>10.257626946277732</v>
      </c>
      <c r="L47" s="24">
        <f t="shared" si="4"/>
        <v>39.576808046692669</v>
      </c>
      <c r="M47" s="24">
        <f t="shared" si="5"/>
        <v>21.182540447875319</v>
      </c>
      <c r="N47" s="24">
        <f t="shared" si="6"/>
        <v>15.407189612075342</v>
      </c>
      <c r="O47" s="24">
        <f t="shared" si="7"/>
        <v>15.678132237763631</v>
      </c>
      <c r="P47" s="24">
        <f t="shared" si="8"/>
        <v>1.9095927212867263</v>
      </c>
      <c r="Q47" s="24">
        <f t="shared" si="9"/>
        <v>18.497694904544492</v>
      </c>
      <c r="R47" s="24">
        <f t="shared" si="10"/>
        <v>1.567310221987253</v>
      </c>
      <c r="S47" s="24">
        <f t="shared" si="11"/>
        <v>4.1321054784483593</v>
      </c>
      <c r="T47" s="24">
        <f t="shared" si="12"/>
        <v>1.0276875072843288</v>
      </c>
      <c r="U47" s="24">
        <f t="shared" si="13"/>
        <v>27.134390833551159</v>
      </c>
    </row>
    <row r="48" spans="1:21" x14ac:dyDescent="0.35">
      <c r="A48" s="8" t="s">
        <v>124</v>
      </c>
      <c r="B48" s="38">
        <f t="shared" ref="B48:I48" si="20">SUM(B44:B47)</f>
        <v>5126.1000000000013</v>
      </c>
      <c r="C48" s="38">
        <f t="shared" si="20"/>
        <v>19265</v>
      </c>
      <c r="D48" s="38">
        <f t="shared" si="20"/>
        <v>11195</v>
      </c>
      <c r="E48" s="46">
        <f t="shared" si="20"/>
        <v>6741.9</v>
      </c>
      <c r="F48" s="46">
        <f t="shared" si="20"/>
        <v>7335.5999999999995</v>
      </c>
      <c r="G48" s="38">
        <f t="shared" si="20"/>
        <v>12691.099999999997</v>
      </c>
      <c r="H48" s="38">
        <f t="shared" si="20"/>
        <v>-575.69999999999993</v>
      </c>
      <c r="I48" s="9">
        <f t="shared" si="20"/>
        <v>33623.999999999993</v>
      </c>
      <c r="J48" s="24">
        <f t="shared" si="2"/>
        <v>0</v>
      </c>
      <c r="K48" s="24">
        <f t="shared" si="3"/>
        <v>10.746202949592782</v>
      </c>
      <c r="L48" s="24">
        <f t="shared" si="4"/>
        <v>40.386570652914472</v>
      </c>
      <c r="M48" s="24">
        <f t="shared" si="5"/>
        <v>23.468863662568261</v>
      </c>
      <c r="N48" s="24">
        <f t="shared" si="6"/>
        <v>14.13351781390522</v>
      </c>
      <c r="O48" s="24">
        <f t="shared" si="7"/>
        <v>15.378132763120652</v>
      </c>
      <c r="P48" s="24">
        <f t="shared" si="8"/>
        <v>3.4986061840112828</v>
      </c>
      <c r="Q48" s="24">
        <f t="shared" si="9"/>
        <v>12.188003039749679</v>
      </c>
      <c r="R48" s="24">
        <f t="shared" si="10"/>
        <v>1.0699846105280431</v>
      </c>
      <c r="S48" s="24">
        <f t="shared" si="11"/>
        <v>0.57621200814861628</v>
      </c>
      <c r="T48" s="24">
        <f t="shared" si="12"/>
        <v>1.7259356666732133</v>
      </c>
      <c r="U48" s="24">
        <f t="shared" si="13"/>
        <v>19.058741509110835</v>
      </c>
    </row>
    <row r="49" spans="1:21" x14ac:dyDescent="0.35">
      <c r="A49" s="6" t="s">
        <v>48</v>
      </c>
      <c r="B49" s="37">
        <f>VLOOKUP($A49,Dati!$E$2:$N$112,3,FALSE)</f>
        <v>888.22688941274248</v>
      </c>
      <c r="C49" s="37">
        <f>VLOOKUP($A49,Dati!$E$2:$N$112,4,FALSE)</f>
        <v>3361.0386462388597</v>
      </c>
      <c r="D49" s="37">
        <f>VLOOKUP($A49,Dati!$E$2:$N$112,5,FALSE)</f>
        <v>2226.3169847454456</v>
      </c>
      <c r="E49" s="45">
        <f>VLOOKUP($A49,Dati!$E$2:$N$112,6,FALSE)</f>
        <v>1380.4645210555993</v>
      </c>
      <c r="F49" s="45">
        <f>VLOOKUP($A49,Dati!$E$2:$N$112,7,FALSE)</f>
        <v>1289.9509404590833</v>
      </c>
      <c r="G49" s="37">
        <f>VLOOKUP($A49,Dati!$E$2:$N$112,8,FALSE)</f>
        <v>2303.8764048197554</v>
      </c>
      <c r="H49" s="37">
        <f>VLOOKUP($A49,Dati!$E$2:$N$112,9,FALSE)</f>
        <v>-94.558174719029452</v>
      </c>
      <c r="I49" s="7">
        <f>VLOOKUP($A49,Dati!$E$2:$N$112,10,FALSE)</f>
        <v>6014.4852889830918</v>
      </c>
      <c r="J49" s="24">
        <f t="shared" si="2"/>
        <v>0</v>
      </c>
      <c r="K49" s="24">
        <f t="shared" si="3"/>
        <v>10.227254345558686</v>
      </c>
      <c r="L49" s="24">
        <f t="shared" si="4"/>
        <v>38.699793386196404</v>
      </c>
      <c r="M49" s="24">
        <f t="shared" si="5"/>
        <v>25.634339973520646</v>
      </c>
      <c r="N49" s="24">
        <f t="shared" si="6"/>
        <v>15.894994781333317</v>
      </c>
      <c r="O49" s="24">
        <f t="shared" si="7"/>
        <v>14.852800020600695</v>
      </c>
      <c r="P49" s="24">
        <f t="shared" si="8"/>
        <v>1.8265726286944388</v>
      </c>
      <c r="Q49" s="24">
        <f t="shared" si="9"/>
        <v>26.810744965145766</v>
      </c>
      <c r="R49" s="24">
        <f t="shared" si="10"/>
        <v>10.23921227385352</v>
      </c>
      <c r="S49" s="24">
        <f t="shared" si="11"/>
        <v>6.3532391761454683</v>
      </c>
      <c r="T49" s="24">
        <f t="shared" si="12"/>
        <v>3.3822205801088909</v>
      </c>
      <c r="U49" s="24">
        <f t="shared" si="13"/>
        <v>48.611989623948091</v>
      </c>
    </row>
    <row r="50" spans="1:21" x14ac:dyDescent="0.35">
      <c r="A50" s="6" t="s">
        <v>49</v>
      </c>
      <c r="B50" s="37">
        <f>VLOOKUP($A50,Dati!$E$2:$N$112,3,FALSE)</f>
        <v>1380.223493035453</v>
      </c>
      <c r="C50" s="37">
        <f>VLOOKUP($A50,Dati!$E$2:$N$112,4,FALSE)</f>
        <v>7995.6735778613429</v>
      </c>
      <c r="D50" s="37">
        <f>VLOOKUP($A50,Dati!$E$2:$N$112,5,FALSE)</f>
        <v>3676.3144774680904</v>
      </c>
      <c r="E50" s="45">
        <f>VLOOKUP($A50,Dati!$E$2:$N$112,6,FALSE)</f>
        <v>2418.1060724942695</v>
      </c>
      <c r="F50" s="45">
        <f>VLOOKUP($A50,Dati!$E$2:$N$112,7,FALSE)</f>
        <v>3021.5719911786796</v>
      </c>
      <c r="G50" s="37">
        <f>VLOOKUP($A50,Dati!$E$2:$N$112,8,FALSE)</f>
        <v>3490.1499485422341</v>
      </c>
      <c r="H50" s="37">
        <f>VLOOKUP($A50,Dati!$E$2:$N$112,9,FALSE)</f>
        <v>-149.19325032951147</v>
      </c>
      <c r="I50" s="7">
        <f>VLOOKUP($A50,Dati!$E$2:$N$112,10,FALSE)</f>
        <v>10953.490182904658</v>
      </c>
      <c r="J50" s="24">
        <f t="shared" si="2"/>
        <v>0</v>
      </c>
      <c r="K50" s="24">
        <f t="shared" si="3"/>
        <v>8.4195042244112948</v>
      </c>
      <c r="L50" s="24">
        <f t="shared" si="4"/>
        <v>48.774425160496925</v>
      </c>
      <c r="M50" s="24">
        <f t="shared" si="5"/>
        <v>22.425893653812722</v>
      </c>
      <c r="N50" s="24">
        <f t="shared" si="6"/>
        <v>14.750693923971017</v>
      </c>
      <c r="O50" s="24">
        <f t="shared" si="7"/>
        <v>18.431897640100722</v>
      </c>
      <c r="P50" s="24">
        <f t="shared" si="8"/>
        <v>0.2081572935212577</v>
      </c>
      <c r="Q50" s="24">
        <f t="shared" si="9"/>
        <v>23.977890757566065</v>
      </c>
      <c r="R50" s="24">
        <f t="shared" si="10"/>
        <v>7.3434689807839879E-5</v>
      </c>
      <c r="S50" s="24">
        <f t="shared" si="11"/>
        <v>1.8940982164665572</v>
      </c>
      <c r="T50" s="24">
        <f t="shared" si="12"/>
        <v>3.0276562697669478</v>
      </c>
      <c r="U50" s="24">
        <f t="shared" si="13"/>
        <v>29.107875972010632</v>
      </c>
    </row>
    <row r="51" spans="1:21" x14ac:dyDescent="0.35">
      <c r="A51" s="6" t="s">
        <v>50</v>
      </c>
      <c r="B51" s="37">
        <f>VLOOKUP($A51,Dati!$E$2:$N$112,3,FALSE)</f>
        <v>1492.0311344186177</v>
      </c>
      <c r="C51" s="37">
        <f>VLOOKUP($A51,Dati!$E$2:$N$112,4,FALSE)</f>
        <v>9345.3025679097627</v>
      </c>
      <c r="D51" s="37">
        <f>VLOOKUP($A51,Dati!$E$2:$N$112,5,FALSE)</f>
        <v>4120.2324559373737</v>
      </c>
      <c r="E51" s="45">
        <f>VLOOKUP($A51,Dati!$E$2:$N$112,6,FALSE)</f>
        <v>2541.6035001905298</v>
      </c>
      <c r="F51" s="45">
        <f>VLOOKUP($A51,Dati!$E$2:$N$112,7,FALSE)</f>
        <v>3570.7872320064762</v>
      </c>
      <c r="G51" s="37">
        <f>VLOOKUP($A51,Dati!$E$2:$N$112,8,FALSE)</f>
        <v>3915.1566364229971</v>
      </c>
      <c r="H51" s="37">
        <f>VLOOKUP($A51,Dati!$E$2:$N$112,9,FALSE)</f>
        <v>-145.84976898765569</v>
      </c>
      <c r="I51" s="7">
        <f>VLOOKUP($A51,Dati!$E$2:$N$112,10,FALSE)</f>
        <v>12614.48229350409</v>
      </c>
      <c r="J51" s="24">
        <f t="shared" si="2"/>
        <v>0</v>
      </c>
      <c r="K51" s="24">
        <f t="shared" si="3"/>
        <v>7.9673265919565308</v>
      </c>
      <c r="L51" s="24">
        <f t="shared" si="4"/>
        <v>49.903166188418659</v>
      </c>
      <c r="M51" s="24">
        <f t="shared" si="5"/>
        <v>22.001710858415567</v>
      </c>
      <c r="N51" s="24">
        <f t="shared" si="6"/>
        <v>13.571958845998411</v>
      </c>
      <c r="O51" s="24">
        <f t="shared" si="7"/>
        <v>19.067717429951408</v>
      </c>
      <c r="P51" s="24">
        <f t="shared" si="8"/>
        <v>0.82522728581347038</v>
      </c>
      <c r="Q51" s="24">
        <f t="shared" si="9"/>
        <v>36.306210130206786</v>
      </c>
      <c r="R51" s="24">
        <f t="shared" si="10"/>
        <v>0.18727446633015046</v>
      </c>
      <c r="S51" s="24">
        <f t="shared" si="11"/>
        <v>3.9017046221508409E-2</v>
      </c>
      <c r="T51" s="24">
        <f t="shared" si="12"/>
        <v>5.6445965052597495</v>
      </c>
      <c r="U51" s="24">
        <f t="shared" si="13"/>
        <v>43.002325433831665</v>
      </c>
    </row>
    <row r="52" spans="1:21" x14ac:dyDescent="0.35">
      <c r="A52" s="6" t="s">
        <v>51</v>
      </c>
      <c r="B52" s="37">
        <f>VLOOKUP($A52,Dati!$E$2:$N$112,3,FALSE)</f>
        <v>2126.855001017454</v>
      </c>
      <c r="C52" s="37">
        <f>VLOOKUP($A52,Dati!$E$2:$N$112,4,FALSE)</f>
        <v>11695.855607701362</v>
      </c>
      <c r="D52" s="37">
        <f>VLOOKUP($A52,Dati!$E$2:$N$112,5,FALSE)</f>
        <v>5430.1193170536235</v>
      </c>
      <c r="E52" s="45">
        <f>VLOOKUP($A52,Dati!$E$2:$N$112,6,FALSE)</f>
        <v>3497.428598318224</v>
      </c>
      <c r="F52" s="45">
        <f>VLOOKUP($A52,Dati!$E$2:$N$112,7,FALSE)</f>
        <v>4452.857466917183</v>
      </c>
      <c r="G52" s="37">
        <f>VLOOKUP($A52,Dati!$E$2:$N$112,8,FALSE)</f>
        <v>5475.4050392727286</v>
      </c>
      <c r="H52" s="37">
        <f>VLOOKUP($A52,Dati!$E$2:$N$112,9,FALSE)</f>
        <v>-209.59215408381635</v>
      </c>
      <c r="I52" s="7">
        <f>VLOOKUP($A52,Dati!$E$2:$N$112,10,FALSE)</f>
        <v>16568.356745725945</v>
      </c>
      <c r="J52" s="24">
        <f t="shared" si="2"/>
        <v>0</v>
      </c>
      <c r="K52" s="24">
        <f t="shared" si="3"/>
        <v>8.67444016952936</v>
      </c>
      <c r="L52" s="24">
        <f t="shared" si="4"/>
        <v>47.701888305467662</v>
      </c>
      <c r="M52" s="24">
        <f t="shared" si="5"/>
        <v>22.146900050381351</v>
      </c>
      <c r="N52" s="24">
        <f t="shared" si="6"/>
        <v>14.264364570597914</v>
      </c>
      <c r="O52" s="24">
        <f t="shared" si="7"/>
        <v>18.161109084416697</v>
      </c>
      <c r="P52" s="24">
        <f t="shared" si="8"/>
        <v>4.0524362004723272E-2</v>
      </c>
      <c r="Q52" s="24">
        <f t="shared" si="9"/>
        <v>14.624395468867768</v>
      </c>
      <c r="R52" s="24">
        <f t="shared" si="10"/>
        <v>8.2692483407155931E-2</v>
      </c>
      <c r="S52" s="24">
        <f t="shared" si="11"/>
        <v>0.79198084223007836</v>
      </c>
      <c r="T52" s="24">
        <f t="shared" si="12"/>
        <v>2.1586297809000499</v>
      </c>
      <c r="U52" s="24">
        <f t="shared" si="13"/>
        <v>17.698222937409774</v>
      </c>
    </row>
    <row r="53" spans="1:21" x14ac:dyDescent="0.35">
      <c r="A53" s="6" t="s">
        <v>52</v>
      </c>
      <c r="B53" s="37">
        <f>VLOOKUP($A53,Dati!$E$2:$N$112,3,FALSE)</f>
        <v>3195.8288467083198</v>
      </c>
      <c r="C53" s="37">
        <f>VLOOKUP($A53,Dati!$E$2:$N$112,4,FALSE)</f>
        <v>17204.57833660542</v>
      </c>
      <c r="D53" s="37">
        <f>VLOOKUP($A53,Dati!$E$2:$N$112,5,FALSE)</f>
        <v>9071.033239353199</v>
      </c>
      <c r="E53" s="45">
        <f>VLOOKUP($A53,Dati!$E$2:$N$112,6,FALSE)</f>
        <v>5566.5391325497503</v>
      </c>
      <c r="F53" s="45">
        <f>VLOOKUP($A53,Dati!$E$2:$N$112,7,FALSE)</f>
        <v>6435.665508088734</v>
      </c>
      <c r="G53" s="37">
        <f>VLOOKUP($A53,Dati!$E$2:$N$112,8,FALSE)</f>
        <v>8848.3149287894339</v>
      </c>
      <c r="H53" s="37">
        <f>VLOOKUP($A53,Dati!$E$2:$N$112,9,FALSE)</f>
        <v>-277.07537450927589</v>
      </c>
      <c r="I53" s="7">
        <f>VLOOKUP($A53,Dati!$E$2:$N$112,10,FALSE)</f>
        <v>26040.475336308609</v>
      </c>
      <c r="J53" s="24">
        <f t="shared" si="2"/>
        <v>0</v>
      </c>
      <c r="K53" s="24">
        <f t="shared" si="3"/>
        <v>8.4006406715954594</v>
      </c>
      <c r="L53" s="24">
        <f t="shared" si="4"/>
        <v>45.224412021001044</v>
      </c>
      <c r="M53" s="24">
        <f t="shared" si="5"/>
        <v>23.844359137815779</v>
      </c>
      <c r="N53" s="24">
        <f t="shared" si="6"/>
        <v>14.63235275727928</v>
      </c>
      <c r="O53" s="24">
        <f t="shared" si="7"/>
        <v>16.916961454841207</v>
      </c>
      <c r="P53" s="24">
        <f t="shared" si="8"/>
        <v>0.22572583922637665</v>
      </c>
      <c r="Q53" s="24">
        <f t="shared" si="9"/>
        <v>1.8136259684374145</v>
      </c>
      <c r="R53" s="24">
        <f t="shared" si="10"/>
        <v>1.9878069556030205</v>
      </c>
      <c r="S53" s="24">
        <f t="shared" si="11"/>
        <v>1.5823658500589668</v>
      </c>
      <c r="T53" s="24">
        <f t="shared" si="12"/>
        <v>5.0660999259840016E-2</v>
      </c>
      <c r="U53" s="24">
        <f t="shared" si="13"/>
        <v>5.660185612585618</v>
      </c>
    </row>
    <row r="54" spans="1:21" x14ac:dyDescent="0.35">
      <c r="A54" s="6" t="s">
        <v>53</v>
      </c>
      <c r="B54" s="37">
        <f>VLOOKUP($A54,Dati!$E$2:$N$112,3,FALSE)</f>
        <v>1160.6127847009257</v>
      </c>
      <c r="C54" s="37">
        <f>VLOOKUP($A54,Dati!$E$2:$N$112,4,FALSE)</f>
        <v>3632.5126248430038</v>
      </c>
      <c r="D54" s="37">
        <f>VLOOKUP($A54,Dati!$E$2:$N$112,5,FALSE)</f>
        <v>2284.3447093725545</v>
      </c>
      <c r="E54" s="45">
        <f>VLOOKUP($A54,Dati!$E$2:$N$112,6,FALSE)</f>
        <v>1461.1474654192189</v>
      </c>
      <c r="F54" s="45">
        <f>VLOOKUP($A54,Dati!$E$2:$N$112,7,FALSE)</f>
        <v>1452.2771014060627</v>
      </c>
      <c r="G54" s="37">
        <f>VLOOKUP($A54,Dati!$E$2:$N$112,8,FALSE)</f>
        <v>2991.3476149218645</v>
      </c>
      <c r="H54" s="37">
        <f>VLOOKUP($A54,Dati!$E$2:$N$112,9,FALSE)</f>
        <v>-77.364382289998431</v>
      </c>
      <c r="I54" s="7">
        <f>VLOOKUP($A54,Dati!$E$2:$N$112,10,FALSE)</f>
        <v>7078.0287847230684</v>
      </c>
      <c r="J54" s="24">
        <f t="shared" si="2"/>
        <v>0</v>
      </c>
      <c r="K54" s="24">
        <f t="shared" si="3"/>
        <v>11.616055681439661</v>
      </c>
      <c r="L54" s="24">
        <f t="shared" si="4"/>
        <v>36.356198613288647</v>
      </c>
      <c r="M54" s="24">
        <f t="shared" si="5"/>
        <v>22.862987285213666</v>
      </c>
      <c r="N54" s="24">
        <f t="shared" si="6"/>
        <v>14.623973250025617</v>
      </c>
      <c r="O54" s="24">
        <f t="shared" si="7"/>
        <v>14.535193733162021</v>
      </c>
      <c r="P54" s="24">
        <f t="shared" si="8"/>
        <v>7.5092927312125264</v>
      </c>
      <c r="Q54" s="24">
        <f t="shared" si="9"/>
        <v>56.57302387628431</v>
      </c>
      <c r="R54" s="24">
        <f t="shared" si="10"/>
        <v>0.18363301322491463</v>
      </c>
      <c r="S54" s="24">
        <f t="shared" si="11"/>
        <v>1.561354545863797</v>
      </c>
      <c r="T54" s="24">
        <f t="shared" si="12"/>
        <v>4.6513019972578578</v>
      </c>
      <c r="U54" s="24">
        <f t="shared" si="13"/>
        <v>70.478606163843409</v>
      </c>
    </row>
    <row r="55" spans="1:21" x14ac:dyDescent="0.35">
      <c r="A55" s="6" t="s">
        <v>54</v>
      </c>
      <c r="B55" s="37">
        <f>VLOOKUP($A55,Dati!$E$2:$N$112,3,FALSE)</f>
        <v>1258.5588804706083</v>
      </c>
      <c r="C55" s="37">
        <f>VLOOKUP($A55,Dati!$E$2:$N$112,4,FALSE)</f>
        <v>4790.6954537628199</v>
      </c>
      <c r="D55" s="37">
        <f>VLOOKUP($A55,Dati!$E$2:$N$112,5,FALSE)</f>
        <v>2868.7350015261668</v>
      </c>
      <c r="E55" s="45">
        <f>VLOOKUP($A55,Dati!$E$2:$N$112,6,FALSE)</f>
        <v>1689.4939026451102</v>
      </c>
      <c r="F55" s="45">
        <f>VLOOKUP($A55,Dati!$E$2:$N$112,7,FALSE)</f>
        <v>1818.537087320299</v>
      </c>
      <c r="G55" s="37">
        <f>VLOOKUP($A55,Dati!$E$2:$N$112,8,FALSE)</f>
        <v>3193.7890542172672</v>
      </c>
      <c r="H55" s="37">
        <f>VLOOKUP($A55,Dati!$E$2:$N$112,9,FALSE)</f>
        <v>-100.10686092489971</v>
      </c>
      <c r="I55" s="7">
        <f>VLOOKUP($A55,Dati!$E$2:$N$112,10,FALSE)</f>
        <v>8503.640539086553</v>
      </c>
      <c r="J55" s="24">
        <f t="shared" si="2"/>
        <v>0</v>
      </c>
      <c r="K55" s="24">
        <f t="shared" si="3"/>
        <v>10.477799675312481</v>
      </c>
      <c r="L55" s="24">
        <f t="shared" si="4"/>
        <v>39.883670163439213</v>
      </c>
      <c r="M55" s="24">
        <f t="shared" si="5"/>
        <v>23.882895853318306</v>
      </c>
      <c r="N55" s="24">
        <f t="shared" si="6"/>
        <v>14.065435427191172</v>
      </c>
      <c r="O55" s="24">
        <f t="shared" si="7"/>
        <v>15.139750391291539</v>
      </c>
      <c r="P55" s="24">
        <f t="shared" si="8"/>
        <v>2.5665733951364524</v>
      </c>
      <c r="Q55" s="24">
        <f t="shared" si="9"/>
        <v>15.95229598268876</v>
      </c>
      <c r="R55" s="24">
        <f t="shared" si="10"/>
        <v>2.0979575622691531</v>
      </c>
      <c r="S55" s="24">
        <f t="shared" si="11"/>
        <v>0.47748640571950562</v>
      </c>
      <c r="T55" s="24">
        <f t="shared" si="12"/>
        <v>2.4091108876737151</v>
      </c>
      <c r="U55" s="24">
        <f t="shared" si="13"/>
        <v>23.503424233487586</v>
      </c>
    </row>
    <row r="56" spans="1:21" x14ac:dyDescent="0.35">
      <c r="A56" s="6" t="s">
        <v>55</v>
      </c>
      <c r="B56" s="37">
        <f>VLOOKUP($A56,Dati!$E$2:$N$112,3,FALSE)</f>
        <v>1011.4994719698489</v>
      </c>
      <c r="C56" s="37">
        <f>VLOOKUP($A56,Dati!$E$2:$N$112,4,FALSE)</f>
        <v>5565.841477155278</v>
      </c>
      <c r="D56" s="37">
        <f>VLOOKUP($A56,Dati!$E$2:$N$112,5,FALSE)</f>
        <v>3189.3044138532041</v>
      </c>
      <c r="E56" s="45">
        <f>VLOOKUP($A56,Dati!$E$2:$N$112,6,FALSE)</f>
        <v>1619.0472438268735</v>
      </c>
      <c r="F56" s="45">
        <f>VLOOKUP($A56,Dati!$E$2:$N$112,7,FALSE)</f>
        <v>2111.6082401084996</v>
      </c>
      <c r="G56" s="37">
        <f>VLOOKUP($A56,Dati!$E$2:$N$112,8,FALSE)</f>
        <v>2929.8855223268006</v>
      </c>
      <c r="H56" s="37">
        <f>VLOOKUP($A56,Dati!$E$2:$N$112,9,FALSE)</f>
        <v>-101.07280431978909</v>
      </c>
      <c r="I56" s="7">
        <f>VLOOKUP($A56,Dati!$E$2:$N$112,10,FALSE)</f>
        <v>8864.8025970499693</v>
      </c>
      <c r="J56" s="24">
        <f t="shared" si="2"/>
        <v>0</v>
      </c>
      <c r="K56" s="24">
        <f t="shared" si="3"/>
        <v>8.0306684001977899</v>
      </c>
      <c r="L56" s="24">
        <f t="shared" si="4"/>
        <v>44.189273953900233</v>
      </c>
      <c r="M56" s="24">
        <f t="shared" si="5"/>
        <v>25.321067271605774</v>
      </c>
      <c r="N56" s="24">
        <f t="shared" si="6"/>
        <v>12.854214855996847</v>
      </c>
      <c r="O56" s="24">
        <f t="shared" si="7"/>
        <v>16.764838773877354</v>
      </c>
      <c r="P56" s="24">
        <f t="shared" si="8"/>
        <v>0.7141575124468893</v>
      </c>
      <c r="Q56" s="24">
        <f t="shared" si="9"/>
        <v>9.7076640048792281E-2</v>
      </c>
      <c r="R56" s="24">
        <f t="shared" si="10"/>
        <v>8.3324838854397232</v>
      </c>
      <c r="S56" s="24">
        <f t="shared" si="11"/>
        <v>0.2706253730150846</v>
      </c>
      <c r="T56" s="24">
        <f t="shared" si="12"/>
        <v>5.3227680865344466E-3</v>
      </c>
      <c r="U56" s="24">
        <f t="shared" si="13"/>
        <v>9.4196661790370229</v>
      </c>
    </row>
    <row r="57" spans="1:21" x14ac:dyDescent="0.35">
      <c r="A57" s="6" t="s">
        <v>56</v>
      </c>
      <c r="B57" s="37">
        <f>VLOOKUP($A57,Dati!$E$2:$N$112,3,FALSE)</f>
        <v>876.06349826602832</v>
      </c>
      <c r="C57" s="37">
        <f>VLOOKUP($A57,Dati!$E$2:$N$112,4,FALSE)</f>
        <v>3852.0017079221498</v>
      </c>
      <c r="D57" s="37">
        <f>VLOOKUP($A57,Dati!$E$2:$N$112,5,FALSE)</f>
        <v>3126.79940069034</v>
      </c>
      <c r="E57" s="45">
        <f>VLOOKUP($A57,Dati!$E$2:$N$112,6,FALSE)</f>
        <v>1235.8695635004258</v>
      </c>
      <c r="F57" s="45">
        <f>VLOOKUP($A57,Dati!$E$2:$N$112,7,FALSE)</f>
        <v>1445.5444325149849</v>
      </c>
      <c r="G57" s="37">
        <f>VLOOKUP($A57,Dati!$E$2:$N$112,8,FALSE)</f>
        <v>2153.8748506869133</v>
      </c>
      <c r="H57" s="37">
        <f>VLOOKUP($A57,Dati!$E$2:$N$112,9,FALSE)</f>
        <v>-84.387229836023749</v>
      </c>
      <c r="I57" s="7">
        <f>VLOOKUP($A57,Dati!$E$2:$N$112,10,FALSE)</f>
        <v>7242.938231713998</v>
      </c>
      <c r="J57" s="24">
        <f t="shared" si="2"/>
        <v>0</v>
      </c>
      <c r="K57" s="24">
        <f t="shared" si="3"/>
        <v>8.8274123908887372</v>
      </c>
      <c r="L57" s="24">
        <f t="shared" si="4"/>
        <v>38.813633570555453</v>
      </c>
      <c r="M57" s="24">
        <f t="shared" si="5"/>
        <v>31.506332392695818</v>
      </c>
      <c r="N57" s="24">
        <f t="shared" si="6"/>
        <v>12.452899042088717</v>
      </c>
      <c r="O57" s="24">
        <f t="shared" si="7"/>
        <v>14.56563007181488</v>
      </c>
      <c r="P57" s="24">
        <f t="shared" si="8"/>
        <v>2.3362157123842453E-3</v>
      </c>
      <c r="Q57" s="24">
        <f t="shared" si="9"/>
        <v>25.644796248696689</v>
      </c>
      <c r="R57" s="24">
        <f t="shared" si="10"/>
        <v>82.298813224012761</v>
      </c>
      <c r="S57" s="24">
        <f t="shared" si="11"/>
        <v>0.84922209988891562</v>
      </c>
      <c r="T57" s="24">
        <f t="shared" si="12"/>
        <v>4.5209450112719454</v>
      </c>
      <c r="U57" s="24">
        <f t="shared" si="13"/>
        <v>113.3161127995827</v>
      </c>
    </row>
    <row r="58" spans="1:21" x14ac:dyDescent="0.35">
      <c r="A58" s="8" t="s">
        <v>125</v>
      </c>
      <c r="B58" s="38">
        <f t="shared" ref="B58:I58" si="21">SUM(B49:B57)</f>
        <v>13389.9</v>
      </c>
      <c r="C58" s="38">
        <f t="shared" si="21"/>
        <v>67443.499999999985</v>
      </c>
      <c r="D58" s="38">
        <f t="shared" si="21"/>
        <v>35993.199999999997</v>
      </c>
      <c r="E58" s="46">
        <f t="shared" si="21"/>
        <v>21409.7</v>
      </c>
      <c r="F58" s="46">
        <f t="shared" si="21"/>
        <v>25598.800000000003</v>
      </c>
      <c r="G58" s="38">
        <f t="shared" si="21"/>
        <v>35301.800000000003</v>
      </c>
      <c r="H58" s="38">
        <f t="shared" si="21"/>
        <v>-1239.1999999999998</v>
      </c>
      <c r="I58" s="9">
        <f t="shared" si="21"/>
        <v>103880.69999999998</v>
      </c>
      <c r="J58" s="24">
        <f t="shared" si="2"/>
        <v>0</v>
      </c>
      <c r="K58" s="24">
        <f t="shared" si="3"/>
        <v>8.873994957889634</v>
      </c>
      <c r="L58" s="24">
        <f t="shared" si="4"/>
        <v>44.697367339743337</v>
      </c>
      <c r="M58" s="24">
        <f t="shared" si="5"/>
        <v>23.854059800171257</v>
      </c>
      <c r="N58" s="24">
        <f t="shared" si="6"/>
        <v>14.18902081792468</v>
      </c>
      <c r="O58" s="24">
        <f t="shared" si="7"/>
        <v>16.965296389668719</v>
      </c>
      <c r="P58" s="24">
        <f t="shared" si="8"/>
        <v>3.0689728252013005E-6</v>
      </c>
      <c r="Q58" s="24">
        <f t="shared" si="9"/>
        <v>0.67185010531345624</v>
      </c>
      <c r="R58" s="24">
        <f t="shared" si="10"/>
        <v>2.015254910104459</v>
      </c>
      <c r="S58" s="24">
        <f t="shared" si="11"/>
        <v>0.66355573132648349</v>
      </c>
      <c r="T58" s="24">
        <f t="shared" si="12"/>
        <v>7.4755717913254777E-2</v>
      </c>
      <c r="U58" s="24">
        <f t="shared" si="13"/>
        <v>3.4254195336304787</v>
      </c>
    </row>
    <row r="59" spans="1:21" x14ac:dyDescent="0.35">
      <c r="A59" s="6" t="s">
        <v>57</v>
      </c>
      <c r="B59" s="37">
        <f>VLOOKUP($A59,Dati!$E$2:$N$112,3,FALSE)</f>
        <v>500.74482466105786</v>
      </c>
      <c r="C59" s="37">
        <f>VLOOKUP($A59,Dati!$E$2:$N$112,4,FALSE)</f>
        <v>1814.7990270461437</v>
      </c>
      <c r="D59" s="37">
        <f>VLOOKUP($A59,Dati!$E$2:$N$112,5,FALSE)</f>
        <v>1076.3575072797717</v>
      </c>
      <c r="E59" s="45">
        <f>VLOOKUP($A59,Dati!$E$2:$N$112,6,FALSE)</f>
        <v>688.5572947750486</v>
      </c>
      <c r="F59" s="45">
        <f>VLOOKUP($A59,Dati!$E$2:$N$112,7,FALSE)</f>
        <v>749.67462576413732</v>
      </c>
      <c r="G59" s="37">
        <f>VLOOKUP($A59,Dati!$E$2:$N$112,8,FALSE)</f>
        <v>1492.7255547923498</v>
      </c>
      <c r="H59" s="37">
        <f>VLOOKUP($A59,Dati!$E$2:$N$112,9,FALSE)</f>
        <v>-26.50399107917934</v>
      </c>
      <c r="I59" s="7">
        <f>VLOOKUP($A59,Dati!$E$2:$N$112,10,FALSE)</f>
        <v>3419.8910021609581</v>
      </c>
      <c r="J59" s="24">
        <f t="shared" si="2"/>
        <v>0</v>
      </c>
      <c r="K59" s="24">
        <f t="shared" si="3"/>
        <v>10.307372469339329</v>
      </c>
      <c r="L59" s="24">
        <f t="shared" si="4"/>
        <v>37.35597175950992</v>
      </c>
      <c r="M59" s="24">
        <f t="shared" si="5"/>
        <v>22.155831056689941</v>
      </c>
      <c r="N59" s="24">
        <f t="shared" si="6"/>
        <v>14.173319731324307</v>
      </c>
      <c r="O59" s="24">
        <f t="shared" si="7"/>
        <v>15.431363876389284</v>
      </c>
      <c r="P59" s="24">
        <f t="shared" si="8"/>
        <v>2.049552039095436</v>
      </c>
      <c r="Q59" s="24">
        <f t="shared" si="9"/>
        <v>42.532974590093502</v>
      </c>
      <c r="R59" s="24">
        <f t="shared" si="10"/>
        <v>7.7635792208767748E-2</v>
      </c>
      <c r="S59" s="24">
        <f t="shared" si="11"/>
        <v>0.63822238109044971</v>
      </c>
      <c r="T59" s="24">
        <f t="shared" si="12"/>
        <v>1.5889046055734048</v>
      </c>
      <c r="U59" s="24">
        <f t="shared" si="13"/>
        <v>46.887289408061562</v>
      </c>
    </row>
    <row r="60" spans="1:21" x14ac:dyDescent="0.35">
      <c r="A60" s="6" t="s">
        <v>58</v>
      </c>
      <c r="B60" s="37">
        <f>VLOOKUP($A60,Dati!$E$2:$N$112,3,FALSE)</f>
        <v>1089.2214509477446</v>
      </c>
      <c r="C60" s="37">
        <f>VLOOKUP($A60,Dati!$E$2:$N$112,4,FALSE)</f>
        <v>4969.028610734229</v>
      </c>
      <c r="D60" s="37">
        <f>VLOOKUP($A60,Dati!$E$2:$N$112,5,FALSE)</f>
        <v>2897.0487963420351</v>
      </c>
      <c r="E60" s="45">
        <f>VLOOKUP($A60,Dati!$E$2:$N$112,6,FALSE)</f>
        <v>1522.0573757420984</v>
      </c>
      <c r="F60" s="45">
        <f>VLOOKUP($A60,Dati!$E$2:$N$112,7,FALSE)</f>
        <v>2012.4422828859263</v>
      </c>
      <c r="G60" s="37">
        <f>VLOOKUP($A60,Dati!$E$2:$N$112,8,FALSE)</f>
        <v>2822.1205715564474</v>
      </c>
      <c r="H60" s="37">
        <f>VLOOKUP($A60,Dati!$E$2:$N$112,9,FALSE)</f>
        <v>-59.285656816593857</v>
      </c>
      <c r="I60" s="7">
        <f>VLOOKUP($A60,Dati!$E$2:$N$112,10,FALSE)</f>
        <v>8183.6341141358389</v>
      </c>
      <c r="J60" s="24">
        <f t="shared" si="2"/>
        <v>0</v>
      </c>
      <c r="K60" s="24">
        <f t="shared" si="3"/>
        <v>9.2951784991513957</v>
      </c>
      <c r="L60" s="24">
        <f t="shared" si="4"/>
        <v>42.404607312843673</v>
      </c>
      <c r="M60" s="24">
        <f t="shared" si="5"/>
        <v>24.722783102848396</v>
      </c>
      <c r="N60" s="24">
        <f t="shared" si="6"/>
        <v>12.988905957702709</v>
      </c>
      <c r="O60" s="24">
        <f t="shared" si="7"/>
        <v>17.173743890545019</v>
      </c>
      <c r="P60" s="24">
        <f t="shared" si="8"/>
        <v>0.17592294497481969</v>
      </c>
      <c r="Q60" s="24">
        <f t="shared" si="9"/>
        <v>2.1700100490132148</v>
      </c>
      <c r="R60" s="24">
        <f t="shared" si="10"/>
        <v>5.2364086272055763</v>
      </c>
      <c r="S60" s="24">
        <f t="shared" si="11"/>
        <v>0.14862995585606384</v>
      </c>
      <c r="T60" s="24">
        <f t="shared" si="12"/>
        <v>0.23219139165640115</v>
      </c>
      <c r="U60" s="24">
        <f t="shared" si="13"/>
        <v>7.9631629687060759</v>
      </c>
    </row>
    <row r="61" spans="1:21" x14ac:dyDescent="0.35">
      <c r="A61" s="6" t="s">
        <v>59</v>
      </c>
      <c r="B61" s="37">
        <f>VLOOKUP($A61,Dati!$E$2:$N$112,3,FALSE)</f>
        <v>686.77815960499242</v>
      </c>
      <c r="C61" s="37">
        <f>VLOOKUP($A61,Dati!$E$2:$N$112,4,FALSE)</f>
        <v>3316.2734199219685</v>
      </c>
      <c r="D61" s="37">
        <f>VLOOKUP($A61,Dati!$E$2:$N$112,5,FALSE)</f>
        <v>1799.1912786390251</v>
      </c>
      <c r="E61" s="45">
        <f>VLOOKUP($A61,Dati!$E$2:$N$112,6,FALSE)</f>
        <v>989.84383949995856</v>
      </c>
      <c r="F61" s="45">
        <f>VLOOKUP($A61,Dati!$E$2:$N$112,7,FALSE)</f>
        <v>1343.2654935223734</v>
      </c>
      <c r="G61" s="37">
        <f>VLOOKUP($A61,Dati!$E$2:$N$112,8,FALSE)</f>
        <v>2052.775734622357</v>
      </c>
      <c r="H61" s="37">
        <f>VLOOKUP($A61,Dati!$E$2:$N$112,9,FALSE)</f>
        <v>-55.36927539504979</v>
      </c>
      <c r="I61" s="7">
        <f>VLOOKUP($A61,Dati!$E$2:$N$112,10,FALSE)</f>
        <v>5466.5399843709611</v>
      </c>
      <c r="J61" s="24">
        <f t="shared" si="2"/>
        <v>0</v>
      </c>
      <c r="K61" s="24">
        <f t="shared" si="3"/>
        <v>8.805244077749375</v>
      </c>
      <c r="L61" s="24">
        <f t="shared" si="4"/>
        <v>42.518237486993762</v>
      </c>
      <c r="M61" s="24">
        <f t="shared" si="5"/>
        <v>23.067591957330841</v>
      </c>
      <c r="N61" s="24">
        <f t="shared" si="6"/>
        <v>12.690876207634069</v>
      </c>
      <c r="O61" s="24">
        <f t="shared" si="7"/>
        <v>17.222126775967713</v>
      </c>
      <c r="P61" s="24">
        <f t="shared" si="8"/>
        <v>4.9706347319683078E-3</v>
      </c>
      <c r="Q61" s="24">
        <f t="shared" si="9"/>
        <v>1.8481456924619399</v>
      </c>
      <c r="R61" s="24">
        <f t="shared" si="10"/>
        <v>0.40085220304354513</v>
      </c>
      <c r="S61" s="24">
        <f t="shared" si="11"/>
        <v>0.46724785916195571</v>
      </c>
      <c r="T61" s="24">
        <f t="shared" si="12"/>
        <v>0.28116008375570278</v>
      </c>
      <c r="U61" s="24">
        <f t="shared" si="13"/>
        <v>3.0023764731551119</v>
      </c>
    </row>
    <row r="62" spans="1:21" x14ac:dyDescent="0.35">
      <c r="A62" s="6" t="s">
        <v>60</v>
      </c>
      <c r="B62" s="37">
        <f>VLOOKUP($A62,Dati!$E$2:$N$112,3,FALSE)</f>
        <v>2714.9451187776162</v>
      </c>
      <c r="C62" s="37">
        <f>VLOOKUP($A62,Dati!$E$2:$N$112,4,FALSE)</f>
        <v>14959.633803035336</v>
      </c>
      <c r="D62" s="37">
        <f>VLOOKUP($A62,Dati!$E$2:$N$112,5,FALSE)</f>
        <v>8286.4424366162275</v>
      </c>
      <c r="E62" s="45">
        <f>VLOOKUP($A62,Dati!$E$2:$N$112,6,FALSE)</f>
        <v>4465.8242613485127</v>
      </c>
      <c r="F62" s="45">
        <f>VLOOKUP($A62,Dati!$E$2:$N$112,7,FALSE)</f>
        <v>5716.7450638967584</v>
      </c>
      <c r="G62" s="37">
        <f>VLOOKUP($A62,Dati!$E$2:$N$112,8,FALSE)</f>
        <v>7770.3120373728025</v>
      </c>
      <c r="H62" s="37">
        <f>VLOOKUP($A62,Dati!$E$2:$N$112,9,FALSE)</f>
        <v>-245.48758919056257</v>
      </c>
      <c r="I62" s="7">
        <f>VLOOKUP($A62,Dati!$E$2:$N$112,10,FALSE)</f>
        <v>23303.276481366149</v>
      </c>
      <c r="J62" s="24">
        <f t="shared" si="2"/>
        <v>0</v>
      </c>
      <c r="K62" s="24">
        <f t="shared" si="3"/>
        <v>8.1077394146083623</v>
      </c>
      <c r="L62" s="24">
        <f t="shared" si="4"/>
        <v>44.674498859699447</v>
      </c>
      <c r="M62" s="24">
        <f t="shared" si="5"/>
        <v>24.746104621255103</v>
      </c>
      <c r="N62" s="24">
        <f t="shared" si="6"/>
        <v>13.336453518718598</v>
      </c>
      <c r="O62" s="24">
        <f t="shared" si="7"/>
        <v>17.072123836776576</v>
      </c>
      <c r="P62" s="24">
        <f t="shared" si="8"/>
        <v>0.58983535368084861</v>
      </c>
      <c r="Q62" s="24">
        <f t="shared" si="9"/>
        <v>0.63488410423533148</v>
      </c>
      <c r="R62" s="24">
        <f t="shared" si="10"/>
        <v>5.3436867165145276</v>
      </c>
      <c r="S62" s="24">
        <f t="shared" si="11"/>
        <v>1.4423282534330071E-3</v>
      </c>
      <c r="T62" s="24">
        <f t="shared" si="12"/>
        <v>0.14458425695754334</v>
      </c>
      <c r="U62" s="24">
        <f t="shared" si="13"/>
        <v>6.7144327596416842</v>
      </c>
    </row>
    <row r="63" spans="1:21" x14ac:dyDescent="0.35">
      <c r="A63" s="6" t="s">
        <v>61</v>
      </c>
      <c r="B63" s="37">
        <f>VLOOKUP($A63,Dati!$E$2:$N$112,3,FALSE)</f>
        <v>1245.9018232654851</v>
      </c>
      <c r="C63" s="37">
        <f>VLOOKUP($A63,Dati!$E$2:$N$112,4,FALSE)</f>
        <v>3789.2225980964258</v>
      </c>
      <c r="D63" s="37">
        <f>VLOOKUP($A63,Dati!$E$2:$N$112,5,FALSE)</f>
        <v>2239.0322645597371</v>
      </c>
      <c r="E63" s="45">
        <f>VLOOKUP($A63,Dati!$E$2:$N$112,6,FALSE)</f>
        <v>1296.6946650026896</v>
      </c>
      <c r="F63" s="45">
        <f>VLOOKUP($A63,Dati!$E$2:$N$112,7,FALSE)</f>
        <v>1492.5154726479834</v>
      </c>
      <c r="G63" s="37">
        <f>VLOOKUP($A63,Dati!$E$2:$N$112,8,FALSE)</f>
        <v>2699.2036619548721</v>
      </c>
      <c r="H63" s="37">
        <f>VLOOKUP($A63,Dati!$E$2:$N$112,9,FALSE)</f>
        <v>-50.362852968784189</v>
      </c>
      <c r="I63" s="7">
        <f>VLOOKUP($A63,Dati!$E$2:$N$112,10,FALSE)</f>
        <v>7133.7873572570634</v>
      </c>
      <c r="J63" s="24">
        <f t="shared" si="2"/>
        <v>0</v>
      </c>
      <c r="K63" s="24">
        <f t="shared" si="3"/>
        <v>12.555700270053022</v>
      </c>
      <c r="L63" s="24">
        <f t="shared" si="4"/>
        <v>38.186269824626798</v>
      </c>
      <c r="M63" s="24">
        <f t="shared" si="5"/>
        <v>22.564071649809037</v>
      </c>
      <c r="N63" s="24">
        <f t="shared" si="6"/>
        <v>13.067570214223323</v>
      </c>
      <c r="O63" s="24">
        <f t="shared" si="7"/>
        <v>15.040973994137454</v>
      </c>
      <c r="P63" s="24">
        <f t="shared" si="8"/>
        <v>13.54205749544605</v>
      </c>
      <c r="Q63" s="24">
        <f t="shared" si="9"/>
        <v>32.392408288282759</v>
      </c>
      <c r="R63" s="24">
        <f t="shared" si="10"/>
        <v>1.6798387045268502E-2</v>
      </c>
      <c r="S63" s="24">
        <f t="shared" si="11"/>
        <v>9.4163858333565637E-2</v>
      </c>
      <c r="T63" s="24">
        <f t="shared" si="12"/>
        <v>2.7254954961786648</v>
      </c>
      <c r="U63" s="24">
        <f t="shared" si="13"/>
        <v>48.770923525286314</v>
      </c>
    </row>
    <row r="64" spans="1:21" x14ac:dyDescent="0.35">
      <c r="A64" s="6" t="s">
        <v>62</v>
      </c>
      <c r="B64" s="37">
        <f>VLOOKUP($A64,Dati!$E$2:$N$112,3,FALSE)</f>
        <v>1202.8576761869435</v>
      </c>
      <c r="C64" s="37">
        <f>VLOOKUP($A64,Dati!$E$2:$N$112,4,FALSE)</f>
        <v>4780.9676446133481</v>
      </c>
      <c r="D64" s="37">
        <f>VLOOKUP($A64,Dati!$E$2:$N$112,5,FALSE)</f>
        <v>2890.9498232963829</v>
      </c>
      <c r="E64" s="45">
        <f>VLOOKUP($A64,Dati!$E$2:$N$112,6,FALSE)</f>
        <v>1695.9377007885714</v>
      </c>
      <c r="F64" s="45">
        <f>VLOOKUP($A64,Dati!$E$2:$N$112,7,FALSE)</f>
        <v>1899.545636051264</v>
      </c>
      <c r="G64" s="37">
        <f>VLOOKUP($A64,Dati!$E$2:$N$112,8,FALSE)</f>
        <v>3138.1281975639281</v>
      </c>
      <c r="H64" s="37">
        <f>VLOOKUP($A64,Dati!$E$2:$N$112,9,FALSE)</f>
        <v>-78.719636391866814</v>
      </c>
      <c r="I64" s="7">
        <f>VLOOKUP($A64,Dati!$E$2:$N$112,10,FALSE)</f>
        <v>8338.7003684289011</v>
      </c>
      <c r="J64" s="24">
        <f t="shared" si="2"/>
        <v>0</v>
      </c>
      <c r="K64" s="24">
        <f t="shared" si="3"/>
        <v>10.079094690455474</v>
      </c>
      <c r="L64" s="24">
        <f t="shared" si="4"/>
        <v>40.061119911390612</v>
      </c>
      <c r="M64" s="24">
        <f t="shared" si="5"/>
        <v>24.224110292688707</v>
      </c>
      <c r="N64" s="24">
        <f t="shared" si="6"/>
        <v>14.210755780806728</v>
      </c>
      <c r="O64" s="24">
        <f t="shared" si="7"/>
        <v>15.91684595246047</v>
      </c>
      <c r="P64" s="24">
        <f t="shared" si="8"/>
        <v>1.4480461303204828</v>
      </c>
      <c r="Q64" s="24">
        <f t="shared" si="9"/>
        <v>14.566304258356222</v>
      </c>
      <c r="R64" s="24">
        <f t="shared" si="10"/>
        <v>3.2028372242774763</v>
      </c>
      <c r="S64" s="24">
        <f t="shared" si="11"/>
        <v>0.69943827643463774</v>
      </c>
      <c r="T64" s="24">
        <f t="shared" si="12"/>
        <v>0.60068005453683193</v>
      </c>
      <c r="U64" s="24">
        <f t="shared" si="13"/>
        <v>20.517305943925649</v>
      </c>
    </row>
    <row r="65" spans="1:21" x14ac:dyDescent="0.35">
      <c r="A65" s="6" t="s">
        <v>63</v>
      </c>
      <c r="B65" s="37">
        <f>VLOOKUP($A65,Dati!$E$2:$N$112,3,FALSE)</f>
        <v>755.59549198573313</v>
      </c>
      <c r="C65" s="37">
        <f>VLOOKUP($A65,Dati!$E$2:$N$112,4,FALSE)</f>
        <v>3941.0275188557839</v>
      </c>
      <c r="D65" s="37">
        <f>VLOOKUP($A65,Dati!$E$2:$N$112,5,FALSE)</f>
        <v>2173.5278433497401</v>
      </c>
      <c r="E65" s="45">
        <f>VLOOKUP($A65,Dati!$E$2:$N$112,6,FALSE)</f>
        <v>1267.6440399957987</v>
      </c>
      <c r="F65" s="45">
        <f>VLOOKUP($A65,Dati!$E$2:$N$112,7,FALSE)</f>
        <v>1591.5893647441164</v>
      </c>
      <c r="G65" s="37">
        <f>VLOOKUP($A65,Dati!$E$2:$N$112,8,FALSE)</f>
        <v>2594.1005080466475</v>
      </c>
      <c r="H65" s="37">
        <f>VLOOKUP($A65,Dati!$E$2:$N$112,9,FALSE)</f>
        <v>-65.991396771848599</v>
      </c>
      <c r="I65" s="7">
        <f>VLOOKUP($A65,Dati!$E$2:$N$112,10,FALSE)</f>
        <v>6539.0265607261408</v>
      </c>
      <c r="J65" s="24">
        <f t="shared" si="2"/>
        <v>0</v>
      </c>
      <c r="K65" s="24">
        <f t="shared" si="3"/>
        <v>8.0397381511276755</v>
      </c>
      <c r="L65" s="24">
        <f t="shared" si="4"/>
        <v>41.933586997349572</v>
      </c>
      <c r="M65" s="24">
        <f t="shared" si="5"/>
        <v>23.126917656421263</v>
      </c>
      <c r="N65" s="24">
        <f t="shared" si="6"/>
        <v>13.488071671285557</v>
      </c>
      <c r="O65" s="24">
        <f t="shared" si="7"/>
        <v>16.934936579669195</v>
      </c>
      <c r="P65" s="24">
        <f t="shared" si="8"/>
        <v>0.69891047150981933</v>
      </c>
      <c r="Q65" s="24">
        <f t="shared" si="9"/>
        <v>3.779585904029187</v>
      </c>
      <c r="R65" s="24">
        <f t="shared" si="10"/>
        <v>0.4794933707387653</v>
      </c>
      <c r="S65" s="24">
        <f t="shared" si="11"/>
        <v>1.2914084965358789E-2</v>
      </c>
      <c r="T65" s="24">
        <f t="shared" si="12"/>
        <v>5.9075785994768058E-2</v>
      </c>
      <c r="U65" s="24">
        <f t="shared" si="13"/>
        <v>5.0299796172378981</v>
      </c>
    </row>
    <row r="66" spans="1:21" x14ac:dyDescent="0.35">
      <c r="A66" s="6" t="s">
        <v>64</v>
      </c>
      <c r="B66" s="37">
        <f>VLOOKUP($A66,Dati!$E$2:$N$112,3,FALSE)</f>
        <v>628.05204384316221</v>
      </c>
      <c r="C66" s="37">
        <f>VLOOKUP($A66,Dati!$E$2:$N$112,4,FALSE)</f>
        <v>3349.530522653622</v>
      </c>
      <c r="D66" s="37">
        <f>VLOOKUP($A66,Dati!$E$2:$N$112,5,FALSE)</f>
        <v>1786.5779264372311</v>
      </c>
      <c r="E66" s="45">
        <f>VLOOKUP($A66,Dati!$E$2:$N$112,6,FALSE)</f>
        <v>1092.281696914243</v>
      </c>
      <c r="F66" s="45">
        <f>VLOOKUP($A66,Dati!$E$2:$N$112,7,FALSE)</f>
        <v>1335.4757866642537</v>
      </c>
      <c r="G66" s="37">
        <f>VLOOKUP($A66,Dati!$E$2:$N$112,8,FALSE)</f>
        <v>2128.4835407045884</v>
      </c>
      <c r="H66" s="37">
        <f>VLOOKUP($A66,Dati!$E$2:$N$112,9,FALSE)</f>
        <v>-53.768884403384831</v>
      </c>
      <c r="I66" s="7">
        <f>VLOOKUP($A66,Dati!$E$2:$N$112,10,FALSE)</f>
        <v>5411.1176656567222</v>
      </c>
      <c r="J66" s="24">
        <f t="shared" si="2"/>
        <v>0</v>
      </c>
      <c r="K66" s="24">
        <f t="shared" si="3"/>
        <v>8.0120174372778035</v>
      </c>
      <c r="L66" s="24">
        <f t="shared" si="4"/>
        <v>42.729734290772711</v>
      </c>
      <c r="M66" s="24">
        <f t="shared" si="5"/>
        <v>22.791253750374302</v>
      </c>
      <c r="N66" s="24">
        <f t="shared" si="6"/>
        <v>13.934163717619723</v>
      </c>
      <c r="O66" s="24">
        <f t="shared" si="7"/>
        <v>17.036574269135365</v>
      </c>
      <c r="P66" s="24">
        <f t="shared" si="8"/>
        <v>0.74602842289782423</v>
      </c>
      <c r="Q66" s="24">
        <f t="shared" si="9"/>
        <v>1.3178314914575238</v>
      </c>
      <c r="R66" s="24">
        <f t="shared" si="10"/>
        <v>0.1272995980948661</v>
      </c>
      <c r="S66" s="24">
        <f t="shared" si="11"/>
        <v>0.31330013788486161</v>
      </c>
      <c r="T66" s="24">
        <f t="shared" si="12"/>
        <v>0.1188131252914172</v>
      </c>
      <c r="U66" s="24">
        <f t="shared" si="13"/>
        <v>2.6232727756264924</v>
      </c>
    </row>
    <row r="67" spans="1:21" x14ac:dyDescent="0.35">
      <c r="A67" s="6" t="s">
        <v>65</v>
      </c>
      <c r="B67" s="37">
        <f>VLOOKUP($A67,Dati!$E$2:$N$112,3,FALSE)</f>
        <v>926.06396320114027</v>
      </c>
      <c r="C67" s="37">
        <f>VLOOKUP($A67,Dati!$E$2:$N$112,4,FALSE)</f>
        <v>1733.9474121141752</v>
      </c>
      <c r="D67" s="37">
        <f>VLOOKUP($A67,Dati!$E$2:$N$112,5,FALSE)</f>
        <v>1488.5183107775861</v>
      </c>
      <c r="E67" s="45">
        <f>VLOOKUP($A67,Dati!$E$2:$N$112,6,FALSE)</f>
        <v>771.73257704575099</v>
      </c>
      <c r="F67" s="45">
        <f>VLOOKUP($A67,Dati!$E$2:$N$112,7,FALSE)</f>
        <v>719.49103303955735</v>
      </c>
      <c r="G67" s="37">
        <f>VLOOKUP($A67,Dati!$E$2:$N$112,8,FALSE)</f>
        <v>1716.732413997119</v>
      </c>
      <c r="H67" s="37">
        <f>VLOOKUP($A67,Dati!$E$2:$N$112,9,FALSE)</f>
        <v>-40.484067442533394</v>
      </c>
      <c r="I67" s="7">
        <f>VLOOKUP($A67,Dati!$E$2:$N$112,10,FALSE)</f>
        <v>4333.5544225621788</v>
      </c>
      <c r="J67" s="24">
        <f t="shared" si="2"/>
        <v>0</v>
      </c>
      <c r="K67" s="24">
        <f t="shared" si="3"/>
        <v>15.898699624442585</v>
      </c>
      <c r="L67" s="24">
        <f t="shared" si="4"/>
        <v>29.768471903916637</v>
      </c>
      <c r="M67" s="24">
        <f t="shared" si="5"/>
        <v>25.554936212754232</v>
      </c>
      <c r="N67" s="24">
        <f t="shared" si="6"/>
        <v>13.249132803348765</v>
      </c>
      <c r="O67" s="24">
        <f t="shared" si="7"/>
        <v>12.352248085795866</v>
      </c>
      <c r="P67" s="24">
        <f t="shared" si="8"/>
        <v>49.321866285967928</v>
      </c>
      <c r="Q67" s="24">
        <f t="shared" si="9"/>
        <v>199.07039393827876</v>
      </c>
      <c r="R67" s="24">
        <f t="shared" si="10"/>
        <v>9.7373527089290164</v>
      </c>
      <c r="S67" s="24">
        <f t="shared" si="11"/>
        <v>1.5699767312633416E-2</v>
      </c>
      <c r="T67" s="24">
        <f t="shared" si="12"/>
        <v>18.832417915396995</v>
      </c>
      <c r="U67" s="24">
        <f t="shared" si="13"/>
        <v>276.97773061588532</v>
      </c>
    </row>
    <row r="68" spans="1:21" x14ac:dyDescent="0.35">
      <c r="A68" s="6" t="s">
        <v>66</v>
      </c>
      <c r="B68" s="37">
        <f>VLOOKUP($A68,Dati!$E$2:$N$112,3,FALSE)</f>
        <v>612.9394475261264</v>
      </c>
      <c r="C68" s="37">
        <f>VLOOKUP($A68,Dati!$E$2:$N$112,4,FALSE)</f>
        <v>3811.7694429289641</v>
      </c>
      <c r="D68" s="37">
        <f>VLOOKUP($A68,Dati!$E$2:$N$112,5,FALSE)</f>
        <v>2163.8538127022634</v>
      </c>
      <c r="E68" s="45">
        <f>VLOOKUP($A68,Dati!$E$2:$N$112,6,FALSE)</f>
        <v>985.72654888732689</v>
      </c>
      <c r="F68" s="45">
        <f>VLOOKUP($A68,Dati!$E$2:$N$112,7,FALSE)</f>
        <v>1514.9552407836316</v>
      </c>
      <c r="G68" s="37">
        <f>VLOOKUP($A68,Dati!$E$2:$N$112,8,FALSE)</f>
        <v>1597.3177793888869</v>
      </c>
      <c r="H68" s="37">
        <f>VLOOKUP($A68,Dati!$E$2:$N$112,9,FALSE)</f>
        <v>-110.02664954019662</v>
      </c>
      <c r="I68" s="7">
        <f>VLOOKUP($A68,Dati!$E$2:$N$112,10,FALSE)</f>
        <v>5575.1720433350847</v>
      </c>
      <c r="J68" s="24">
        <f t="shared" si="2"/>
        <v>0</v>
      </c>
      <c r="K68" s="24">
        <f t="shared" si="3"/>
        <v>7.5897788667377899</v>
      </c>
      <c r="L68" s="24">
        <f t="shared" si="4"/>
        <v>47.199584362835402</v>
      </c>
      <c r="M68" s="24">
        <f t="shared" si="5"/>
        <v>26.794118088895878</v>
      </c>
      <c r="N68" s="24">
        <f t="shared" si="6"/>
        <v>12.205849304239001</v>
      </c>
      <c r="O68" s="24">
        <f t="shared" si="7"/>
        <v>18.759072069779222</v>
      </c>
      <c r="P68" s="24">
        <f t="shared" si="8"/>
        <v>1.653713541561542</v>
      </c>
      <c r="Q68" s="24">
        <f t="shared" si="9"/>
        <v>11.034897715692386</v>
      </c>
      <c r="R68" s="24">
        <f t="shared" si="10"/>
        <v>19.006591987559574</v>
      </c>
      <c r="S68" s="24">
        <f t="shared" si="11"/>
        <v>1.3655843849034965</v>
      </c>
      <c r="T68" s="24">
        <f t="shared" si="12"/>
        <v>4.2732769729108044</v>
      </c>
      <c r="U68" s="24">
        <f t="shared" si="13"/>
        <v>37.334064602627805</v>
      </c>
    </row>
    <row r="69" spans="1:21" x14ac:dyDescent="0.35">
      <c r="A69" s="8" t="s">
        <v>126</v>
      </c>
      <c r="B69" s="38">
        <f t="shared" ref="B69:I69" si="22">SUM(B59:B68)</f>
        <v>10363.100000000004</v>
      </c>
      <c r="C69" s="38">
        <f t="shared" si="22"/>
        <v>46466.2</v>
      </c>
      <c r="D69" s="38">
        <f t="shared" si="22"/>
        <v>26801.499999999996</v>
      </c>
      <c r="E69" s="46">
        <f t="shared" si="22"/>
        <v>14776.3</v>
      </c>
      <c r="F69" s="46">
        <f t="shared" si="22"/>
        <v>18375.7</v>
      </c>
      <c r="G69" s="38">
        <f t="shared" si="22"/>
        <v>28011.9</v>
      </c>
      <c r="H69" s="38">
        <f t="shared" si="22"/>
        <v>-786</v>
      </c>
      <c r="I69" s="9">
        <f t="shared" si="22"/>
        <v>77704.7</v>
      </c>
      <c r="J69" s="24">
        <f t="shared" si="2"/>
        <v>0</v>
      </c>
      <c r="K69" s="24">
        <f t="shared" ref="K69:K132" si="23">B69/SUM($B69:$D69,$G69:$H69)*100</f>
        <v>9.3481945610865225</v>
      </c>
      <c r="L69" s="24">
        <f t="shared" ref="L69:L132" si="24">C69/SUM($B69:$D69,$G69:$H69)*100</f>
        <v>41.915554044094755</v>
      </c>
      <c r="M69" s="24">
        <f t="shared" ref="M69:M132" si="25">D69/SUM($B69:$D69,$G69:$H69)*100</f>
        <v>24.176707406949689</v>
      </c>
      <c r="N69" s="24">
        <f t="shared" ref="N69:N132" si="26">E69/SUM($B69:$D69,$G69:$H69)*100</f>
        <v>13.32918984599036</v>
      </c>
      <c r="O69" s="24">
        <f t="shared" ref="O69:O132" si="27">F69/SUM($B69:$D69,$G69:$H69)*100</f>
        <v>16.576084260130418</v>
      </c>
      <c r="P69" s="24">
        <f t="shared" ref="P69:P132" si="28">(K69-K$137)^2</f>
        <v>0.22320688101029651</v>
      </c>
      <c r="Q69" s="24">
        <f t="shared" ref="Q69:Q132" si="29">(L69-L$137)^2</f>
        <v>3.8500273869672927</v>
      </c>
      <c r="R69" s="24">
        <f t="shared" ref="R69:R132" si="30">(M69-M$137)^2</f>
        <v>3.0354153711049752</v>
      </c>
      <c r="S69" s="24">
        <f t="shared" ref="S69:S132" si="31">(N69-N$137)^2</f>
        <v>2.0468086765837155E-3</v>
      </c>
      <c r="T69" s="24">
        <f t="shared" ref="T69:T132" si="32">(O69-O$137)^2</f>
        <v>1.3408993976295908E-2</v>
      </c>
      <c r="U69" s="24">
        <f t="shared" ref="U69:U132" si="33">SUM(P69:T69)</f>
        <v>7.1241054417354439</v>
      </c>
    </row>
    <row r="70" spans="1:21" x14ac:dyDescent="0.35">
      <c r="A70" s="6" t="s">
        <v>67</v>
      </c>
      <c r="B70" s="37">
        <f>VLOOKUP($A70,Dati!$E$2:$N$112,3,FALSE)</f>
        <v>1333.4140607666832</v>
      </c>
      <c r="C70" s="37">
        <f>VLOOKUP($A70,Dati!$E$2:$N$112,4,FALSE)</f>
        <v>7728.7834669030435</v>
      </c>
      <c r="D70" s="37">
        <f>VLOOKUP($A70,Dati!$E$2:$N$112,5,FALSE)</f>
        <v>4196.7654124852588</v>
      </c>
      <c r="E70" s="45">
        <f>VLOOKUP($A70,Dati!$E$2:$N$112,6,FALSE)</f>
        <v>2271.370595971222</v>
      </c>
      <c r="F70" s="45">
        <f>VLOOKUP($A70,Dati!$E$2:$N$112,7,FALSE)</f>
        <v>3064.7463100789232</v>
      </c>
      <c r="G70" s="37">
        <f>VLOOKUP($A70,Dati!$E$2:$N$112,8,FALSE)</f>
        <v>4929.3972765628441</v>
      </c>
      <c r="H70" s="37">
        <f>VLOOKUP($A70,Dati!$E$2:$N$112,9,FALSE)</f>
        <v>-188.05487662531559</v>
      </c>
      <c r="I70" s="7">
        <f>VLOOKUP($A70,Dati!$E$2:$N$112,10,FALSE)</f>
        <v>12664.188434042369</v>
      </c>
      <c r="J70" s="24">
        <f t="shared" ref="J70:J129" si="34">I70-(B70+C70+D70+G70+H70-F70-E70)</f>
        <v>0</v>
      </c>
      <c r="K70" s="24">
        <f t="shared" si="23"/>
        <v>7.4077302333129742</v>
      </c>
      <c r="L70" s="24">
        <f t="shared" si="24"/>
        <v>42.936957573094816</v>
      </c>
      <c r="M70" s="24">
        <f t="shared" si="25"/>
        <v>23.314967903003854</v>
      </c>
      <c r="N70" s="24">
        <f t="shared" si="26"/>
        <v>12.618511481092174</v>
      </c>
      <c r="O70" s="24">
        <f t="shared" si="27"/>
        <v>17.026079570176734</v>
      </c>
      <c r="P70" s="24">
        <f t="shared" si="28"/>
        <v>2.1550726585413589</v>
      </c>
      <c r="Q70" s="24">
        <f t="shared" si="29"/>
        <v>0.88500141254054343</v>
      </c>
      <c r="R70" s="24">
        <f t="shared" si="30"/>
        <v>0.77528878190234396</v>
      </c>
      <c r="S70" s="24">
        <f t="shared" si="31"/>
        <v>0.57141509869589213</v>
      </c>
      <c r="T70" s="24">
        <f t="shared" si="32"/>
        <v>0.11168836969212942</v>
      </c>
      <c r="U70" s="24">
        <f t="shared" si="33"/>
        <v>4.498466321372268</v>
      </c>
    </row>
    <row r="71" spans="1:21" x14ac:dyDescent="0.35">
      <c r="A71" s="6" t="s">
        <v>68</v>
      </c>
      <c r="B71" s="37">
        <f>VLOOKUP($A71,Dati!$E$2:$N$112,3,FALSE)</f>
        <v>508.08593923331682</v>
      </c>
      <c r="C71" s="37">
        <f>VLOOKUP($A71,Dati!$E$2:$N$112,4,FALSE)</f>
        <v>2027.8165330969557</v>
      </c>
      <c r="D71" s="37">
        <f>VLOOKUP($A71,Dati!$E$2:$N$112,5,FALSE)</f>
        <v>1211.2345875147412</v>
      </c>
      <c r="E71" s="45">
        <f>VLOOKUP($A71,Dati!$E$2:$N$112,6,FALSE)</f>
        <v>754.72940402877805</v>
      </c>
      <c r="F71" s="45">
        <f>VLOOKUP($A71,Dati!$E$2:$N$112,7,FALSE)</f>
        <v>829.15368992107562</v>
      </c>
      <c r="G71" s="37">
        <f>VLOOKUP($A71,Dati!$E$2:$N$112,8,FALSE)</f>
        <v>1849.2027234371551</v>
      </c>
      <c r="H71" s="37">
        <f>VLOOKUP($A71,Dati!$E$2:$N$112,9,FALSE)</f>
        <v>-57.945123374684442</v>
      </c>
      <c r="I71" s="7">
        <f>VLOOKUP($A71,Dati!$E$2:$N$112,10,FALSE)</f>
        <v>3954.5115659576313</v>
      </c>
      <c r="J71" s="24">
        <f t="shared" si="34"/>
        <v>0</v>
      </c>
      <c r="K71" s="24">
        <f t="shared" si="23"/>
        <v>9.1738846801828302</v>
      </c>
      <c r="L71" s="24">
        <f t="shared" si="24"/>
        <v>36.613796192177261</v>
      </c>
      <c r="M71" s="24">
        <f t="shared" si="25"/>
        <v>21.869777469686024</v>
      </c>
      <c r="N71" s="24">
        <f t="shared" si="26"/>
        <v>13.627223236586488</v>
      </c>
      <c r="O71" s="24">
        <f t="shared" si="27"/>
        <v>14.971011291833905</v>
      </c>
      <c r="P71" s="24">
        <f t="shared" si="28"/>
        <v>8.8886191848088589E-2</v>
      </c>
      <c r="Q71" s="24">
        <f t="shared" si="29"/>
        <v>52.764337899125536</v>
      </c>
      <c r="R71" s="24">
        <f t="shared" si="30"/>
        <v>0.31886981376039614</v>
      </c>
      <c r="S71" s="24">
        <f t="shared" si="31"/>
        <v>6.3903654157314749E-2</v>
      </c>
      <c r="T71" s="24">
        <f t="shared" si="32"/>
        <v>2.9613941725195394</v>
      </c>
      <c r="U71" s="24">
        <f t="shared" si="33"/>
        <v>56.197391731410875</v>
      </c>
    </row>
    <row r="72" spans="1:21" x14ac:dyDescent="0.35">
      <c r="A72" s="8" t="s">
        <v>127</v>
      </c>
      <c r="B72" s="38">
        <f t="shared" ref="B72:I72" si="35">SUM(B70:B71)</f>
        <v>1841.5</v>
      </c>
      <c r="C72" s="38">
        <f t="shared" si="35"/>
        <v>9756.5999999999985</v>
      </c>
      <c r="D72" s="38">
        <f t="shared" si="35"/>
        <v>5408</v>
      </c>
      <c r="E72" s="46">
        <f t="shared" si="35"/>
        <v>3026.1</v>
      </c>
      <c r="F72" s="46">
        <f t="shared" si="35"/>
        <v>3893.8999999999987</v>
      </c>
      <c r="G72" s="38">
        <f t="shared" si="35"/>
        <v>6778.5999999999995</v>
      </c>
      <c r="H72" s="38">
        <f t="shared" si="35"/>
        <v>-246.00000000000003</v>
      </c>
      <c r="I72" s="9">
        <f t="shared" si="35"/>
        <v>16618.7</v>
      </c>
      <c r="J72" s="24">
        <f t="shared" si="34"/>
        <v>0</v>
      </c>
      <c r="K72" s="24">
        <f t="shared" si="23"/>
        <v>7.8232867575524567</v>
      </c>
      <c r="L72" s="24">
        <f t="shared" si="24"/>
        <v>41.449187933063421</v>
      </c>
      <c r="M72" s="24">
        <f t="shared" si="25"/>
        <v>22.974930646127444</v>
      </c>
      <c r="N72" s="24">
        <f t="shared" si="26"/>
        <v>12.855850153152042</v>
      </c>
      <c r="O72" s="24">
        <f t="shared" si="27"/>
        <v>16.542544830428184</v>
      </c>
      <c r="P72" s="24">
        <f t="shared" si="28"/>
        <v>1.1076721541930394</v>
      </c>
      <c r="Q72" s="24">
        <f t="shared" si="29"/>
        <v>5.897684021618077</v>
      </c>
      <c r="R72" s="24">
        <f t="shared" si="30"/>
        <v>0.29210521371015674</v>
      </c>
      <c r="S72" s="24">
        <f t="shared" si="31"/>
        <v>0.26892662956453062</v>
      </c>
      <c r="T72" s="24">
        <f t="shared" si="32"/>
        <v>2.2301432128447297E-2</v>
      </c>
      <c r="U72" s="24">
        <f t="shared" si="33"/>
        <v>7.5886894512142513</v>
      </c>
    </row>
    <row r="73" spans="1:21" x14ac:dyDescent="0.35">
      <c r="A73" s="6" t="s">
        <v>69</v>
      </c>
      <c r="B73" s="37">
        <f>VLOOKUP($A73,Dati!$E$2:$N$112,3,FALSE)</f>
        <v>735.31494488418844</v>
      </c>
      <c r="C73" s="37">
        <f>VLOOKUP($A73,Dati!$E$2:$N$112,4,FALSE)</f>
        <v>5037.2394971617096</v>
      </c>
      <c r="D73" s="37">
        <f>VLOOKUP($A73,Dati!$E$2:$N$112,5,FALSE)</f>
        <v>2547.7903356892111</v>
      </c>
      <c r="E73" s="45">
        <f>VLOOKUP($A73,Dati!$E$2:$N$112,6,FALSE)</f>
        <v>1308.308156589449</v>
      </c>
      <c r="F73" s="45">
        <f>VLOOKUP($A73,Dati!$E$2:$N$112,7,FALSE)</f>
        <v>1850.8308116280036</v>
      </c>
      <c r="G73" s="37">
        <f>VLOOKUP($A73,Dati!$E$2:$N$112,8,FALSE)</f>
        <v>2527.6142793040281</v>
      </c>
      <c r="H73" s="37">
        <f>VLOOKUP($A73,Dati!$E$2:$N$112,9,FALSE)</f>
        <v>-65.571157989367137</v>
      </c>
      <c r="I73" s="7">
        <f>VLOOKUP($A73,Dati!$E$2:$N$112,10,FALSE)</f>
        <v>7623.2489308323184</v>
      </c>
      <c r="J73" s="24">
        <f t="shared" si="34"/>
        <v>0</v>
      </c>
      <c r="K73" s="24">
        <f t="shared" si="23"/>
        <v>6.8195927633895481</v>
      </c>
      <c r="L73" s="24">
        <f t="shared" si="24"/>
        <v>46.717290681089587</v>
      </c>
      <c r="M73" s="24">
        <f t="shared" si="25"/>
        <v>23.629184551167395</v>
      </c>
      <c r="N73" s="24">
        <f t="shared" si="26"/>
        <v>12.133751529239154</v>
      </c>
      <c r="O73" s="24">
        <f t="shared" si="27"/>
        <v>17.165314668294521</v>
      </c>
      <c r="P73" s="24">
        <f t="shared" si="28"/>
        <v>4.2277694481444836</v>
      </c>
      <c r="Q73" s="24">
        <f t="shared" si="29"/>
        <v>8.0632598457686022</v>
      </c>
      <c r="R73" s="24">
        <f t="shared" si="30"/>
        <v>1.4273594460015051</v>
      </c>
      <c r="S73" s="24">
        <f t="shared" si="31"/>
        <v>1.5392868287624601</v>
      </c>
      <c r="T73" s="24">
        <f t="shared" si="32"/>
        <v>0.22413899258211978</v>
      </c>
      <c r="U73" s="24">
        <f t="shared" si="33"/>
        <v>15.481814561259171</v>
      </c>
    </row>
    <row r="74" spans="1:21" x14ac:dyDescent="0.35">
      <c r="A74" s="6" t="s">
        <v>70</v>
      </c>
      <c r="B74" s="37">
        <f>VLOOKUP($A74,Dati!$E$2:$N$112,3,FALSE)</f>
        <v>918.56864609535864</v>
      </c>
      <c r="C74" s="37">
        <f>VLOOKUP($A74,Dati!$E$2:$N$112,4,FALSE)</f>
        <v>5162.3007033795211</v>
      </c>
      <c r="D74" s="37">
        <f>VLOOKUP($A74,Dati!$E$2:$N$112,5,FALSE)</f>
        <v>3015.2497965959196</v>
      </c>
      <c r="E74" s="45">
        <f>VLOOKUP($A74,Dati!$E$2:$N$112,6,FALSE)</f>
        <v>1826.7201922735424</v>
      </c>
      <c r="F74" s="45">
        <f>VLOOKUP($A74,Dati!$E$2:$N$112,7,FALSE)</f>
        <v>2082.0630812994532</v>
      </c>
      <c r="G74" s="37">
        <f>VLOOKUP($A74,Dati!$E$2:$N$112,8,FALSE)</f>
        <v>3747.7204059838377</v>
      </c>
      <c r="H74" s="37">
        <f>VLOOKUP($A74,Dati!$E$2:$N$112,9,FALSE)</f>
        <v>-94.208273788303856</v>
      </c>
      <c r="I74" s="7">
        <f>VLOOKUP($A74,Dati!$E$2:$N$112,10,FALSE)</f>
        <v>8840.8480046933382</v>
      </c>
      <c r="J74" s="24">
        <f t="shared" si="34"/>
        <v>0</v>
      </c>
      <c r="K74" s="24">
        <f t="shared" si="23"/>
        <v>7.2046683237122116</v>
      </c>
      <c r="L74" s="24">
        <f t="shared" si="24"/>
        <v>40.489803906560347</v>
      </c>
      <c r="M74" s="24">
        <f t="shared" si="25"/>
        <v>23.649701946564271</v>
      </c>
      <c r="N74" s="24">
        <f t="shared" si="26"/>
        <v>14.327631540117261</v>
      </c>
      <c r="O74" s="24">
        <f t="shared" si="27"/>
        <v>16.330378783962509</v>
      </c>
      <c r="P74" s="24">
        <f t="shared" si="28"/>
        <v>2.7925032949414823</v>
      </c>
      <c r="Q74" s="24">
        <f t="shared" si="29"/>
        <v>11.477858302094983</v>
      </c>
      <c r="R74" s="24">
        <f t="shared" si="30"/>
        <v>1.4768055560402706</v>
      </c>
      <c r="S74" s="24">
        <f t="shared" si="31"/>
        <v>0.90859028658135488</v>
      </c>
      <c r="T74" s="24">
        <f t="shared" si="32"/>
        <v>0.13068419252029748</v>
      </c>
      <c r="U74" s="24">
        <f t="shared" si="33"/>
        <v>16.786441632178391</v>
      </c>
    </row>
    <row r="75" spans="1:21" x14ac:dyDescent="0.35">
      <c r="A75" s="6" t="s">
        <v>71</v>
      </c>
      <c r="B75" s="37">
        <f>VLOOKUP($A75,Dati!$E$2:$N$112,3,FALSE)</f>
        <v>566.81465073914342</v>
      </c>
      <c r="C75" s="37">
        <f>VLOOKUP($A75,Dati!$E$2:$N$112,4,FALSE)</f>
        <v>3604.6992024334309</v>
      </c>
      <c r="D75" s="37">
        <f>VLOOKUP($A75,Dati!$E$2:$N$112,5,FALSE)</f>
        <v>2204.3602164810113</v>
      </c>
      <c r="E75" s="45">
        <f>VLOOKUP($A75,Dati!$E$2:$N$112,6,FALSE)</f>
        <v>1070.9455139336524</v>
      </c>
      <c r="F75" s="45">
        <f>VLOOKUP($A75,Dati!$E$2:$N$112,7,FALSE)</f>
        <v>1467.0187971723956</v>
      </c>
      <c r="G75" s="37">
        <f>VLOOKUP($A75,Dati!$E$2:$N$112,8,FALSE)</f>
        <v>2281.1246529797177</v>
      </c>
      <c r="H75" s="37">
        <f>VLOOKUP($A75,Dati!$E$2:$N$112,9,FALSE)</f>
        <v>-65.558609358773651</v>
      </c>
      <c r="I75" s="7">
        <f>VLOOKUP($A75,Dati!$E$2:$N$112,10,FALSE)</f>
        <v>6053.4758021684829</v>
      </c>
      <c r="J75" s="24">
        <f t="shared" si="34"/>
        <v>0</v>
      </c>
      <c r="K75" s="24">
        <f t="shared" si="23"/>
        <v>6.5974346939038195</v>
      </c>
      <c r="L75" s="24">
        <f t="shared" si="24"/>
        <v>41.956868172355108</v>
      </c>
      <c r="M75" s="24">
        <f t="shared" si="25"/>
        <v>25.657633498196432</v>
      </c>
      <c r="N75" s="24">
        <f t="shared" si="26"/>
        <v>12.465261932966831</v>
      </c>
      <c r="O75" s="24">
        <f t="shared" si="27"/>
        <v>17.075353815313484</v>
      </c>
      <c r="P75" s="24">
        <f t="shared" si="28"/>
        <v>5.1907060814551205</v>
      </c>
      <c r="Q75" s="24">
        <f t="shared" si="29"/>
        <v>3.6896053208661082</v>
      </c>
      <c r="R75" s="24">
        <f t="shared" si="30"/>
        <v>10.388827685923083</v>
      </c>
      <c r="S75" s="24">
        <f t="shared" si="31"/>
        <v>0.82658933013640912</v>
      </c>
      <c r="T75" s="24">
        <f t="shared" si="32"/>
        <v>0.14705103908137612</v>
      </c>
      <c r="U75" s="24">
        <f t="shared" si="33"/>
        <v>20.242779457462099</v>
      </c>
    </row>
    <row r="76" spans="1:21" x14ac:dyDescent="0.35">
      <c r="A76" s="6" t="s">
        <v>72</v>
      </c>
      <c r="B76" s="37">
        <f>VLOOKUP($A76,Dati!$E$2:$N$112,3,FALSE)</f>
        <v>624.32140280815167</v>
      </c>
      <c r="C76" s="37">
        <f>VLOOKUP($A76,Dati!$E$2:$N$112,4,FALSE)</f>
        <v>2109.0238017815209</v>
      </c>
      <c r="D76" s="37">
        <f>VLOOKUP($A76,Dati!$E$2:$N$112,5,FALSE)</f>
        <v>1236.8179594133708</v>
      </c>
      <c r="E76" s="45">
        <f>VLOOKUP($A76,Dati!$E$2:$N$112,6,FALSE)</f>
        <v>706.68074079480004</v>
      </c>
      <c r="F76" s="45">
        <f>VLOOKUP($A76,Dati!$E$2:$N$112,7,FALSE)</f>
        <v>844.27091968302932</v>
      </c>
      <c r="G76" s="37">
        <f>VLOOKUP($A76,Dati!$E$2:$N$112,8,FALSE)</f>
        <v>1524.82516371017</v>
      </c>
      <c r="H76" s="37">
        <f>VLOOKUP($A76,Dati!$E$2:$N$112,9,FALSE)</f>
        <v>-30.975724227722925</v>
      </c>
      <c r="I76" s="7">
        <f>VLOOKUP($A76,Dati!$E$2:$N$112,10,FALSE)</f>
        <v>3913.0609430076611</v>
      </c>
      <c r="J76" s="24">
        <f t="shared" si="34"/>
        <v>0</v>
      </c>
      <c r="K76" s="24">
        <f t="shared" si="23"/>
        <v>11.426060811241493</v>
      </c>
      <c r="L76" s="24">
        <f t="shared" si="24"/>
        <v>38.598443210694207</v>
      </c>
      <c r="M76" s="24">
        <f t="shared" si="25"/>
        <v>22.635708391748683</v>
      </c>
      <c r="N76" s="24">
        <f t="shared" si="26"/>
        <v>12.933365862736276</v>
      </c>
      <c r="O76" s="24">
        <f t="shared" si="27"/>
        <v>15.451481922725973</v>
      </c>
      <c r="P76" s="24">
        <f t="shared" si="28"/>
        <v>6.5041015238410447</v>
      </c>
      <c r="Q76" s="24">
        <f t="shared" si="29"/>
        <v>27.87058086061645</v>
      </c>
      <c r="R76" s="24">
        <f t="shared" si="30"/>
        <v>4.0499684316097233E-2</v>
      </c>
      <c r="S76" s="24">
        <f t="shared" si="31"/>
        <v>0.19453891020937664</v>
      </c>
      <c r="T76" s="24">
        <f t="shared" si="32"/>
        <v>1.5385910386205959</v>
      </c>
      <c r="U76" s="24">
        <f t="shared" si="33"/>
        <v>36.148312017603558</v>
      </c>
    </row>
    <row r="77" spans="1:21" x14ac:dyDescent="0.35">
      <c r="A77" s="6" t="s">
        <v>73</v>
      </c>
      <c r="B77" s="37">
        <f>VLOOKUP($A77,Dati!$E$2:$N$112,3,FALSE)</f>
        <v>362.78035547315761</v>
      </c>
      <c r="C77" s="37">
        <f>VLOOKUP($A77,Dati!$E$2:$N$112,4,FALSE)</f>
        <v>1843.6367952438197</v>
      </c>
      <c r="D77" s="37">
        <f>VLOOKUP($A77,Dati!$E$2:$N$112,5,FALSE)</f>
        <v>1160.5816918204882</v>
      </c>
      <c r="E77" s="45">
        <f>VLOOKUP($A77,Dati!$E$2:$N$112,6,FALSE)</f>
        <v>522.64539640855594</v>
      </c>
      <c r="F77" s="45">
        <f>VLOOKUP($A77,Dati!$E$2:$N$112,7,FALSE)</f>
        <v>760.31639021711908</v>
      </c>
      <c r="G77" s="37">
        <f>VLOOKUP($A77,Dati!$E$2:$N$112,8,FALSE)</f>
        <v>1141.4154980222477</v>
      </c>
      <c r="H77" s="37">
        <f>VLOOKUP($A77,Dati!$E$2:$N$112,9,FALSE)</f>
        <v>-38.086234635832419</v>
      </c>
      <c r="I77" s="7">
        <f>VLOOKUP($A77,Dati!$E$2:$N$112,10,FALSE)</f>
        <v>3187.3663192982058</v>
      </c>
      <c r="J77" s="24">
        <f t="shared" si="34"/>
        <v>0</v>
      </c>
      <c r="K77" s="24">
        <f t="shared" si="23"/>
        <v>8.1152959442153065</v>
      </c>
      <c r="L77" s="24">
        <f t="shared" si="24"/>
        <v>41.241643824772368</v>
      </c>
      <c r="M77" s="24">
        <f t="shared" si="25"/>
        <v>25.961890588803467</v>
      </c>
      <c r="N77" s="24">
        <f t="shared" si="26"/>
        <v>11.691432575518773</v>
      </c>
      <c r="O77" s="24">
        <f t="shared" si="27"/>
        <v>17.008066795132589</v>
      </c>
      <c r="P77" s="24">
        <f t="shared" si="28"/>
        <v>0.57828551363332903</v>
      </c>
      <c r="Q77" s="24">
        <f t="shared" si="29"/>
        <v>6.9488064461908117</v>
      </c>
      <c r="R77" s="24">
        <f t="shared" si="30"/>
        <v>12.442744984377512</v>
      </c>
      <c r="S77" s="24">
        <f t="shared" si="31"/>
        <v>2.8324854325941264</v>
      </c>
      <c r="T77" s="24">
        <f t="shared" si="32"/>
        <v>9.9973159384903323E-2</v>
      </c>
      <c r="U77" s="24">
        <f t="shared" si="33"/>
        <v>22.902295536180681</v>
      </c>
    </row>
    <row r="78" spans="1:21" x14ac:dyDescent="0.35">
      <c r="A78" s="8" t="s">
        <v>128</v>
      </c>
      <c r="B78" s="38">
        <f t="shared" ref="B78:I78" si="36">SUM(B73:B77)</f>
        <v>3207.7999999999997</v>
      </c>
      <c r="C78" s="38">
        <f t="shared" si="36"/>
        <v>17756.900000000001</v>
      </c>
      <c r="D78" s="38">
        <f t="shared" si="36"/>
        <v>10164.799999999999</v>
      </c>
      <c r="E78" s="46">
        <f t="shared" si="36"/>
        <v>5435.2999999999993</v>
      </c>
      <c r="F78" s="46">
        <f t="shared" si="36"/>
        <v>7004.5000000000009</v>
      </c>
      <c r="G78" s="38">
        <f t="shared" si="36"/>
        <v>11222.7</v>
      </c>
      <c r="H78" s="38">
        <f t="shared" si="36"/>
        <v>-294.39999999999998</v>
      </c>
      <c r="I78" s="9">
        <f t="shared" si="36"/>
        <v>29618.000000000007</v>
      </c>
      <c r="J78" s="24">
        <f t="shared" si="34"/>
        <v>0</v>
      </c>
      <c r="K78" s="24">
        <f t="shared" si="23"/>
        <v>7.6271226740343048</v>
      </c>
      <c r="L78" s="24">
        <f t="shared" si="24"/>
        <v>42.220230254554451</v>
      </c>
      <c r="M78" s="24">
        <f t="shared" si="25"/>
        <v>24.16864410406631</v>
      </c>
      <c r="N78" s="24">
        <f t="shared" si="26"/>
        <v>12.92340540874701</v>
      </c>
      <c r="O78" s="24">
        <f t="shared" si="27"/>
        <v>16.654461241434408</v>
      </c>
      <c r="P78" s="24">
        <f t="shared" si="28"/>
        <v>1.5590622236565168</v>
      </c>
      <c r="Q78" s="24">
        <f t="shared" si="29"/>
        <v>2.7472149404369945</v>
      </c>
      <c r="R78" s="24">
        <f t="shared" si="30"/>
        <v>3.0073839001950748</v>
      </c>
      <c r="S78" s="24">
        <f t="shared" si="31"/>
        <v>0.20342454913789237</v>
      </c>
      <c r="T78" s="24">
        <f t="shared" si="32"/>
        <v>1.4002735584833217E-3</v>
      </c>
      <c r="U78" s="24">
        <f t="shared" si="33"/>
        <v>7.5184858869849629</v>
      </c>
    </row>
    <row r="79" spans="1:21" x14ac:dyDescent="0.35">
      <c r="A79" s="6" t="s">
        <v>74</v>
      </c>
      <c r="B79" s="37">
        <f>VLOOKUP($A79,Dati!$E$2:$N$112,3,FALSE)</f>
        <v>1116.2993169432355</v>
      </c>
      <c r="C79" s="37">
        <f>VLOOKUP($A79,Dati!$E$2:$N$112,4,FALSE)</f>
        <v>2201.5379564099535</v>
      </c>
      <c r="D79" s="37">
        <f>VLOOKUP($A79,Dati!$E$2:$N$112,5,FALSE)</f>
        <v>1491.7784694394197</v>
      </c>
      <c r="E79" s="45">
        <f>VLOOKUP($A79,Dati!$E$2:$N$112,6,FALSE)</f>
        <v>961.23287946567336</v>
      </c>
      <c r="F79" s="45">
        <f>VLOOKUP($A79,Dati!$E$2:$N$112,7,FALSE)</f>
        <v>842.96442912233226</v>
      </c>
      <c r="G79" s="37">
        <f>VLOOKUP($A79,Dati!$E$2:$N$112,8,FALSE)</f>
        <v>2307.8547415658231</v>
      </c>
      <c r="H79" s="37">
        <f>VLOOKUP($A79,Dati!$E$2:$N$112,9,FALSE)</f>
        <v>-59.132067451810904</v>
      </c>
      <c r="I79" s="7">
        <f>VLOOKUP($A79,Dati!$E$2:$N$112,10,FALSE)</f>
        <v>5254.1411083186149</v>
      </c>
      <c r="J79" s="24">
        <f t="shared" si="34"/>
        <v>0</v>
      </c>
      <c r="K79" s="24">
        <f t="shared" si="23"/>
        <v>15.815327220205228</v>
      </c>
      <c r="L79" s="24">
        <f t="shared" si="24"/>
        <v>31.190597933596916</v>
      </c>
      <c r="M79" s="24">
        <f t="shared" si="25"/>
        <v>21.134980803218628</v>
      </c>
      <c r="N79" s="24">
        <f t="shared" si="26"/>
        <v>13.618401707167537</v>
      </c>
      <c r="O79" s="24">
        <f t="shared" si="27"/>
        <v>11.942816840620813</v>
      </c>
      <c r="P79" s="24">
        <f t="shared" si="28"/>
        <v>48.157776321166786</v>
      </c>
      <c r="Q79" s="24">
        <f t="shared" si="29"/>
        <v>160.96262760648307</v>
      </c>
      <c r="R79" s="24">
        <f t="shared" si="30"/>
        <v>1.6886541307468759</v>
      </c>
      <c r="S79" s="24">
        <f t="shared" si="31"/>
        <v>5.9521454332970729E-2</v>
      </c>
      <c r="T79" s="24">
        <f t="shared" si="32"/>
        <v>22.55361486069377</v>
      </c>
      <c r="U79" s="24">
        <f t="shared" si="33"/>
        <v>233.42219437342345</v>
      </c>
    </row>
    <row r="80" spans="1:21" x14ac:dyDescent="0.35">
      <c r="A80" s="6" t="s">
        <v>75</v>
      </c>
      <c r="B80" s="37">
        <f>VLOOKUP($A80,Dati!$E$2:$N$112,3,FALSE)</f>
        <v>470.94801130103963</v>
      </c>
      <c r="C80" s="37">
        <f>VLOOKUP($A80,Dati!$E$2:$N$112,4,FALSE)</f>
        <v>837.45702831268056</v>
      </c>
      <c r="D80" s="37">
        <f>VLOOKUP($A80,Dati!$E$2:$N$112,5,FALSE)</f>
        <v>558.90557763752395</v>
      </c>
      <c r="E80" s="45">
        <f>VLOOKUP($A80,Dati!$E$2:$N$112,6,FALSE)</f>
        <v>485.79841181754642</v>
      </c>
      <c r="F80" s="45">
        <f>VLOOKUP($A80,Dati!$E$2:$N$112,7,FALSE)</f>
        <v>318.75811509354281</v>
      </c>
      <c r="G80" s="37">
        <f>VLOOKUP($A80,Dati!$E$2:$N$112,8,FALSE)</f>
        <v>1220.1241249653669</v>
      </c>
      <c r="H80" s="37">
        <f>VLOOKUP($A80,Dati!$E$2:$N$112,9,FALSE)</f>
        <v>-25.880448766326641</v>
      </c>
      <c r="I80" s="7">
        <f>VLOOKUP($A80,Dati!$E$2:$N$112,10,FALSE)</f>
        <v>2256.9977665391953</v>
      </c>
      <c r="J80" s="24">
        <f t="shared" si="34"/>
        <v>0</v>
      </c>
      <c r="K80" s="24">
        <f t="shared" si="23"/>
        <v>15.382644440066246</v>
      </c>
      <c r="L80" s="24">
        <f t="shared" si="24"/>
        <v>27.353982586697501</v>
      </c>
      <c r="M80" s="24">
        <f t="shared" si="25"/>
        <v>18.25561541839107</v>
      </c>
      <c r="N80" s="24">
        <f t="shared" si="26"/>
        <v>15.867705265160117</v>
      </c>
      <c r="O80" s="24">
        <f t="shared" si="27"/>
        <v>10.411643385697122</v>
      </c>
      <c r="P80" s="24">
        <f t="shared" si="28"/>
        <v>42.339716816415653</v>
      </c>
      <c r="Q80" s="24">
        <f t="shared" si="29"/>
        <v>273.03332671199871</v>
      </c>
      <c r="R80" s="24">
        <f t="shared" si="30"/>
        <v>17.462767595885786</v>
      </c>
      <c r="S80" s="24">
        <f t="shared" si="31"/>
        <v>6.2164139898313628</v>
      </c>
      <c r="T80" s="24">
        <f t="shared" si="32"/>
        <v>39.44139040435315</v>
      </c>
      <c r="U80" s="24">
        <f t="shared" si="33"/>
        <v>378.49361551848472</v>
      </c>
    </row>
    <row r="81" spans="1:21" x14ac:dyDescent="0.35">
      <c r="A81" s="6" t="s">
        <v>76</v>
      </c>
      <c r="B81" s="37">
        <f>VLOOKUP($A81,Dati!$E$2:$N$112,3,FALSE)</f>
        <v>13966.470293640963</v>
      </c>
      <c r="C81" s="37">
        <f>VLOOKUP($A81,Dati!$E$2:$N$112,4,FALSE)</f>
        <v>71470.376828565626</v>
      </c>
      <c r="D81" s="37">
        <f>VLOOKUP($A81,Dati!$E$2:$N$112,5,FALSE)</f>
        <v>27715.339538283923</v>
      </c>
      <c r="E81" s="45">
        <f>VLOOKUP($A81,Dati!$E$2:$N$112,6,FALSE)</f>
        <v>20298.479352937331</v>
      </c>
      <c r="F81" s="45">
        <f>VLOOKUP($A81,Dati!$E$2:$N$112,7,FALSE)</f>
        <v>26585.644463990688</v>
      </c>
      <c r="G81" s="37">
        <f>VLOOKUP($A81,Dati!$E$2:$N$112,8,FALSE)</f>
        <v>33224.82822972085</v>
      </c>
      <c r="H81" s="37">
        <f>VLOOKUP($A81,Dati!$E$2:$N$112,9,FALSE)</f>
        <v>-1023.1331764243998</v>
      </c>
      <c r="I81" s="7">
        <f>VLOOKUP($A81,Dati!$E$2:$N$112,10,FALSE)</f>
        <v>98469.757896858951</v>
      </c>
      <c r="J81" s="24">
        <f t="shared" si="34"/>
        <v>0</v>
      </c>
      <c r="K81" s="24">
        <f t="shared" si="23"/>
        <v>9.6085980841860312</v>
      </c>
      <c r="L81" s="24">
        <f t="shared" si="24"/>
        <v>49.169912757676698</v>
      </c>
      <c r="M81" s="24">
        <f t="shared" si="25"/>
        <v>19.067491842328348</v>
      </c>
      <c r="N81" s="24">
        <f t="shared" si="26"/>
        <v>13.964869127407695</v>
      </c>
      <c r="O81" s="24">
        <f t="shared" si="27"/>
        <v>18.290288604978493</v>
      </c>
      <c r="P81" s="24">
        <f t="shared" si="28"/>
        <v>0.53707099551077697</v>
      </c>
      <c r="Q81" s="24">
        <f t="shared" si="29"/>
        <v>28.007487189125175</v>
      </c>
      <c r="R81" s="24">
        <f t="shared" si="30"/>
        <v>11.336495167822662</v>
      </c>
      <c r="S81" s="24">
        <f t="shared" si="31"/>
        <v>0.34861657333908669</v>
      </c>
      <c r="T81" s="24">
        <f t="shared" si="32"/>
        <v>2.5549053669041024</v>
      </c>
      <c r="U81" s="24">
        <f t="shared" si="33"/>
        <v>42.784575292701803</v>
      </c>
    </row>
    <row r="82" spans="1:21" x14ac:dyDescent="0.35">
      <c r="A82" s="6" t="s">
        <v>77</v>
      </c>
      <c r="B82" s="37">
        <f>VLOOKUP($A82,Dati!$E$2:$N$112,3,FALSE)</f>
        <v>1409.7028791209868</v>
      </c>
      <c r="C82" s="37">
        <f>VLOOKUP($A82,Dati!$E$2:$N$112,4,FALSE)</f>
        <v>5799.3589381530546</v>
      </c>
      <c r="D82" s="37">
        <f>VLOOKUP($A82,Dati!$E$2:$N$112,5,FALSE)</f>
        <v>2400.4890382054928</v>
      </c>
      <c r="E82" s="45">
        <f>VLOOKUP($A82,Dati!$E$2:$N$112,6,FALSE)</f>
        <v>1609.9087771733757</v>
      </c>
      <c r="F82" s="45">
        <f>VLOOKUP($A82,Dati!$E$2:$N$112,7,FALSE)</f>
        <v>2246.2019482151536</v>
      </c>
      <c r="G82" s="37">
        <f>VLOOKUP($A82,Dati!$E$2:$N$112,8,FALSE)</f>
        <v>3616.2088678624805</v>
      </c>
      <c r="H82" s="37">
        <f>VLOOKUP($A82,Dati!$E$2:$N$112,9,FALSE)</f>
        <v>-105.44963950570164</v>
      </c>
      <c r="I82" s="7">
        <f>VLOOKUP($A82,Dati!$E$2:$N$112,10,FALSE)</f>
        <v>9264.1993584477841</v>
      </c>
      <c r="J82" s="24">
        <f t="shared" si="34"/>
        <v>0</v>
      </c>
      <c r="K82" s="24">
        <f t="shared" si="23"/>
        <v>10.744432640030995</v>
      </c>
      <c r="L82" s="24">
        <f t="shared" si="24"/>
        <v>44.201386256088782</v>
      </c>
      <c r="M82" s="24">
        <f t="shared" si="25"/>
        <v>18.295977937006207</v>
      </c>
      <c r="N82" s="24">
        <f t="shared" si="26"/>
        <v>12.270356164498867</v>
      </c>
      <c r="O82" s="24">
        <f t="shared" si="27"/>
        <v>17.120037056002076</v>
      </c>
      <c r="P82" s="24">
        <f t="shared" si="28"/>
        <v>3.4919867452164524</v>
      </c>
      <c r="Q82" s="24">
        <f t="shared" si="29"/>
        <v>0.10477103803276586</v>
      </c>
      <c r="R82" s="24">
        <f t="shared" si="30"/>
        <v>17.127059097499746</v>
      </c>
      <c r="S82" s="24">
        <f t="shared" si="31"/>
        <v>1.2189823810925065</v>
      </c>
      <c r="T82" s="24">
        <f t="shared" si="32"/>
        <v>0.1833172052231451</v>
      </c>
      <c r="U82" s="24">
        <f t="shared" si="33"/>
        <v>22.126116467064612</v>
      </c>
    </row>
    <row r="83" spans="1:21" x14ac:dyDescent="0.35">
      <c r="A83" s="6" t="s">
        <v>78</v>
      </c>
      <c r="B83" s="37">
        <f>VLOOKUP($A83,Dati!$E$2:$N$112,3,FALSE)</f>
        <v>763.27949899377666</v>
      </c>
      <c r="C83" s="37">
        <f>VLOOKUP($A83,Dati!$E$2:$N$112,4,FALSE)</f>
        <v>3553.5692485586719</v>
      </c>
      <c r="D83" s="37">
        <f>VLOOKUP($A83,Dati!$E$2:$N$112,5,FALSE)</f>
        <v>1690.7873764336373</v>
      </c>
      <c r="E83" s="45">
        <f>VLOOKUP($A83,Dati!$E$2:$N$112,6,FALSE)</f>
        <v>1266.0805786060739</v>
      </c>
      <c r="F83" s="45">
        <f>VLOOKUP($A83,Dati!$E$2:$N$112,7,FALSE)</f>
        <v>1361.0310435782867</v>
      </c>
      <c r="G83" s="37">
        <f>VLOOKUP($A83,Dati!$E$2:$N$112,8,FALSE)</f>
        <v>3104.6840358854834</v>
      </c>
      <c r="H83" s="37">
        <f>VLOOKUP($A83,Dati!$E$2:$N$112,9,FALSE)</f>
        <v>-47.304667851760534</v>
      </c>
      <c r="I83" s="7">
        <f>VLOOKUP($A83,Dati!$E$2:$N$112,10,FALSE)</f>
        <v>6437.9038698354489</v>
      </c>
      <c r="J83" s="24">
        <f t="shared" si="34"/>
        <v>0</v>
      </c>
      <c r="K83" s="24">
        <f t="shared" si="23"/>
        <v>8.4200573034399468</v>
      </c>
      <c r="L83" s="24">
        <f t="shared" si="24"/>
        <v>39.200917545998458</v>
      </c>
      <c r="M83" s="24">
        <f t="shared" si="25"/>
        <v>18.651786948649846</v>
      </c>
      <c r="N83" s="24">
        <f t="shared" si="26"/>
        <v>13.966667566322865</v>
      </c>
      <c r="O83" s="24">
        <f t="shared" si="27"/>
        <v>15.014106095863166</v>
      </c>
      <c r="P83" s="24">
        <f t="shared" si="28"/>
        <v>0.20765292300963692</v>
      </c>
      <c r="Q83" s="24">
        <f t="shared" si="29"/>
        <v>21.87231946987589</v>
      </c>
      <c r="R83" s="24">
        <f t="shared" si="30"/>
        <v>14.308638548991274</v>
      </c>
      <c r="S83" s="24">
        <f t="shared" si="31"/>
        <v>0.35074353967742944</v>
      </c>
      <c r="T83" s="24">
        <f t="shared" si="32"/>
        <v>2.8149302084175694</v>
      </c>
      <c r="U83" s="24">
        <f t="shared" si="33"/>
        <v>39.554284689971801</v>
      </c>
    </row>
    <row r="84" spans="1:21" x14ac:dyDescent="0.35">
      <c r="A84" s="8" t="s">
        <v>129</v>
      </c>
      <c r="B84" s="38">
        <f t="shared" ref="B84:I84" si="37">SUM(B79:B83)</f>
        <v>17726.7</v>
      </c>
      <c r="C84" s="38">
        <f t="shared" si="37"/>
        <v>83862.3</v>
      </c>
      <c r="D84" s="38">
        <f t="shared" si="37"/>
        <v>33857.300000000003</v>
      </c>
      <c r="E84" s="46">
        <f t="shared" si="37"/>
        <v>24621.5</v>
      </c>
      <c r="F84" s="46">
        <f t="shared" si="37"/>
        <v>31354.600000000006</v>
      </c>
      <c r="G84" s="38">
        <f t="shared" si="37"/>
        <v>43473.700000000004</v>
      </c>
      <c r="H84" s="38">
        <f t="shared" si="37"/>
        <v>-1260.8999999999996</v>
      </c>
      <c r="I84" s="9">
        <f t="shared" si="37"/>
        <v>121683</v>
      </c>
      <c r="J84" s="24">
        <f t="shared" si="34"/>
        <v>0</v>
      </c>
      <c r="K84" s="24">
        <f t="shared" si="23"/>
        <v>9.9779296416564076</v>
      </c>
      <c r="L84" s="24">
        <f t="shared" si="24"/>
        <v>47.204055407237796</v>
      </c>
      <c r="M84" s="24">
        <f t="shared" si="25"/>
        <v>19.05745329116268</v>
      </c>
      <c r="N84" s="24">
        <f t="shared" si="26"/>
        <v>13.858845395479319</v>
      </c>
      <c r="O84" s="24">
        <f t="shared" si="27"/>
        <v>17.648744139759799</v>
      </c>
      <c r="P84" s="24">
        <f t="shared" si="28"/>
        <v>1.2148070025717179</v>
      </c>
      <c r="Q84" s="24">
        <f t="shared" si="29"/>
        <v>11.064622266669415</v>
      </c>
      <c r="R84" s="24">
        <f t="shared" si="30"/>
        <v>11.404194965977839</v>
      </c>
      <c r="S84" s="24">
        <f t="shared" si="31"/>
        <v>0.23465680693926097</v>
      </c>
      <c r="T84" s="24">
        <f t="shared" si="32"/>
        <v>0.91558616743528554</v>
      </c>
      <c r="U84" s="24">
        <f t="shared" si="33"/>
        <v>24.833867209593517</v>
      </c>
    </row>
    <row r="85" spans="1:21" x14ac:dyDescent="0.35">
      <c r="A85" s="6" t="s">
        <v>79</v>
      </c>
      <c r="B85" s="37">
        <f>VLOOKUP($A85,Dati!$E$2:$N$112,3,FALSE)</f>
        <v>667.96340484679683</v>
      </c>
      <c r="C85" s="37">
        <f>VLOOKUP($A85,Dati!$E$2:$N$112,4,FALSE)</f>
        <v>1912.6823673911031</v>
      </c>
      <c r="D85" s="37">
        <f>VLOOKUP($A85,Dati!$E$2:$N$112,5,FALSE)</f>
        <v>1373.5409854296659</v>
      </c>
      <c r="E85" s="45">
        <f>VLOOKUP($A85,Dati!$E$2:$N$112,6,FALSE)</f>
        <v>939.91834588265181</v>
      </c>
      <c r="F85" s="45">
        <f>VLOOKUP($A85,Dati!$E$2:$N$112,7,FALSE)</f>
        <v>783.68420157186381</v>
      </c>
      <c r="G85" s="37">
        <f>VLOOKUP($A85,Dati!$E$2:$N$112,8,FALSE)</f>
        <v>2230.4008190858185</v>
      </c>
      <c r="H85" s="37">
        <f>VLOOKUP($A85,Dati!$E$2:$N$112,9,FALSE)</f>
        <v>-21.770516536693638</v>
      </c>
      <c r="I85" s="7">
        <f>VLOOKUP($A85,Dati!$E$2:$N$112,10,FALSE)</f>
        <v>4439.2145127621752</v>
      </c>
      <c r="J85" s="24">
        <f t="shared" si="34"/>
        <v>0</v>
      </c>
      <c r="K85" s="24">
        <f t="shared" si="23"/>
        <v>10.838605110619827</v>
      </c>
      <c r="L85" s="24">
        <f t="shared" si="24"/>
        <v>31.035845275015372</v>
      </c>
      <c r="M85" s="24">
        <f t="shared" si="25"/>
        <v>22.287550839313258</v>
      </c>
      <c r="N85" s="24">
        <f t="shared" si="26"/>
        <v>15.251439994060172</v>
      </c>
      <c r="O85" s="24">
        <f t="shared" si="27"/>
        <v>12.716330760989825</v>
      </c>
      <c r="P85" s="24">
        <f t="shared" si="28"/>
        <v>3.8528127228683449</v>
      </c>
      <c r="Q85" s="24">
        <f t="shared" si="29"/>
        <v>164.91330237951152</v>
      </c>
      <c r="R85" s="24">
        <f t="shared" si="30"/>
        <v>2.1583200028312214E-2</v>
      </c>
      <c r="S85" s="24">
        <f t="shared" si="31"/>
        <v>3.5231608278995488</v>
      </c>
      <c r="T85" s="24">
        <f t="shared" si="32"/>
        <v>15.80500344549767</v>
      </c>
      <c r="U85" s="24">
        <f t="shared" si="33"/>
        <v>188.11586257580541</v>
      </c>
    </row>
    <row r="86" spans="1:21" x14ac:dyDescent="0.35">
      <c r="A86" s="6" t="s">
        <v>80</v>
      </c>
      <c r="B86" s="37">
        <f>VLOOKUP($A86,Dati!$E$2:$N$112,3,FALSE)</f>
        <v>667.60338965562232</v>
      </c>
      <c r="C86" s="37">
        <f>VLOOKUP($A86,Dati!$E$2:$N$112,4,FALSE)</f>
        <v>3275.4903270590748</v>
      </c>
      <c r="D86" s="37">
        <f>VLOOKUP($A86,Dati!$E$2:$N$112,5,FALSE)</f>
        <v>1621.9355413627102</v>
      </c>
      <c r="E86" s="45">
        <f>VLOOKUP($A86,Dati!$E$2:$N$112,6,FALSE)</f>
        <v>872.99938837788284</v>
      </c>
      <c r="F86" s="45">
        <f>VLOOKUP($A86,Dati!$E$2:$N$112,7,FALSE)</f>
        <v>1212.3342214332545</v>
      </c>
      <c r="G86" s="37">
        <f>VLOOKUP($A86,Dati!$E$2:$N$112,8,FALSE)</f>
        <v>1967.7909361602681</v>
      </c>
      <c r="H86" s="37">
        <f>VLOOKUP($A86,Dati!$E$2:$N$112,9,FALSE)</f>
        <v>-20.591133130389441</v>
      </c>
      <c r="I86" s="7">
        <f>VLOOKUP($A86,Dati!$E$2:$N$112,10,FALSE)</f>
        <v>5426.8954512961491</v>
      </c>
      <c r="J86" s="24">
        <f t="shared" si="34"/>
        <v>0</v>
      </c>
      <c r="K86" s="24">
        <f t="shared" si="23"/>
        <v>8.8868880890756419</v>
      </c>
      <c r="L86" s="24">
        <f t="shared" si="24"/>
        <v>43.602109312895138</v>
      </c>
      <c r="M86" s="24">
        <f t="shared" si="25"/>
        <v>21.590602844632116</v>
      </c>
      <c r="N86" s="24">
        <f t="shared" si="26"/>
        <v>11.621043251963947</v>
      </c>
      <c r="O86" s="24">
        <f t="shared" si="27"/>
        <v>16.138142375208126</v>
      </c>
      <c r="P86" s="24">
        <f t="shared" si="28"/>
        <v>1.241281820629826E-4</v>
      </c>
      <c r="Q86" s="24">
        <f t="shared" si="29"/>
        <v>7.5951720507229911E-2</v>
      </c>
      <c r="R86" s="24">
        <f t="shared" si="30"/>
        <v>0.71210005987101166</v>
      </c>
      <c r="S86" s="24">
        <f t="shared" si="31"/>
        <v>3.0743704033479395</v>
      </c>
      <c r="T86" s="24">
        <f t="shared" si="32"/>
        <v>0.3066269858790272</v>
      </c>
      <c r="U86" s="24">
        <f t="shared" si="33"/>
        <v>4.1691732977872711</v>
      </c>
    </row>
    <row r="87" spans="1:21" x14ac:dyDescent="0.35">
      <c r="A87" s="6" t="s">
        <v>81</v>
      </c>
      <c r="B87" s="37">
        <f>VLOOKUP($A87,Dati!$E$2:$N$112,3,FALSE)</f>
        <v>595.03310797316988</v>
      </c>
      <c r="C87" s="37">
        <f>VLOOKUP($A87,Dati!$E$2:$N$112,4,FALSE)</f>
        <v>3723.3413531926144</v>
      </c>
      <c r="D87" s="37">
        <f>VLOOKUP($A87,Dati!$E$2:$N$112,5,FALSE)</f>
        <v>1910.9805826052109</v>
      </c>
      <c r="E87" s="45">
        <f>VLOOKUP($A87,Dati!$E$2:$N$112,6,FALSE)</f>
        <v>1008.6426902167116</v>
      </c>
      <c r="F87" s="45">
        <f>VLOOKUP($A87,Dati!$E$2:$N$112,7,FALSE)</f>
        <v>1452.8090367132547</v>
      </c>
      <c r="G87" s="37">
        <f>VLOOKUP($A87,Dati!$E$2:$N$112,8,FALSE)</f>
        <v>2155.6896140128379</v>
      </c>
      <c r="H87" s="37">
        <f>VLOOKUP($A87,Dati!$E$2:$N$112,9,FALSE)</f>
        <v>-16.132794440469123</v>
      </c>
      <c r="I87" s="7">
        <f>VLOOKUP($A87,Dati!$E$2:$N$112,10,FALSE)</f>
        <v>5907.4601364133969</v>
      </c>
      <c r="J87" s="24">
        <f t="shared" si="34"/>
        <v>0</v>
      </c>
      <c r="K87" s="24">
        <f t="shared" si="23"/>
        <v>7.1100415166214379</v>
      </c>
      <c r="L87" s="24">
        <f t="shared" si="24"/>
        <v>44.490148946378646</v>
      </c>
      <c r="M87" s="24">
        <f t="shared" si="25"/>
        <v>22.834277786763284</v>
      </c>
      <c r="N87" s="24">
        <f t="shared" si="26"/>
        <v>12.052256095976627</v>
      </c>
      <c r="O87" s="24">
        <f t="shared" si="27"/>
        <v>17.359592984563474</v>
      </c>
      <c r="P87" s="24">
        <f t="shared" si="28"/>
        <v>3.1177151699709351</v>
      </c>
      <c r="Q87" s="24">
        <f t="shared" si="29"/>
        <v>0.3750903925000772</v>
      </c>
      <c r="R87" s="24">
        <f t="shared" si="30"/>
        <v>0.15985181725754108</v>
      </c>
      <c r="S87" s="24">
        <f t="shared" si="31"/>
        <v>1.7481478404758912</v>
      </c>
      <c r="T87" s="24">
        <f t="shared" si="32"/>
        <v>0.44583866574239261</v>
      </c>
      <c r="U87" s="24">
        <f t="shared" si="33"/>
        <v>5.846643885946837</v>
      </c>
    </row>
    <row r="88" spans="1:21" x14ac:dyDescent="0.35">
      <c r="A88" s="6" t="s">
        <v>82</v>
      </c>
      <c r="B88" s="37">
        <f>VLOOKUP($A88,Dati!$E$2:$N$112,3,FALSE)</f>
        <v>707.5000975244111</v>
      </c>
      <c r="C88" s="37">
        <f>VLOOKUP($A88,Dati!$E$2:$N$112,4,FALSE)</f>
        <v>4409.9859523572059</v>
      </c>
      <c r="D88" s="37">
        <f>VLOOKUP($A88,Dati!$E$2:$N$112,5,FALSE)</f>
        <v>1784.5428906024131</v>
      </c>
      <c r="E88" s="45">
        <f>VLOOKUP($A88,Dati!$E$2:$N$112,6,FALSE)</f>
        <v>1083.239575522754</v>
      </c>
      <c r="F88" s="45">
        <f>VLOOKUP($A88,Dati!$E$2:$N$112,7,FALSE)</f>
        <v>1695.5725402816277</v>
      </c>
      <c r="G88" s="37">
        <f>VLOOKUP($A88,Dati!$E$2:$N$112,8,FALSE)</f>
        <v>2526.1186307410749</v>
      </c>
      <c r="H88" s="37">
        <f>VLOOKUP($A88,Dati!$E$2:$N$112,9,FALSE)</f>
        <v>-18.105555892447825</v>
      </c>
      <c r="I88" s="7">
        <f>VLOOKUP($A88,Dati!$E$2:$N$112,10,FALSE)</f>
        <v>6631.2298995282754</v>
      </c>
      <c r="J88" s="24">
        <f t="shared" si="34"/>
        <v>0</v>
      </c>
      <c r="K88" s="24">
        <f t="shared" si="23"/>
        <v>7.5185647032352811</v>
      </c>
      <c r="L88" s="24">
        <f t="shared" si="24"/>
        <v>46.86467866106873</v>
      </c>
      <c r="M88" s="24">
        <f t="shared" si="25"/>
        <v>18.964239348715882</v>
      </c>
      <c r="N88" s="24">
        <f t="shared" si="26"/>
        <v>11.51152751239294</v>
      </c>
      <c r="O88" s="24">
        <f t="shared" si="27"/>
        <v>18.018756319247814</v>
      </c>
      <c r="P88" s="24">
        <f t="shared" si="28"/>
        <v>1.8419432608577131</v>
      </c>
      <c r="Q88" s="24">
        <f t="shared" si="29"/>
        <v>8.9220253324858714</v>
      </c>
      <c r="R88" s="24">
        <f t="shared" si="30"/>
        <v>12.042452593159119</v>
      </c>
      <c r="S88" s="24">
        <f t="shared" si="31"/>
        <v>3.4704113254743705</v>
      </c>
      <c r="T88" s="24">
        <f t="shared" si="32"/>
        <v>1.7605968637019098</v>
      </c>
      <c r="U88" s="24">
        <f t="shared" si="33"/>
        <v>28.037429375678983</v>
      </c>
    </row>
    <row r="89" spans="1:21" x14ac:dyDescent="0.35">
      <c r="A89" s="8" t="s">
        <v>130</v>
      </c>
      <c r="B89" s="38">
        <f t="shared" ref="B89:I89" si="38">SUM(B85:B88)</f>
        <v>2638.1000000000004</v>
      </c>
      <c r="C89" s="38">
        <f t="shared" si="38"/>
        <v>13321.499999999996</v>
      </c>
      <c r="D89" s="38">
        <f t="shared" si="38"/>
        <v>6691</v>
      </c>
      <c r="E89" s="46">
        <f t="shared" si="38"/>
        <v>3904.8</v>
      </c>
      <c r="F89" s="46">
        <f t="shared" si="38"/>
        <v>5144.4000000000005</v>
      </c>
      <c r="G89" s="38">
        <f t="shared" si="38"/>
        <v>8880</v>
      </c>
      <c r="H89" s="38">
        <f t="shared" si="38"/>
        <v>-76.600000000000023</v>
      </c>
      <c r="I89" s="9">
        <f t="shared" si="38"/>
        <v>22404.799999999996</v>
      </c>
      <c r="J89" s="24">
        <f t="shared" si="34"/>
        <v>0</v>
      </c>
      <c r="K89" s="24">
        <f t="shared" si="23"/>
        <v>8.3871685636167115</v>
      </c>
      <c r="L89" s="24">
        <f t="shared" si="24"/>
        <v>42.352324028740377</v>
      </c>
      <c r="M89" s="24">
        <f t="shared" si="25"/>
        <v>21.272334202327208</v>
      </c>
      <c r="N89" s="24">
        <f t="shared" si="26"/>
        <v>12.414319323456477</v>
      </c>
      <c r="O89" s="24">
        <f t="shared" si="27"/>
        <v>16.355312519870289</v>
      </c>
      <c r="P89" s="24">
        <f t="shared" si="28"/>
        <v>0.23870869921576487</v>
      </c>
      <c r="Q89" s="24">
        <f t="shared" si="29"/>
        <v>2.3267801211275043</v>
      </c>
      <c r="R89" s="24">
        <f t="shared" si="30"/>
        <v>1.3505434774155762</v>
      </c>
      <c r="S89" s="24">
        <f t="shared" si="31"/>
        <v>0.92181542166214303</v>
      </c>
      <c r="T89" s="24">
        <f t="shared" si="32"/>
        <v>0.11327865866435621</v>
      </c>
      <c r="U89" s="24">
        <f t="shared" si="33"/>
        <v>4.9511263780853447</v>
      </c>
    </row>
    <row r="90" spans="1:21" x14ac:dyDescent="0.35">
      <c r="A90" s="6" t="s">
        <v>83</v>
      </c>
      <c r="B90" s="37">
        <f>VLOOKUP($A90,Dati!$E$2:$N$112,3,FALSE)</f>
        <v>500.86419571296642</v>
      </c>
      <c r="C90" s="37">
        <f>VLOOKUP($A90,Dati!$E$2:$N$112,4,FALSE)</f>
        <v>1622.3131828550631</v>
      </c>
      <c r="D90" s="37">
        <f>VLOOKUP($A90,Dati!$E$2:$N$112,5,FALSE)</f>
        <v>1121.6244938866905</v>
      </c>
      <c r="E90" s="45">
        <f>VLOOKUP($A90,Dati!$E$2:$N$112,6,FALSE)</f>
        <v>566.18957343494571</v>
      </c>
      <c r="F90" s="45">
        <f>VLOOKUP($A90,Dati!$E$2:$N$112,7,FALSE)</f>
        <v>663.22959356644878</v>
      </c>
      <c r="G90" s="37">
        <f>VLOOKUP($A90,Dati!$E$2:$N$112,8,FALSE)</f>
        <v>1401.1533085071535</v>
      </c>
      <c r="H90" s="37">
        <f>VLOOKUP($A90,Dati!$E$2:$N$112,9,FALSE)</f>
        <v>-35.161800476087421</v>
      </c>
      <c r="I90" s="7">
        <f>VLOOKUP($A90,Dati!$E$2:$N$112,10,FALSE)</f>
        <v>3381.3742134843915</v>
      </c>
      <c r="J90" s="24">
        <f t="shared" si="34"/>
        <v>0</v>
      </c>
      <c r="K90" s="24">
        <f t="shared" si="23"/>
        <v>10.862863598112396</v>
      </c>
      <c r="L90" s="24">
        <f t="shared" si="24"/>
        <v>35.185119977858101</v>
      </c>
      <c r="M90" s="24">
        <f t="shared" si="25"/>
        <v>24.326062812394294</v>
      </c>
      <c r="N90" s="24">
        <f t="shared" si="26"/>
        <v>12.279656161371797</v>
      </c>
      <c r="O90" s="24">
        <f t="shared" si="27"/>
        <v>14.384283545938725</v>
      </c>
      <c r="P90" s="24">
        <f t="shared" si="28"/>
        <v>3.94863314433421</v>
      </c>
      <c r="Q90" s="24">
        <f t="shared" si="29"/>
        <v>75.560994554482775</v>
      </c>
      <c r="R90" s="24">
        <f t="shared" si="30"/>
        <v>3.5781496304530744</v>
      </c>
      <c r="S90" s="24">
        <f t="shared" si="31"/>
        <v>1.1985330764073598</v>
      </c>
      <c r="T90" s="24">
        <f t="shared" si="32"/>
        <v>5.3250081823744964</v>
      </c>
      <c r="U90" s="24">
        <f t="shared" si="33"/>
        <v>89.611318588051915</v>
      </c>
    </row>
    <row r="91" spans="1:21" x14ac:dyDescent="0.35">
      <c r="A91" s="6" t="s">
        <v>84</v>
      </c>
      <c r="B91" s="37">
        <f>VLOOKUP($A91,Dati!$E$2:$N$112,3,FALSE)</f>
        <v>122.93580428703362</v>
      </c>
      <c r="C91" s="37">
        <f>VLOOKUP($A91,Dati!$E$2:$N$112,4,FALSE)</f>
        <v>903.88681714493657</v>
      </c>
      <c r="D91" s="37">
        <f>VLOOKUP($A91,Dati!$E$2:$N$112,5,FALSE)</f>
        <v>416.67550611330932</v>
      </c>
      <c r="E91" s="45">
        <f>VLOOKUP($A91,Dati!$E$2:$N$112,6,FALSE)</f>
        <v>223.31042656505434</v>
      </c>
      <c r="F91" s="45">
        <f>VLOOKUP($A91,Dati!$E$2:$N$112,7,FALSE)</f>
        <v>379.57040643355117</v>
      </c>
      <c r="G91" s="37">
        <f>VLOOKUP($A91,Dati!$E$2:$N$112,8,FALSE)</f>
        <v>579.74669149284637</v>
      </c>
      <c r="H91" s="37">
        <f>VLOOKUP($A91,Dati!$E$2:$N$112,9,FALSE)</f>
        <v>-13.538199523912571</v>
      </c>
      <c r="I91" s="7">
        <f>VLOOKUP($A91,Dati!$E$2:$N$112,10,FALSE)</f>
        <v>1406.8257865156079</v>
      </c>
      <c r="J91" s="24">
        <f t="shared" si="34"/>
        <v>0</v>
      </c>
      <c r="K91" s="24">
        <f t="shared" si="23"/>
        <v>6.1171020234162183</v>
      </c>
      <c r="L91" s="24">
        <f t="shared" si="24"/>
        <v>44.976058115558395</v>
      </c>
      <c r="M91" s="24">
        <f t="shared" si="25"/>
        <v>20.733150902096757</v>
      </c>
      <c r="N91" s="24">
        <f t="shared" si="26"/>
        <v>11.111593323956557</v>
      </c>
      <c r="O91" s="24">
        <f t="shared" si="27"/>
        <v>18.886856556470963</v>
      </c>
      <c r="P91" s="24">
        <f t="shared" si="28"/>
        <v>7.6101210380882867</v>
      </c>
      <c r="Q91" s="24">
        <f t="shared" si="29"/>
        <v>1.2063845970013198</v>
      </c>
      <c r="R91" s="24">
        <f t="shared" si="30"/>
        <v>2.8944630521582528</v>
      </c>
      <c r="S91" s="24">
        <f t="shared" si="31"/>
        <v>5.1204366819360878</v>
      </c>
      <c r="T91" s="24">
        <f t="shared" si="32"/>
        <v>4.8179156271438774</v>
      </c>
      <c r="U91" s="24">
        <f t="shared" si="33"/>
        <v>21.649320996327823</v>
      </c>
    </row>
    <row r="92" spans="1:21" x14ac:dyDescent="0.35">
      <c r="A92" s="8" t="s">
        <v>131</v>
      </c>
      <c r="B92" s="38">
        <f t="shared" ref="B92:I92" si="39">SUM(B90:B91)</f>
        <v>623.80000000000007</v>
      </c>
      <c r="C92" s="38">
        <f t="shared" si="39"/>
        <v>2526.1999999999998</v>
      </c>
      <c r="D92" s="38">
        <f t="shared" si="39"/>
        <v>1538.2999999999997</v>
      </c>
      <c r="E92" s="46">
        <f t="shared" si="39"/>
        <v>789.5</v>
      </c>
      <c r="F92" s="46">
        <f t="shared" si="39"/>
        <v>1042.8</v>
      </c>
      <c r="G92" s="38">
        <f t="shared" si="39"/>
        <v>1980.8999999999999</v>
      </c>
      <c r="H92" s="38">
        <f t="shared" si="39"/>
        <v>-48.699999999999989</v>
      </c>
      <c r="I92" s="9">
        <f t="shared" si="39"/>
        <v>4788.1999999999989</v>
      </c>
      <c r="J92" s="24">
        <f t="shared" si="34"/>
        <v>0</v>
      </c>
      <c r="K92" s="24">
        <f t="shared" si="23"/>
        <v>9.4222490748432914</v>
      </c>
      <c r="L92" s="24">
        <f t="shared" si="24"/>
        <v>38.157238879238733</v>
      </c>
      <c r="M92" s="24">
        <f t="shared" si="25"/>
        <v>23.235405180877578</v>
      </c>
      <c r="N92" s="24">
        <f t="shared" si="26"/>
        <v>11.92508118722151</v>
      </c>
      <c r="O92" s="24">
        <f t="shared" si="27"/>
        <v>15.751076202703725</v>
      </c>
      <c r="P92" s="24">
        <f t="shared" si="28"/>
        <v>0.29866472953160522</v>
      </c>
      <c r="Q92" s="24">
        <f t="shared" si="29"/>
        <v>32.723706438620937</v>
      </c>
      <c r="R92" s="24">
        <f t="shared" si="30"/>
        <v>0.64150828404234872</v>
      </c>
      <c r="S92" s="24">
        <f t="shared" si="31"/>
        <v>2.1006163746116142</v>
      </c>
      <c r="T92" s="24">
        <f t="shared" si="32"/>
        <v>0.88511455229441616</v>
      </c>
      <c r="U92" s="24">
        <f t="shared" si="33"/>
        <v>36.64961037910092</v>
      </c>
    </row>
    <row r="93" spans="1:21" x14ac:dyDescent="0.35">
      <c r="A93" s="6" t="s">
        <v>85</v>
      </c>
      <c r="B93" s="37">
        <f>VLOOKUP($A93,Dati!$E$2:$N$112,3,FALSE)</f>
        <v>1647.776650656944</v>
      </c>
      <c r="C93" s="37">
        <f>VLOOKUP($A93,Dati!$E$2:$N$112,4,FALSE)</f>
        <v>6518.500809638449</v>
      </c>
      <c r="D93" s="37">
        <f>VLOOKUP($A93,Dati!$E$2:$N$112,5,FALSE)</f>
        <v>3288.7437952581363</v>
      </c>
      <c r="E93" s="45">
        <f>VLOOKUP($A93,Dati!$E$2:$N$112,6,FALSE)</f>
        <v>1971.0310804676153</v>
      </c>
      <c r="F93" s="45">
        <f>VLOOKUP($A93,Dati!$E$2:$N$112,7,FALSE)</f>
        <v>2568.2759203625596</v>
      </c>
      <c r="G93" s="37">
        <f>VLOOKUP($A93,Dati!$E$2:$N$112,8,FALSE)</f>
        <v>5017.2110466882586</v>
      </c>
      <c r="H93" s="37">
        <f>VLOOKUP($A93,Dati!$E$2:$N$112,9,FALSE)</f>
        <v>41.107892466906399</v>
      </c>
      <c r="I93" s="7">
        <f>VLOOKUP($A93,Dati!$E$2:$N$112,10,FALSE)</f>
        <v>11974.03319387852</v>
      </c>
      <c r="J93" s="24">
        <f t="shared" si="34"/>
        <v>0</v>
      </c>
      <c r="K93" s="24">
        <f t="shared" si="23"/>
        <v>9.9784576059599068</v>
      </c>
      <c r="L93" s="24">
        <f t="shared" si="24"/>
        <v>39.474150794320508</v>
      </c>
      <c r="M93" s="24">
        <f t="shared" si="25"/>
        <v>19.915678817735106</v>
      </c>
      <c r="N93" s="24">
        <f t="shared" si="26"/>
        <v>11.93599270182289</v>
      </c>
      <c r="O93" s="24">
        <f t="shared" si="27"/>
        <v>15.552734274713861</v>
      </c>
      <c r="P93" s="24">
        <f t="shared" si="28"/>
        <v>1.2159711077040274</v>
      </c>
      <c r="Q93" s="24">
        <f t="shared" si="29"/>
        <v>19.391269473755873</v>
      </c>
      <c r="R93" s="24">
        <f t="shared" si="30"/>
        <v>6.3442740495014487</v>
      </c>
      <c r="S93" s="24">
        <f t="shared" si="31"/>
        <v>2.0691062212194633</v>
      </c>
      <c r="T93" s="24">
        <f t="shared" si="32"/>
        <v>1.2976563341289831</v>
      </c>
      <c r="U93" s="24">
        <f t="shared" si="33"/>
        <v>30.318277186309796</v>
      </c>
    </row>
    <row r="94" spans="1:21" x14ac:dyDescent="0.35">
      <c r="A94" s="6" t="s">
        <v>86</v>
      </c>
      <c r="B94" s="37">
        <f>VLOOKUP($A94,Dati!$E$2:$N$112,3,FALSE)</f>
        <v>409.0380955363936</v>
      </c>
      <c r="C94" s="37">
        <f>VLOOKUP($A94,Dati!$E$2:$N$112,4,FALSE)</f>
        <v>1480.3248843504512</v>
      </c>
      <c r="D94" s="37">
        <f>VLOOKUP($A94,Dati!$E$2:$N$112,5,FALSE)</f>
        <v>1099.405661972507</v>
      </c>
      <c r="E94" s="45">
        <f>VLOOKUP($A94,Dati!$E$2:$N$112,6,FALSE)</f>
        <v>640.49543931460664</v>
      </c>
      <c r="F94" s="45">
        <f>VLOOKUP($A94,Dati!$E$2:$N$112,7,FALSE)</f>
        <v>573.76111966180076</v>
      </c>
      <c r="G94" s="37">
        <f>VLOOKUP($A94,Dati!$E$2:$N$112,8,FALSE)</f>
        <v>1806.4294835412015</v>
      </c>
      <c r="H94" s="37">
        <f>VLOOKUP($A94,Dati!$E$2:$N$112,9,FALSE)</f>
        <v>7.4233068717192774</v>
      </c>
      <c r="I94" s="7">
        <f>VLOOKUP($A94,Dati!$E$2:$N$112,10,FALSE)</f>
        <v>3588.3648732958645</v>
      </c>
      <c r="J94" s="24">
        <f t="shared" si="34"/>
        <v>0</v>
      </c>
      <c r="K94" s="24">
        <f t="shared" si="23"/>
        <v>8.5169755997791547</v>
      </c>
      <c r="L94" s="24">
        <f t="shared" si="24"/>
        <v>30.823268192722459</v>
      </c>
      <c r="M94" s="24">
        <f t="shared" si="25"/>
        <v>22.891782695692157</v>
      </c>
      <c r="N94" s="24">
        <f t="shared" si="26"/>
        <v>13.336371570131606</v>
      </c>
      <c r="O94" s="24">
        <f t="shared" si="27"/>
        <v>11.946832115608499</v>
      </c>
      <c r="P94" s="24">
        <f t="shared" si="28"/>
        <v>0.12871677862275002</v>
      </c>
      <c r="Q94" s="24">
        <f t="shared" si="29"/>
        <v>170.41826056491303</v>
      </c>
      <c r="R94" s="24">
        <f t="shared" si="30"/>
        <v>0.20914125092907568</v>
      </c>
      <c r="S94" s="24">
        <f t="shared" si="31"/>
        <v>1.4485594553799541E-3</v>
      </c>
      <c r="T94" s="24">
        <f t="shared" si="32"/>
        <v>22.515493382278848</v>
      </c>
      <c r="U94" s="24">
        <f t="shared" si="33"/>
        <v>193.27306053619907</v>
      </c>
    </row>
    <row r="95" spans="1:21" x14ac:dyDescent="0.35">
      <c r="A95" s="6" t="s">
        <v>87</v>
      </c>
      <c r="B95" s="37">
        <f>VLOOKUP($A95,Dati!$E$2:$N$112,3,FALSE)</f>
        <v>4796.6960802969788</v>
      </c>
      <c r="C95" s="37">
        <f>VLOOKUP($A95,Dati!$E$2:$N$112,4,FALSE)</f>
        <v>24732.203026190426</v>
      </c>
      <c r="D95" s="37">
        <f>VLOOKUP($A95,Dati!$E$2:$N$112,5,FALSE)</f>
        <v>14494.510521285134</v>
      </c>
      <c r="E95" s="45">
        <f>VLOOKUP($A95,Dati!$E$2:$N$112,6,FALSE)</f>
        <v>7029.67812643255</v>
      </c>
      <c r="F95" s="45">
        <f>VLOOKUP($A95,Dati!$E$2:$N$112,7,FALSE)</f>
        <v>9552.6760655265771</v>
      </c>
      <c r="G95" s="37">
        <f>VLOOKUP($A95,Dati!$E$2:$N$112,8,FALSE)</f>
        <v>17170.611259933819</v>
      </c>
      <c r="H95" s="37">
        <f>VLOOKUP($A95,Dati!$E$2:$N$112,9,FALSE)</f>
        <v>109.3677078000339</v>
      </c>
      <c r="I95" s="7">
        <f>VLOOKUP($A95,Dati!$E$2:$N$112,10,FALSE)</f>
        <v>44721.034403547274</v>
      </c>
      <c r="J95" s="24">
        <f t="shared" si="34"/>
        <v>0</v>
      </c>
      <c r="K95" s="24">
        <f t="shared" si="23"/>
        <v>7.8245202919314361</v>
      </c>
      <c r="L95" s="24">
        <f t="shared" si="24"/>
        <v>40.343941163479705</v>
      </c>
      <c r="M95" s="24">
        <f t="shared" si="25"/>
        <v>23.643897757305375</v>
      </c>
      <c r="N95" s="24">
        <f t="shared" si="26"/>
        <v>11.467030269429241</v>
      </c>
      <c r="O95" s="24">
        <f t="shared" si="27"/>
        <v>15.582623219341581</v>
      </c>
      <c r="P95" s="24">
        <f t="shared" si="28"/>
        <v>1.1050771844948584</v>
      </c>
      <c r="Q95" s="24">
        <f t="shared" si="29"/>
        <v>12.487470667401769</v>
      </c>
      <c r="R95" s="24">
        <f t="shared" si="30"/>
        <v>1.4627322916463685</v>
      </c>
      <c r="S95" s="24">
        <f t="shared" si="31"/>
        <v>3.6381795142106363</v>
      </c>
      <c r="T95" s="24">
        <f t="shared" si="32"/>
        <v>1.2304538682124833</v>
      </c>
      <c r="U95" s="24">
        <f t="shared" si="33"/>
        <v>19.923913525966114</v>
      </c>
    </row>
    <row r="96" spans="1:21" x14ac:dyDescent="0.35">
      <c r="A96" s="6" t="s">
        <v>88</v>
      </c>
      <c r="B96" s="37">
        <f>VLOOKUP($A96,Dati!$E$2:$N$112,3,FALSE)</f>
        <v>616.76257637082176</v>
      </c>
      <c r="C96" s="37">
        <f>VLOOKUP($A96,Dati!$E$2:$N$112,4,FALSE)</f>
        <v>2881.6608354320092</v>
      </c>
      <c r="D96" s="37">
        <f>VLOOKUP($A96,Dati!$E$2:$N$112,5,FALSE)</f>
        <v>1732.7523239932473</v>
      </c>
      <c r="E96" s="45">
        <f>VLOOKUP($A96,Dati!$E$2:$N$112,6,FALSE)</f>
        <v>983.55336677544415</v>
      </c>
      <c r="F96" s="45">
        <f>VLOOKUP($A96,Dati!$E$2:$N$112,7,FALSE)</f>
        <v>1133.1655820389801</v>
      </c>
      <c r="G96" s="37">
        <f>VLOOKUP($A96,Dati!$E$2:$N$112,8,FALSE)</f>
        <v>2562.4836859026386</v>
      </c>
      <c r="H96" s="37">
        <f>VLOOKUP($A96,Dati!$E$2:$N$112,9,FALSE)</f>
        <v>10.861617379005354</v>
      </c>
      <c r="I96" s="7">
        <f>VLOOKUP($A96,Dati!$E$2:$N$112,10,FALSE)</f>
        <v>5687.8020902632961</v>
      </c>
      <c r="J96" s="24">
        <f t="shared" si="34"/>
        <v>0</v>
      </c>
      <c r="K96" s="24">
        <f t="shared" si="23"/>
        <v>7.9026319909018543</v>
      </c>
      <c r="L96" s="24">
        <f t="shared" si="24"/>
        <v>36.922968379524569</v>
      </c>
      <c r="M96" s="24">
        <f t="shared" si="25"/>
        <v>22.201904707761681</v>
      </c>
      <c r="N96" s="24">
        <f t="shared" si="26"/>
        <v>12.602353967024133</v>
      </c>
      <c r="O96" s="24">
        <f t="shared" si="27"/>
        <v>14.519348161983928</v>
      </c>
      <c r="P96" s="24">
        <f t="shared" si="28"/>
        <v>0.94695244393198008</v>
      </c>
      <c r="Q96" s="24">
        <f t="shared" si="29"/>
        <v>48.368329606974484</v>
      </c>
      <c r="R96" s="24">
        <f t="shared" si="30"/>
        <v>5.4083386311239365E-2</v>
      </c>
      <c r="S96" s="24">
        <f t="shared" si="31"/>
        <v>0.5961037411431841</v>
      </c>
      <c r="T96" s="24">
        <f t="shared" si="32"/>
        <v>4.7199009774920597</v>
      </c>
      <c r="U96" s="24">
        <f t="shared" si="33"/>
        <v>54.685370155852944</v>
      </c>
    </row>
    <row r="97" spans="1:21" x14ac:dyDescent="0.35">
      <c r="A97" s="6" t="s">
        <v>89</v>
      </c>
      <c r="B97" s="37">
        <f>VLOOKUP($A97,Dati!$E$2:$N$112,3,FALSE)</f>
        <v>1910.6265971388634</v>
      </c>
      <c r="C97" s="37">
        <f>VLOOKUP($A97,Dati!$E$2:$N$112,4,FALSE)</f>
        <v>9214.4104443886645</v>
      </c>
      <c r="D97" s="37">
        <f>VLOOKUP($A97,Dati!$E$2:$N$112,5,FALSE)</f>
        <v>5453.787697490975</v>
      </c>
      <c r="E97" s="45">
        <f>VLOOKUP($A97,Dati!$E$2:$N$112,6,FALSE)</f>
        <v>2510.1419870097843</v>
      </c>
      <c r="F97" s="45">
        <f>VLOOKUP($A97,Dati!$E$2:$N$112,7,FALSE)</f>
        <v>3638.3213124100826</v>
      </c>
      <c r="G97" s="37">
        <f>VLOOKUP($A97,Dati!$E$2:$N$112,8,FALSE)</f>
        <v>6316.5645239340865</v>
      </c>
      <c r="H97" s="37">
        <f>VLOOKUP($A97,Dati!$E$2:$N$112,9,FALSE)</f>
        <v>44.139475482335151</v>
      </c>
      <c r="I97" s="7">
        <f>VLOOKUP($A97,Dati!$E$2:$N$112,10,FALSE)</f>
        <v>16791.065439015056</v>
      </c>
      <c r="J97" s="24">
        <f t="shared" si="34"/>
        <v>0</v>
      </c>
      <c r="K97" s="24">
        <f t="shared" si="23"/>
        <v>8.3289705683344319</v>
      </c>
      <c r="L97" s="24">
        <f t="shared" si="24"/>
        <v>40.168263914463175</v>
      </c>
      <c r="M97" s="24">
        <f t="shared" si="25"/>
        <v>23.774628326837487</v>
      </c>
      <c r="N97" s="24">
        <f t="shared" si="26"/>
        <v>10.942430490318094</v>
      </c>
      <c r="O97" s="24">
        <f t="shared" si="27"/>
        <v>15.860488477752014</v>
      </c>
      <c r="P97" s="24">
        <f t="shared" si="28"/>
        <v>0.29896425439513374</v>
      </c>
      <c r="Q97" s="24">
        <f t="shared" si="29"/>
        <v>13.759936177556844</v>
      </c>
      <c r="R97" s="24">
        <f t="shared" si="30"/>
        <v>1.7960429475350659</v>
      </c>
      <c r="S97" s="24">
        <f t="shared" si="31"/>
        <v>5.9146289873762665</v>
      </c>
      <c r="T97" s="24">
        <f t="shared" si="32"/>
        <v>0.69121430872731671</v>
      </c>
      <c r="U97" s="24">
        <f t="shared" si="33"/>
        <v>22.460786675590626</v>
      </c>
    </row>
    <row r="98" spans="1:21" x14ac:dyDescent="0.35">
      <c r="A98" s="8" t="s">
        <v>132</v>
      </c>
      <c r="B98" s="38">
        <f t="shared" ref="B98:I98" si="40">SUM(B93:B97)</f>
        <v>9380.9000000000015</v>
      </c>
      <c r="C98" s="38">
        <f t="shared" si="40"/>
        <v>44827.100000000006</v>
      </c>
      <c r="D98" s="38">
        <f t="shared" si="40"/>
        <v>26069.200000000001</v>
      </c>
      <c r="E98" s="46">
        <f t="shared" si="40"/>
        <v>13134.900000000001</v>
      </c>
      <c r="F98" s="46">
        <f t="shared" si="40"/>
        <v>17466.2</v>
      </c>
      <c r="G98" s="38">
        <f t="shared" si="40"/>
        <v>32873.30000000001</v>
      </c>
      <c r="H98" s="38">
        <f t="shared" si="40"/>
        <v>212.90000000000009</v>
      </c>
      <c r="I98" s="9">
        <f t="shared" si="40"/>
        <v>82762.300000000017</v>
      </c>
      <c r="J98" s="24">
        <f t="shared" si="34"/>
        <v>0</v>
      </c>
      <c r="K98" s="24">
        <f t="shared" si="23"/>
        <v>8.2750693786530736</v>
      </c>
      <c r="L98" s="24">
        <f t="shared" si="24"/>
        <v>39.542833048408923</v>
      </c>
      <c r="M98" s="24">
        <f t="shared" si="25"/>
        <v>22.996134554891608</v>
      </c>
      <c r="N98" s="24">
        <f t="shared" si="26"/>
        <v>11.586543805143458</v>
      </c>
      <c r="O98" s="24">
        <f t="shared" si="27"/>
        <v>15.407265484274463</v>
      </c>
      <c r="P98" s="24">
        <f t="shared" si="28"/>
        <v>0.3608133720750305</v>
      </c>
      <c r="Q98" s="24">
        <f t="shared" si="29"/>
        <v>18.791094982659214</v>
      </c>
      <c r="R98" s="24">
        <f t="shared" si="30"/>
        <v>0.31547487031015609</v>
      </c>
      <c r="S98" s="24">
        <f t="shared" si="31"/>
        <v>3.1965424654985517</v>
      </c>
      <c r="T98" s="24">
        <f t="shared" si="32"/>
        <v>1.6502382325867104</v>
      </c>
      <c r="U98" s="24">
        <f t="shared" si="33"/>
        <v>24.314163923129659</v>
      </c>
    </row>
    <row r="99" spans="1:21" x14ac:dyDescent="0.35">
      <c r="A99" s="6" t="s">
        <v>90</v>
      </c>
      <c r="B99" s="37">
        <f>VLOOKUP($A99,Dati!$E$2:$N$112,3,FALSE)</f>
        <v>1026.9224073747982</v>
      </c>
      <c r="C99" s="37">
        <f>VLOOKUP($A99,Dati!$E$2:$N$112,4,FALSE)</f>
        <v>3997.5522493053659</v>
      </c>
      <c r="D99" s="37">
        <f>VLOOKUP($A99,Dati!$E$2:$N$112,5,FALSE)</f>
        <v>2254.4236525933675</v>
      </c>
      <c r="E99" s="45">
        <f>VLOOKUP($A99,Dati!$E$2:$N$112,6,FALSE)</f>
        <v>1238.7667572874609</v>
      </c>
      <c r="F99" s="45">
        <f>VLOOKUP($A99,Dati!$E$2:$N$112,7,FALSE)</f>
        <v>1625.9909299368817</v>
      </c>
      <c r="G99" s="37">
        <f>VLOOKUP($A99,Dati!$E$2:$N$112,8,FALSE)</f>
        <v>3566.439279953101</v>
      </c>
      <c r="H99" s="37">
        <f>VLOOKUP($A99,Dati!$E$2:$N$112,9,FALSE)</f>
        <v>-52.540843940333346</v>
      </c>
      <c r="I99" s="7">
        <f>VLOOKUP($A99,Dati!$E$2:$N$112,10,FALSE)</f>
        <v>7928.0390580619569</v>
      </c>
      <c r="J99" s="24">
        <f t="shared" si="34"/>
        <v>0</v>
      </c>
      <c r="K99" s="24">
        <f t="shared" si="23"/>
        <v>9.5148869344111535</v>
      </c>
      <c r="L99" s="24">
        <f t="shared" si="24"/>
        <v>37.039076558643401</v>
      </c>
      <c r="M99" s="24">
        <f t="shared" si="25"/>
        <v>20.888224857731856</v>
      </c>
      <c r="N99" s="24">
        <f t="shared" si="26"/>
        <v>11.477717838321064</v>
      </c>
      <c r="O99" s="24">
        <f t="shared" si="27"/>
        <v>15.065519793532896</v>
      </c>
      <c r="P99" s="24">
        <f t="shared" si="28"/>
        <v>0.40850010337204795</v>
      </c>
      <c r="Q99" s="24">
        <f t="shared" si="29"/>
        <v>46.766807637507974</v>
      </c>
      <c r="R99" s="24">
        <f t="shared" si="30"/>
        <v>2.3908525722721246</v>
      </c>
      <c r="S99" s="24">
        <f t="shared" si="31"/>
        <v>3.597522773892079</v>
      </c>
      <c r="T99" s="24">
        <f t="shared" si="32"/>
        <v>2.6450523049662196</v>
      </c>
      <c r="U99" s="24">
        <f t="shared" si="33"/>
        <v>55.808735392010448</v>
      </c>
    </row>
    <row r="100" spans="1:21" x14ac:dyDescent="0.35">
      <c r="A100" s="6" t="s">
        <v>91</v>
      </c>
      <c r="B100" s="37">
        <f>VLOOKUP($A100,Dati!$E$2:$N$112,3,FALSE)</f>
        <v>2746.4834804193415</v>
      </c>
      <c r="C100" s="37">
        <f>VLOOKUP($A100,Dati!$E$2:$N$112,4,FALSE)</f>
        <v>13339.577995474165</v>
      </c>
      <c r="D100" s="37">
        <f>VLOOKUP($A100,Dati!$E$2:$N$112,5,FALSE)</f>
        <v>6830.8176677036745</v>
      </c>
      <c r="E100" s="45">
        <f>VLOOKUP($A100,Dati!$E$2:$N$112,6,FALSE)</f>
        <v>3386.4169772662367</v>
      </c>
      <c r="F100" s="45">
        <f>VLOOKUP($A100,Dati!$E$2:$N$112,7,FALSE)</f>
        <v>5022.8914805172699</v>
      </c>
      <c r="G100" s="37">
        <f>VLOOKUP($A100,Dati!$E$2:$N$112,8,FALSE)</f>
        <v>8067.7762309555383</v>
      </c>
      <c r="H100" s="37">
        <f>VLOOKUP($A100,Dati!$E$2:$N$112,9,FALSE)</f>
        <v>-72.086720886976181</v>
      </c>
      <c r="I100" s="7">
        <f>VLOOKUP($A100,Dati!$E$2:$N$112,10,FALSE)</f>
        <v>22503.260195882242</v>
      </c>
      <c r="J100" s="24">
        <f t="shared" si="34"/>
        <v>0</v>
      </c>
      <c r="K100" s="24">
        <f t="shared" si="23"/>
        <v>8.8846821860390808</v>
      </c>
      <c r="L100" s="24">
        <f t="shared" si="24"/>
        <v>43.152602894073318</v>
      </c>
      <c r="M100" s="24">
        <f t="shared" si="25"/>
        <v>22.097217944693984</v>
      </c>
      <c r="N100" s="24">
        <f t="shared" si="26"/>
        <v>10.954822341703593</v>
      </c>
      <c r="O100" s="24">
        <f t="shared" si="27"/>
        <v>16.248703033358677</v>
      </c>
      <c r="P100" s="24">
        <f t="shared" si="28"/>
        <v>7.9841011222863361E-5</v>
      </c>
      <c r="Q100" s="24">
        <f t="shared" si="29"/>
        <v>0.52576974300279122</v>
      </c>
      <c r="R100" s="24">
        <f t="shared" si="30"/>
        <v>0.11373426651501714</v>
      </c>
      <c r="S100" s="24">
        <f t="shared" si="31"/>
        <v>5.8545085548056148</v>
      </c>
      <c r="T100" s="24">
        <f t="shared" si="32"/>
        <v>0.19640712732659316</v>
      </c>
      <c r="U100" s="24">
        <f t="shared" si="33"/>
        <v>6.6904995326612395</v>
      </c>
    </row>
    <row r="101" spans="1:21" x14ac:dyDescent="0.35">
      <c r="A101" s="6" t="s">
        <v>92</v>
      </c>
      <c r="B101" s="37">
        <f>VLOOKUP($A101,Dati!$E$2:$N$112,3,FALSE)</f>
        <v>903.62675344065269</v>
      </c>
      <c r="C101" s="37">
        <f>VLOOKUP($A101,Dati!$E$2:$N$112,4,FALSE)</f>
        <v>3910.2586558698972</v>
      </c>
      <c r="D101" s="37">
        <f>VLOOKUP($A101,Dati!$E$2:$N$112,5,FALSE)</f>
        <v>2052.6792348466183</v>
      </c>
      <c r="E101" s="45">
        <f>VLOOKUP($A101,Dati!$E$2:$N$112,6,FALSE)</f>
        <v>1392.6606158113104</v>
      </c>
      <c r="F101" s="45">
        <f>VLOOKUP($A101,Dati!$E$2:$N$112,7,FALSE)</f>
        <v>1505.5953827937271</v>
      </c>
      <c r="G101" s="37">
        <f>VLOOKUP($A101,Dati!$E$2:$N$112,8,FALSE)</f>
        <v>4083.8419712244618</v>
      </c>
      <c r="H101" s="37">
        <f>VLOOKUP($A101,Dati!$E$2:$N$112,9,FALSE)</f>
        <v>-24.593889273861194</v>
      </c>
      <c r="I101" s="7">
        <f>VLOOKUP($A101,Dati!$E$2:$N$112,10,FALSE)</f>
        <v>8027.5567275027306</v>
      </c>
      <c r="J101" s="24">
        <f t="shared" si="34"/>
        <v>0</v>
      </c>
      <c r="K101" s="24">
        <f t="shared" si="23"/>
        <v>8.2705678386871124</v>
      </c>
      <c r="L101" s="24">
        <f t="shared" si="24"/>
        <v>35.789178836336276</v>
      </c>
      <c r="M101" s="24">
        <f t="shared" si="25"/>
        <v>18.787428325049362</v>
      </c>
      <c r="N101" s="24">
        <f t="shared" si="26"/>
        <v>12.746517359605471</v>
      </c>
      <c r="O101" s="24">
        <f t="shared" si="27"/>
        <v>13.780168309090937</v>
      </c>
      <c r="P101" s="24">
        <f t="shared" si="28"/>
        <v>0.36624158283143121</v>
      </c>
      <c r="Q101" s="24">
        <f t="shared" si="29"/>
        <v>65.424218454224345</v>
      </c>
      <c r="R101" s="24">
        <f t="shared" si="30"/>
        <v>13.300862344064551</v>
      </c>
      <c r="S101" s="24">
        <f t="shared" si="31"/>
        <v>0.39427618740263493</v>
      </c>
      <c r="T101" s="24">
        <f t="shared" si="32"/>
        <v>8.4780735355025261</v>
      </c>
      <c r="U101" s="24">
        <f t="shared" si="33"/>
        <v>87.963672104025505</v>
      </c>
    </row>
    <row r="102" spans="1:21" x14ac:dyDescent="0.35">
      <c r="A102" s="6" t="s">
        <v>93</v>
      </c>
      <c r="B102" s="37">
        <f>VLOOKUP($A102,Dati!$E$2:$N$112,3,FALSE)</f>
        <v>638.56341994776551</v>
      </c>
      <c r="C102" s="37">
        <f>VLOOKUP($A102,Dati!$E$2:$N$112,4,FALSE)</f>
        <v>3054.7008461151768</v>
      </c>
      <c r="D102" s="37">
        <f>VLOOKUP($A102,Dati!$E$2:$N$112,5,FALSE)</f>
        <v>1488.3980119933444</v>
      </c>
      <c r="E102" s="45">
        <f>VLOOKUP($A102,Dati!$E$2:$N$112,6,FALSE)</f>
        <v>893.17746905561285</v>
      </c>
      <c r="F102" s="45">
        <f>VLOOKUP($A102,Dati!$E$2:$N$112,7,FALSE)</f>
        <v>1228.1107313010534</v>
      </c>
      <c r="G102" s="37">
        <f>VLOOKUP($A102,Dati!$E$2:$N$112,8,FALSE)</f>
        <v>2530.9372285202071</v>
      </c>
      <c r="H102" s="37">
        <f>VLOOKUP($A102,Dati!$E$2:$N$112,9,FALSE)</f>
        <v>-18.856180021153214</v>
      </c>
      <c r="I102" s="7">
        <f>VLOOKUP($A102,Dati!$E$2:$N$112,10,FALSE)</f>
        <v>5572.4551261986744</v>
      </c>
      <c r="J102" s="24">
        <f t="shared" si="34"/>
        <v>0</v>
      </c>
      <c r="K102" s="24">
        <f t="shared" si="23"/>
        <v>8.2997754518757052</v>
      </c>
      <c r="L102" s="24">
        <f t="shared" si="24"/>
        <v>39.703701000418398</v>
      </c>
      <c r="M102" s="24">
        <f t="shared" si="25"/>
        <v>19.345563645931158</v>
      </c>
      <c r="N102" s="24">
        <f t="shared" si="26"/>
        <v>11.609140455371913</v>
      </c>
      <c r="O102" s="24">
        <f t="shared" si="27"/>
        <v>15.962460393787348</v>
      </c>
      <c r="P102" s="24">
        <f t="shared" si="28"/>
        <v>0.33174300110824922</v>
      </c>
      <c r="Q102" s="24">
        <f t="shared" si="29"/>
        <v>17.422290271278616</v>
      </c>
      <c r="R102" s="24">
        <f t="shared" si="30"/>
        <v>9.5412995784858499</v>
      </c>
      <c r="S102" s="24">
        <f t="shared" si="31"/>
        <v>3.1162525276144684</v>
      </c>
      <c r="T102" s="24">
        <f t="shared" si="32"/>
        <v>0.53205510744819207</v>
      </c>
      <c r="U102" s="24">
        <f t="shared" si="33"/>
        <v>30.943640485935376</v>
      </c>
    </row>
    <row r="103" spans="1:21" x14ac:dyDescent="0.35">
      <c r="A103" s="6" t="s">
        <v>94</v>
      </c>
      <c r="B103" s="37">
        <f>VLOOKUP($A103,Dati!$E$2:$N$112,3,FALSE)</f>
        <v>1232.3009559685547</v>
      </c>
      <c r="C103" s="37">
        <f>VLOOKUP($A103,Dati!$E$2:$N$112,4,FALSE)</f>
        <v>5668.8970042270148</v>
      </c>
      <c r="D103" s="37">
        <f>VLOOKUP($A103,Dati!$E$2:$N$112,5,FALSE)</f>
        <v>3513.4405256316072</v>
      </c>
      <c r="E103" s="45">
        <f>VLOOKUP($A103,Dati!$E$2:$N$112,6,FALSE)</f>
        <v>1858.5435605896494</v>
      </c>
      <c r="F103" s="45">
        <f>VLOOKUP($A103,Dati!$E$2:$N$112,7,FALSE)</f>
        <v>2137.1997009271495</v>
      </c>
      <c r="G103" s="37">
        <f>VLOOKUP($A103,Dati!$E$2:$N$112,8,FALSE)</f>
        <v>5299.696217668501</v>
      </c>
      <c r="H103" s="37">
        <f>VLOOKUP($A103,Dati!$E$2:$N$112,9,FALSE)</f>
        <v>-43.974038075786865</v>
      </c>
      <c r="I103" s="7">
        <f>VLOOKUP($A103,Dati!$E$2:$N$112,10,FALSE)</f>
        <v>11674.617403903094</v>
      </c>
      <c r="J103" s="24">
        <f t="shared" si="34"/>
        <v>0</v>
      </c>
      <c r="K103" s="24">
        <f t="shared" si="23"/>
        <v>7.863896576981146</v>
      </c>
      <c r="L103" s="24">
        <f t="shared" si="24"/>
        <v>36.175919146115675</v>
      </c>
      <c r="M103" s="24">
        <f t="shared" si="25"/>
        <v>22.420929553872927</v>
      </c>
      <c r="N103" s="24">
        <f t="shared" si="26"/>
        <v>11.86024750975219</v>
      </c>
      <c r="O103" s="24">
        <f t="shared" si="27"/>
        <v>13.63848443924684</v>
      </c>
      <c r="P103" s="24">
        <f t="shared" si="28"/>
        <v>1.023840886556618</v>
      </c>
      <c r="Q103" s="24">
        <f t="shared" si="29"/>
        <v>59.317470064343937</v>
      </c>
      <c r="R103" s="24">
        <f t="shared" si="30"/>
        <v>1.8315573661526269E-4</v>
      </c>
      <c r="S103" s="24">
        <f t="shared" si="31"/>
        <v>2.2927532038168685</v>
      </c>
      <c r="T103" s="24">
        <f t="shared" si="32"/>
        <v>9.3232334317027892</v>
      </c>
      <c r="U103" s="24">
        <f t="shared" si="33"/>
        <v>71.957480742156832</v>
      </c>
    </row>
    <row r="104" spans="1:21" x14ac:dyDescent="0.35">
      <c r="A104" s="6" t="s">
        <v>95</v>
      </c>
      <c r="B104" s="37">
        <f>VLOOKUP($A104,Dati!$E$2:$N$112,3,FALSE)</f>
        <v>702.90298284888729</v>
      </c>
      <c r="C104" s="37">
        <f>VLOOKUP($A104,Dati!$E$2:$N$112,4,FALSE)</f>
        <v>3019.6132490083837</v>
      </c>
      <c r="D104" s="37">
        <f>VLOOKUP($A104,Dati!$E$2:$N$112,5,FALSE)</f>
        <v>1905.1409072313866</v>
      </c>
      <c r="E104" s="45">
        <f>VLOOKUP($A104,Dati!$E$2:$N$112,6,FALSE)</f>
        <v>732.33461998972996</v>
      </c>
      <c r="F104" s="45">
        <f>VLOOKUP($A104,Dati!$E$2:$N$112,7,FALSE)</f>
        <v>1224.8117745239192</v>
      </c>
      <c r="G104" s="37">
        <f>VLOOKUP($A104,Dati!$E$2:$N$112,8,FALSE)</f>
        <v>2016.7090716781986</v>
      </c>
      <c r="H104" s="37">
        <f>VLOOKUP($A104,Dati!$E$2:$N$112,9,FALSE)</f>
        <v>-17.448327801889199</v>
      </c>
      <c r="I104" s="7">
        <f>VLOOKUP($A104,Dati!$E$2:$N$112,10,FALSE)</f>
        <v>5669.7714884513189</v>
      </c>
      <c r="J104" s="24">
        <f t="shared" si="34"/>
        <v>0</v>
      </c>
      <c r="K104" s="24">
        <f t="shared" si="23"/>
        <v>9.2160816942693167</v>
      </c>
      <c r="L104" s="24">
        <f t="shared" si="24"/>
        <v>39.591526948950289</v>
      </c>
      <c r="M104" s="24">
        <f t="shared" si="25"/>
        <v>24.979171619070353</v>
      </c>
      <c r="N104" s="24">
        <f t="shared" si="26"/>
        <v>9.6019733164484347</v>
      </c>
      <c r="O104" s="24">
        <f t="shared" si="27"/>
        <v>16.059065972895638</v>
      </c>
      <c r="P104" s="24">
        <f t="shared" si="28"/>
        <v>0.11582783597446877</v>
      </c>
      <c r="Q104" s="24">
        <f t="shared" si="29"/>
        <v>18.371302654290179</v>
      </c>
      <c r="R104" s="24">
        <f t="shared" si="30"/>
        <v>6.4755416602850069</v>
      </c>
      <c r="S104" s="24">
        <f t="shared" si="31"/>
        <v>14.23144086497258</v>
      </c>
      <c r="T104" s="24">
        <f t="shared" si="32"/>
        <v>0.4004554542646605</v>
      </c>
      <c r="U104" s="24">
        <f t="shared" si="33"/>
        <v>39.594568469786893</v>
      </c>
    </row>
    <row r="105" spans="1:21" x14ac:dyDescent="0.35">
      <c r="A105" s="8" t="s">
        <v>133</v>
      </c>
      <c r="B105" s="38">
        <f t="shared" ref="B105:I105" si="41">SUM(B99:B104)</f>
        <v>7250.7999999999993</v>
      </c>
      <c r="C105" s="38">
        <f t="shared" si="41"/>
        <v>32990.600000000006</v>
      </c>
      <c r="D105" s="38">
        <f t="shared" si="41"/>
        <v>18044.899999999998</v>
      </c>
      <c r="E105" s="46">
        <f t="shared" si="41"/>
        <v>9501.9000000000015</v>
      </c>
      <c r="F105" s="46">
        <f t="shared" si="41"/>
        <v>12744.600000000002</v>
      </c>
      <c r="G105" s="38">
        <f t="shared" si="41"/>
        <v>25565.400000000009</v>
      </c>
      <c r="H105" s="38">
        <f t="shared" si="41"/>
        <v>-229.5</v>
      </c>
      <c r="I105" s="9">
        <f t="shared" si="41"/>
        <v>61375.700000000012</v>
      </c>
      <c r="J105" s="24">
        <f t="shared" si="34"/>
        <v>0</v>
      </c>
      <c r="K105" s="24">
        <f t="shared" si="23"/>
        <v>8.6709031812126423</v>
      </c>
      <c r="L105" s="24">
        <f t="shared" si="24"/>
        <v>39.451963712985311</v>
      </c>
      <c r="M105" s="24">
        <f t="shared" si="25"/>
        <v>21.579078283039664</v>
      </c>
      <c r="N105" s="24">
        <f t="shared" si="26"/>
        <v>11.362891672307114</v>
      </c>
      <c r="O105" s="24">
        <f t="shared" si="27"/>
        <v>15.240689673316416</v>
      </c>
      <c r="P105" s="24">
        <f t="shared" si="28"/>
        <v>4.196091073569095E-2</v>
      </c>
      <c r="Q105" s="24">
        <f t="shared" si="29"/>
        <v>19.587165669366279</v>
      </c>
      <c r="R105" s="24">
        <f t="shared" si="30"/>
        <v>0.73168311340192926</v>
      </c>
      <c r="S105" s="24">
        <f t="shared" si="31"/>
        <v>4.0462925414889392</v>
      </c>
      <c r="T105" s="24">
        <f t="shared" si="32"/>
        <v>2.1059576328009157</v>
      </c>
      <c r="U105" s="24">
        <f t="shared" si="33"/>
        <v>26.513059867793753</v>
      </c>
    </row>
    <row r="106" spans="1:21" x14ac:dyDescent="0.35">
      <c r="A106" s="6" t="s">
        <v>96</v>
      </c>
      <c r="B106" s="37">
        <f>VLOOKUP($A106,Dati!$E$2:$N$112,3,FALSE)</f>
        <v>466.56832692189516</v>
      </c>
      <c r="C106" s="37">
        <f>VLOOKUP($A106,Dati!$E$2:$N$112,4,FALSE)</f>
        <v>2847.0292563702396</v>
      </c>
      <c r="D106" s="37">
        <f>VLOOKUP($A106,Dati!$E$2:$N$112,5,FALSE)</f>
        <v>1638.4022492790764</v>
      </c>
      <c r="E106" s="45">
        <f>VLOOKUP($A106,Dati!$E$2:$N$112,6,FALSE)</f>
        <v>884.47967587344658</v>
      </c>
      <c r="F106" s="45">
        <f>VLOOKUP($A106,Dati!$E$2:$N$112,7,FALSE)</f>
        <v>1100.588868743482</v>
      </c>
      <c r="G106" s="37">
        <f>VLOOKUP($A106,Dati!$E$2:$N$112,8,FALSE)</f>
        <v>2374.6913814672171</v>
      </c>
      <c r="H106" s="37">
        <f>VLOOKUP($A106,Dati!$E$2:$N$112,9,FALSE)</f>
        <v>-58.453951062976316</v>
      </c>
      <c r="I106" s="7">
        <f>VLOOKUP($A106,Dati!$E$2:$N$112,10,FALSE)</f>
        <v>5283.1687183585236</v>
      </c>
      <c r="J106" s="24">
        <f t="shared" si="34"/>
        <v>0</v>
      </c>
      <c r="K106" s="24">
        <f t="shared" si="23"/>
        <v>6.4192776052950791</v>
      </c>
      <c r="L106" s="24">
        <f t="shared" si="24"/>
        <v>39.170835422132747</v>
      </c>
      <c r="M106" s="24">
        <f t="shared" si="25"/>
        <v>22.541947792831841</v>
      </c>
      <c r="N106" s="24">
        <f t="shared" si="26"/>
        <v>12.169108462914441</v>
      </c>
      <c r="O106" s="24">
        <f t="shared" si="27"/>
        <v>15.142445532837845</v>
      </c>
      <c r="P106" s="24">
        <f t="shared" si="28"/>
        <v>6.0342409354469124</v>
      </c>
      <c r="Q106" s="24">
        <f t="shared" si="29"/>
        <v>22.154599665243545</v>
      </c>
      <c r="R106" s="24">
        <f t="shared" si="30"/>
        <v>1.1552968200762976E-2</v>
      </c>
      <c r="S106" s="24">
        <f t="shared" si="31"/>
        <v>1.4528036615354731</v>
      </c>
      <c r="T106" s="24">
        <f t="shared" si="32"/>
        <v>2.4007517255468014</v>
      </c>
      <c r="U106" s="24">
        <f t="shared" si="33"/>
        <v>32.053948955973496</v>
      </c>
    </row>
    <row r="107" spans="1:21" x14ac:dyDescent="0.35">
      <c r="A107" s="6" t="s">
        <v>97</v>
      </c>
      <c r="B107" s="37">
        <f>VLOOKUP($A107,Dati!$E$2:$N$112,3,FALSE)</f>
        <v>356.03167307810486</v>
      </c>
      <c r="C107" s="37">
        <f>VLOOKUP($A107,Dati!$E$2:$N$112,4,FALSE)</f>
        <v>1944.9707436297606</v>
      </c>
      <c r="D107" s="37">
        <f>VLOOKUP($A107,Dati!$E$2:$N$112,5,FALSE)</f>
        <v>972.89775072092345</v>
      </c>
      <c r="E107" s="45">
        <f>VLOOKUP($A107,Dati!$E$2:$N$112,6,FALSE)</f>
        <v>466.82032412655343</v>
      </c>
      <c r="F107" s="45">
        <f>VLOOKUP($A107,Dati!$E$2:$N$112,7,FALSE)</f>
        <v>800.61113125651821</v>
      </c>
      <c r="G107" s="37">
        <f>VLOOKUP($A107,Dati!$E$2:$N$112,8,FALSE)</f>
        <v>1227.1086185327824</v>
      </c>
      <c r="H107" s="37">
        <f>VLOOKUP($A107,Dati!$E$2:$N$112,9,FALSE)</f>
        <v>-58.846048937023646</v>
      </c>
      <c r="I107" s="7">
        <f>VLOOKUP($A107,Dati!$E$2:$N$112,10,FALSE)</f>
        <v>3174.731281641476</v>
      </c>
      <c r="J107" s="24">
        <f t="shared" si="34"/>
        <v>0</v>
      </c>
      <c r="K107" s="24">
        <f t="shared" si="23"/>
        <v>8.0148273297295312</v>
      </c>
      <c r="L107" s="24">
        <f t="shared" si="24"/>
        <v>43.784319908381882</v>
      </c>
      <c r="M107" s="24">
        <f t="shared" si="25"/>
        <v>21.901443245471697</v>
      </c>
      <c r="N107" s="24">
        <f t="shared" si="26"/>
        <v>10.508852371294243</v>
      </c>
      <c r="O107" s="24">
        <f t="shared" si="27"/>
        <v>18.023003177789565</v>
      </c>
      <c r="P107" s="24">
        <f t="shared" si="28"/>
        <v>0.741182345124757</v>
      </c>
      <c r="Q107" s="24">
        <f t="shared" si="29"/>
        <v>8.7203476310794004E-3</v>
      </c>
      <c r="R107" s="24">
        <f t="shared" si="30"/>
        <v>0.28411012065238422</v>
      </c>
      <c r="S107" s="24">
        <f t="shared" si="31"/>
        <v>8.2115438327561687</v>
      </c>
      <c r="T107" s="24">
        <f t="shared" si="32"/>
        <v>1.7718849990781429</v>
      </c>
      <c r="U107" s="24">
        <f t="shared" si="33"/>
        <v>11.017441645242533</v>
      </c>
    </row>
    <row r="108" spans="1:21" x14ac:dyDescent="0.35">
      <c r="A108" s="8" t="s">
        <v>134</v>
      </c>
      <c r="B108" s="38">
        <f t="shared" ref="B108:I108" si="42">SUM(B106:B107)</f>
        <v>822.6</v>
      </c>
      <c r="C108" s="38">
        <f t="shared" si="42"/>
        <v>4792</v>
      </c>
      <c r="D108" s="38">
        <f t="shared" si="42"/>
        <v>2611.2999999999997</v>
      </c>
      <c r="E108" s="46">
        <f t="shared" si="42"/>
        <v>1351.3</v>
      </c>
      <c r="F108" s="46">
        <f t="shared" si="42"/>
        <v>1901.2000000000003</v>
      </c>
      <c r="G108" s="38">
        <f t="shared" si="42"/>
        <v>3601.7999999999993</v>
      </c>
      <c r="H108" s="38">
        <f t="shared" si="42"/>
        <v>-117.29999999999995</v>
      </c>
      <c r="I108" s="9">
        <f t="shared" si="42"/>
        <v>8457.9</v>
      </c>
      <c r="J108" s="24">
        <f t="shared" si="34"/>
        <v>0</v>
      </c>
      <c r="K108" s="24">
        <f t="shared" si="23"/>
        <v>7.0245252083617977</v>
      </c>
      <c r="L108" s="24">
        <f t="shared" si="24"/>
        <v>40.920890832080886</v>
      </c>
      <c r="M108" s="24">
        <f t="shared" si="25"/>
        <v>22.29898210137997</v>
      </c>
      <c r="N108" s="24">
        <f t="shared" si="26"/>
        <v>11.539315480256866</v>
      </c>
      <c r="O108" s="24">
        <f t="shared" si="27"/>
        <v>16.235141412761308</v>
      </c>
      <c r="P108" s="24">
        <f t="shared" si="28"/>
        <v>3.4270214046435989</v>
      </c>
      <c r="Q108" s="24">
        <f t="shared" si="29"/>
        <v>8.7427364811828827</v>
      </c>
      <c r="R108" s="24">
        <f t="shared" si="30"/>
        <v>1.8355089633284808E-2</v>
      </c>
      <c r="S108" s="24">
        <f t="shared" si="31"/>
        <v>3.3676508634783673</v>
      </c>
      <c r="T108" s="24">
        <f t="shared" si="32"/>
        <v>0.20861148052820555</v>
      </c>
      <c r="U108" s="24">
        <f t="shared" si="33"/>
        <v>15.764375319466339</v>
      </c>
    </row>
    <row r="109" spans="1:21" x14ac:dyDescent="0.35">
      <c r="A109" s="6" t="s">
        <v>98</v>
      </c>
      <c r="B109" s="37">
        <f>VLOOKUP($A109,Dati!$E$2:$N$112,3,FALSE)</f>
        <v>1349.7421081420853</v>
      </c>
      <c r="C109" s="37">
        <f>VLOOKUP($A109,Dati!$E$2:$N$112,4,FALSE)</f>
        <v>4476.6976238306443</v>
      </c>
      <c r="D109" s="37">
        <f>VLOOKUP($A109,Dati!$E$2:$N$112,5,FALSE)</f>
        <v>2837.2696084165173</v>
      </c>
      <c r="E109" s="45">
        <f>VLOOKUP($A109,Dati!$E$2:$N$112,6,FALSE)</f>
        <v>1397.9894880384575</v>
      </c>
      <c r="F109" s="45">
        <f>VLOOKUP($A109,Dati!$E$2:$N$112,7,FALSE)</f>
        <v>1756.0568883328008</v>
      </c>
      <c r="G109" s="37">
        <f>VLOOKUP($A109,Dati!$E$2:$N$112,8,FALSE)</f>
        <v>4358.4512044775338</v>
      </c>
      <c r="H109" s="37">
        <f>VLOOKUP($A109,Dati!$E$2:$N$112,9,FALSE)</f>
        <v>-105.42835137898</v>
      </c>
      <c r="I109" s="7">
        <f>VLOOKUP($A109,Dati!$E$2:$N$112,10,FALSE)</f>
        <v>9762.6858171165422</v>
      </c>
      <c r="J109" s="24">
        <f t="shared" si="34"/>
        <v>0</v>
      </c>
      <c r="K109" s="24">
        <f t="shared" si="23"/>
        <v>10.449563310003297</v>
      </c>
      <c r="L109" s="24">
        <f t="shared" si="24"/>
        <v>34.658128362277658</v>
      </c>
      <c r="M109" s="24">
        <f t="shared" si="25"/>
        <v>21.965846824996319</v>
      </c>
      <c r="N109" s="24">
        <f t="shared" si="26"/>
        <v>10.823089517511857</v>
      </c>
      <c r="O109" s="24">
        <f t="shared" si="27"/>
        <v>13.59521016637744</v>
      </c>
      <c r="P109" s="24">
        <f t="shared" si="28"/>
        <v>2.476898387353756</v>
      </c>
      <c r="Q109" s="24">
        <f t="shared" si="29"/>
        <v>85.000551152491767</v>
      </c>
      <c r="R109" s="24">
        <f t="shared" si="30"/>
        <v>0.21960117392658882</v>
      </c>
      <c r="S109" s="24">
        <f t="shared" si="31"/>
        <v>6.5093459916322463</v>
      </c>
      <c r="T109" s="24">
        <f t="shared" si="32"/>
        <v>9.5893731670308302</v>
      </c>
      <c r="U109" s="24">
        <f t="shared" si="33"/>
        <v>103.79576987243519</v>
      </c>
    </row>
    <row r="110" spans="1:21" x14ac:dyDescent="0.35">
      <c r="A110" s="6" t="s">
        <v>99</v>
      </c>
      <c r="B110" s="37">
        <f>VLOOKUP($A110,Dati!$E$2:$N$112,3,FALSE)</f>
        <v>619.45585392927831</v>
      </c>
      <c r="C110" s="37">
        <f>VLOOKUP($A110,Dati!$E$2:$N$112,4,FALSE)</f>
        <v>2703.234764184122</v>
      </c>
      <c r="D110" s="37">
        <f>VLOOKUP($A110,Dati!$E$2:$N$112,5,FALSE)</f>
        <v>1618.603401487436</v>
      </c>
      <c r="E110" s="45">
        <f>VLOOKUP($A110,Dati!$E$2:$N$112,6,FALSE)</f>
        <v>799.50246536009683</v>
      </c>
      <c r="F110" s="45">
        <f>VLOOKUP($A110,Dati!$E$2:$N$112,7,FALSE)</f>
        <v>1040.1058806930675</v>
      </c>
      <c r="G110" s="37">
        <f>VLOOKUP($A110,Dati!$E$2:$N$112,8,FALSE)</f>
        <v>2337.4299475317262</v>
      </c>
      <c r="H110" s="37">
        <f>VLOOKUP($A110,Dati!$E$2:$N$112,9,FALSE)</f>
        <v>-56.245032407233971</v>
      </c>
      <c r="I110" s="7">
        <f>VLOOKUP($A110,Dati!$E$2:$N$112,10,FALSE)</f>
        <v>5382.8705886721646</v>
      </c>
      <c r="J110" s="24">
        <f t="shared" si="34"/>
        <v>0</v>
      </c>
      <c r="K110" s="24">
        <f t="shared" si="23"/>
        <v>8.5767761945412477</v>
      </c>
      <c r="L110" s="24">
        <f t="shared" si="24"/>
        <v>37.428074053454147</v>
      </c>
      <c r="M110" s="24">
        <f t="shared" si="25"/>
        <v>22.410635131177322</v>
      </c>
      <c r="N110" s="24">
        <f t="shared" si="26"/>
        <v>11.069640667501677</v>
      </c>
      <c r="O110" s="24">
        <f t="shared" si="27"/>
        <v>14.400954161213111</v>
      </c>
      <c r="P110" s="24">
        <f t="shared" si="28"/>
        <v>8.9383426690675186E-2</v>
      </c>
      <c r="Q110" s="24">
        <f t="shared" si="29"/>
        <v>41.597709806856116</v>
      </c>
      <c r="R110" s="24">
        <f t="shared" si="30"/>
        <v>5.6777010134630493E-4</v>
      </c>
      <c r="S110" s="24">
        <f t="shared" si="31"/>
        <v>5.3120608538606771</v>
      </c>
      <c r="T110" s="24">
        <f t="shared" si="32"/>
        <v>5.2483479373647048</v>
      </c>
      <c r="U110" s="24">
        <f t="shared" si="33"/>
        <v>52.248069794873523</v>
      </c>
    </row>
    <row r="111" spans="1:21" x14ac:dyDescent="0.35">
      <c r="A111" s="6" t="s">
        <v>100</v>
      </c>
      <c r="B111" s="37">
        <f>VLOOKUP($A111,Dati!$E$2:$N$112,3,FALSE)</f>
        <v>618.13354009522277</v>
      </c>
      <c r="C111" s="37">
        <f>VLOOKUP($A111,Dati!$E$2:$N$112,4,FALSE)</f>
        <v>3623.0970608927942</v>
      </c>
      <c r="D111" s="37">
        <f>VLOOKUP($A111,Dati!$E$2:$N$112,5,FALSE)</f>
        <v>2114.2490127317637</v>
      </c>
      <c r="E111" s="45">
        <f>VLOOKUP($A111,Dati!$E$2:$N$112,6,FALSE)</f>
        <v>1144.9818175731364</v>
      </c>
      <c r="F111" s="45">
        <f>VLOOKUP($A111,Dati!$E$2:$N$112,7,FALSE)</f>
        <v>1448.4609052799724</v>
      </c>
      <c r="G111" s="37">
        <f>VLOOKUP($A111,Dati!$E$2:$N$112,8,FALSE)</f>
        <v>3684.2758118060747</v>
      </c>
      <c r="H111" s="37">
        <f>VLOOKUP($A111,Dati!$E$2:$N$112,9,FALSE)</f>
        <v>-95.349599927210861</v>
      </c>
      <c r="I111" s="7">
        <f>VLOOKUP($A111,Dati!$E$2:$N$112,10,FALSE)</f>
        <v>7350.9631027455371</v>
      </c>
      <c r="J111" s="24">
        <f t="shared" si="34"/>
        <v>0</v>
      </c>
      <c r="K111" s="24">
        <f t="shared" si="23"/>
        <v>6.2158921401220244</v>
      </c>
      <c r="L111" s="24">
        <f t="shared" si="24"/>
        <v>36.433519754054153</v>
      </c>
      <c r="M111" s="24">
        <f t="shared" si="25"/>
        <v>21.26068716231709</v>
      </c>
      <c r="N111" s="24">
        <f t="shared" si="26"/>
        <v>11.513828353884678</v>
      </c>
      <c r="O111" s="24">
        <f t="shared" si="27"/>
        <v>14.565585221304827</v>
      </c>
      <c r="P111" s="24">
        <f t="shared" si="28"/>
        <v>7.074826845146692</v>
      </c>
      <c r="Q111" s="24">
        <f t="shared" si="29"/>
        <v>55.415859881039069</v>
      </c>
      <c r="R111" s="24">
        <f t="shared" si="30"/>
        <v>1.3777498535167279</v>
      </c>
      <c r="S111" s="24">
        <f t="shared" si="31"/>
        <v>3.4618441256941495</v>
      </c>
      <c r="T111" s="24">
        <f t="shared" si="32"/>
        <v>4.5211357402029932</v>
      </c>
      <c r="U111" s="24">
        <f t="shared" si="33"/>
        <v>71.851416445599625</v>
      </c>
    </row>
    <row r="112" spans="1:21" x14ac:dyDescent="0.35">
      <c r="A112" s="6" t="s">
        <v>101</v>
      </c>
      <c r="B112" s="37">
        <f>VLOOKUP($A112,Dati!$E$2:$N$112,3,FALSE)</f>
        <v>242.85677379232871</v>
      </c>
      <c r="C112" s="37">
        <f>VLOOKUP($A112,Dati!$E$2:$N$112,4,FALSE)</f>
        <v>1339.2856008294907</v>
      </c>
      <c r="D112" s="37">
        <f>VLOOKUP($A112,Dati!$E$2:$N$112,5,FALSE)</f>
        <v>576.759275108888</v>
      </c>
      <c r="E112" s="45">
        <f>VLOOKUP($A112,Dati!$E$2:$N$112,6,FALSE)</f>
        <v>284.64336935433522</v>
      </c>
      <c r="F112" s="45">
        <f>VLOOKUP($A112,Dati!$E$2:$N$112,7,FALSE)</f>
        <v>533.5379120297041</v>
      </c>
      <c r="G112" s="37">
        <f>VLOOKUP($A112,Dati!$E$2:$N$112,8,FALSE)</f>
        <v>950.29160966599238</v>
      </c>
      <c r="H112" s="37">
        <f>VLOOKUP($A112,Dati!$E$2:$N$112,9,FALSE)</f>
        <v>-28.619042929549728</v>
      </c>
      <c r="I112" s="7">
        <f>VLOOKUP($A112,Dati!$E$2:$N$112,10,FALSE)</f>
        <v>2262.3929350831108</v>
      </c>
      <c r="J112" s="24">
        <f t="shared" si="34"/>
        <v>0</v>
      </c>
      <c r="K112" s="24">
        <f t="shared" si="23"/>
        <v>7.8834904380534807</v>
      </c>
      <c r="L112" s="24">
        <f t="shared" si="24"/>
        <v>43.475193477578479</v>
      </c>
      <c r="M112" s="24">
        <f t="shared" si="25"/>
        <v>18.722459988979733</v>
      </c>
      <c r="N112" s="24">
        <f t="shared" si="26"/>
        <v>9.2399451969954036</v>
      </c>
      <c r="O112" s="24">
        <f t="shared" si="27"/>
        <v>17.319430552190155</v>
      </c>
      <c r="P112" s="24">
        <f t="shared" si="28"/>
        <v>0.98457270031008237</v>
      </c>
      <c r="Q112" s="24">
        <f t="shared" si="29"/>
        <v>0.16201368215452158</v>
      </c>
      <c r="R112" s="24">
        <f t="shared" si="30"/>
        <v>13.778966785144863</v>
      </c>
      <c r="S112" s="24">
        <f t="shared" si="31"/>
        <v>17.093977119415442</v>
      </c>
      <c r="T112" s="24">
        <f t="shared" si="32"/>
        <v>0.39381784967588684</v>
      </c>
      <c r="U112" s="24">
        <f t="shared" si="33"/>
        <v>32.41334813670079</v>
      </c>
    </row>
    <row r="113" spans="1:21" x14ac:dyDescent="0.35">
      <c r="A113" s="6" t="s">
        <v>102</v>
      </c>
      <c r="B113" s="37">
        <f>VLOOKUP($A113,Dati!$E$2:$N$112,3,FALSE)</f>
        <v>235.61172404108493</v>
      </c>
      <c r="C113" s="37">
        <f>VLOOKUP($A113,Dati!$E$2:$N$112,4,FALSE)</f>
        <v>1011.9849502629487</v>
      </c>
      <c r="D113" s="37">
        <f>VLOOKUP($A113,Dati!$E$2:$N$112,5,FALSE)</f>
        <v>602.01870225539506</v>
      </c>
      <c r="E113" s="45">
        <f>VLOOKUP($A113,Dati!$E$2:$N$112,6,FALSE)</f>
        <v>304.58285967397387</v>
      </c>
      <c r="F113" s="45">
        <f>VLOOKUP($A113,Dati!$E$2:$N$112,7,FALSE)</f>
        <v>404.93841366445582</v>
      </c>
      <c r="G113" s="37">
        <f>VLOOKUP($A113,Dati!$E$2:$N$112,8,FALSE)</f>
        <v>1004.8514265186709</v>
      </c>
      <c r="H113" s="37">
        <f>VLOOKUP($A113,Dati!$E$2:$N$112,9,FALSE)</f>
        <v>-22.057973357025496</v>
      </c>
      <c r="I113" s="7">
        <f>VLOOKUP($A113,Dati!$E$2:$N$112,10,FALSE)</f>
        <v>2122.8875563826446</v>
      </c>
      <c r="J113" s="24">
        <f t="shared" si="34"/>
        <v>0</v>
      </c>
      <c r="K113" s="24">
        <f t="shared" si="23"/>
        <v>8.3184221701599181</v>
      </c>
      <c r="L113" s="24">
        <f t="shared" si="24"/>
        <v>35.728774025980051</v>
      </c>
      <c r="M113" s="24">
        <f t="shared" si="25"/>
        <v>21.254654198867179</v>
      </c>
      <c r="N113" s="24">
        <f t="shared" si="26"/>
        <v>10.75349209753622</v>
      </c>
      <c r="O113" s="24">
        <f t="shared" si="27"/>
        <v>14.296608929309571</v>
      </c>
      <c r="P113" s="24">
        <f t="shared" si="28"/>
        <v>0.3106107500398621</v>
      </c>
      <c r="Q113" s="24">
        <f t="shared" si="29"/>
        <v>66.405038696634918</v>
      </c>
      <c r="R113" s="24">
        <f t="shared" si="30"/>
        <v>1.3919489443199842</v>
      </c>
      <c r="S113" s="24">
        <f t="shared" si="31"/>
        <v>6.8693234335959135</v>
      </c>
      <c r="T113" s="24">
        <f t="shared" si="32"/>
        <v>5.7373305475513749</v>
      </c>
      <c r="U113" s="24">
        <f t="shared" si="33"/>
        <v>80.714252372142042</v>
      </c>
    </row>
    <row r="114" spans="1:21" x14ac:dyDescent="0.35">
      <c r="A114" s="8" t="s">
        <v>135</v>
      </c>
      <c r="B114" s="38">
        <f t="shared" ref="B114:I114" si="43">SUM(B109:B113)</f>
        <v>3065.8</v>
      </c>
      <c r="C114" s="38">
        <f t="shared" si="43"/>
        <v>13154.300000000001</v>
      </c>
      <c r="D114" s="38">
        <f t="shared" si="43"/>
        <v>7748.9</v>
      </c>
      <c r="E114" s="46">
        <f t="shared" si="43"/>
        <v>3931.7000000000003</v>
      </c>
      <c r="F114" s="46">
        <f t="shared" si="43"/>
        <v>5183.1000000000004</v>
      </c>
      <c r="G114" s="38">
        <f t="shared" si="43"/>
        <v>12335.299999999997</v>
      </c>
      <c r="H114" s="38">
        <f t="shared" si="43"/>
        <v>-307.70000000000005</v>
      </c>
      <c r="I114" s="9">
        <f t="shared" si="43"/>
        <v>26881.799999999996</v>
      </c>
      <c r="J114" s="24">
        <f t="shared" si="34"/>
        <v>0</v>
      </c>
      <c r="K114" s="24">
        <f t="shared" si="23"/>
        <v>8.5169154864626115</v>
      </c>
      <c r="L114" s="24">
        <f t="shared" si="24"/>
        <v>36.543173521943743</v>
      </c>
      <c r="M114" s="24">
        <f t="shared" si="25"/>
        <v>21.526755304667663</v>
      </c>
      <c r="N114" s="24">
        <f t="shared" si="26"/>
        <v>10.922420450820356</v>
      </c>
      <c r="O114" s="24">
        <f t="shared" si="27"/>
        <v>14.398859892323165</v>
      </c>
      <c r="P114" s="24">
        <f t="shared" si="28"/>
        <v>0.12875991609056825</v>
      </c>
      <c r="Q114" s="24">
        <f t="shared" si="29"/>
        <v>53.795318409901782</v>
      </c>
      <c r="R114" s="24">
        <f t="shared" si="30"/>
        <v>0.82393336563789787</v>
      </c>
      <c r="S114" s="24">
        <f t="shared" si="31"/>
        <v>6.0123582622091503</v>
      </c>
      <c r="T114" s="24">
        <f t="shared" si="32"/>
        <v>5.2579479589136726</v>
      </c>
      <c r="U114" s="24">
        <f t="shared" si="33"/>
        <v>66.018317912753062</v>
      </c>
    </row>
    <row r="115" spans="1:21" x14ac:dyDescent="0.35">
      <c r="A115" s="6" t="s">
        <v>103</v>
      </c>
      <c r="B115" s="37">
        <f>VLOOKUP($A115,Dati!$E$2:$N$112,3,FALSE)</f>
        <v>814.73360114674233</v>
      </c>
      <c r="C115" s="37">
        <f>VLOOKUP($A115,Dati!$E$2:$N$112,4,FALSE)</f>
        <v>2875.0389107061069</v>
      </c>
      <c r="D115" s="37">
        <f>VLOOKUP($A115,Dati!$E$2:$N$112,5,FALSE)</f>
        <v>1853.2245598550039</v>
      </c>
      <c r="E115" s="45">
        <f>VLOOKUP($A115,Dati!$E$2:$N$112,6,FALSE)</f>
        <v>855.38331992052269</v>
      </c>
      <c r="F115" s="45">
        <f>VLOOKUP($A115,Dati!$E$2:$N$112,7,FALSE)</f>
        <v>1133.5266936598912</v>
      </c>
      <c r="G115" s="37">
        <f>VLOOKUP($A115,Dati!$E$2:$N$112,8,FALSE)</f>
        <v>2609.4311918696108</v>
      </c>
      <c r="H115" s="37">
        <f>VLOOKUP($A115,Dati!$E$2:$N$112,9,FALSE)</f>
        <v>-29.382249995340558</v>
      </c>
      <c r="I115" s="7">
        <f>VLOOKUP($A115,Dati!$E$2:$N$112,10,FALSE)</f>
        <v>6134.1360000017103</v>
      </c>
      <c r="J115" s="24">
        <f t="shared" si="34"/>
        <v>0</v>
      </c>
      <c r="K115" s="24">
        <f t="shared" si="23"/>
        <v>10.02990257330155</v>
      </c>
      <c r="L115" s="24">
        <f t="shared" si="24"/>
        <v>35.393606116460546</v>
      </c>
      <c r="M115" s="24">
        <f t="shared" si="25"/>
        <v>22.81440431035751</v>
      </c>
      <c r="N115" s="24">
        <f t="shared" si="26"/>
        <v>10.530327151788637</v>
      </c>
      <c r="O115" s="24">
        <f t="shared" si="27"/>
        <v>13.954453683563777</v>
      </c>
      <c r="P115" s="24">
        <f t="shared" si="28"/>
        <v>1.3320755345211861</v>
      </c>
      <c r="Q115" s="24">
        <f t="shared" si="29"/>
        <v>71.979895007874575</v>
      </c>
      <c r="R115" s="24">
        <f t="shared" si="30"/>
        <v>0.14435535516837869</v>
      </c>
      <c r="S115" s="24">
        <f t="shared" si="31"/>
        <v>8.0889296327233247</v>
      </c>
      <c r="T115" s="24">
        <f t="shared" si="32"/>
        <v>7.4935108897996985</v>
      </c>
      <c r="U115" s="24">
        <f t="shared" si="33"/>
        <v>89.038766420087143</v>
      </c>
    </row>
    <row r="116" spans="1:21" x14ac:dyDescent="0.35">
      <c r="A116" s="6" t="s">
        <v>104</v>
      </c>
      <c r="B116" s="37">
        <f>VLOOKUP($A116,Dati!$E$2:$N$112,3,FALSE)</f>
        <v>2369.6779535178175</v>
      </c>
      <c r="C116" s="37">
        <f>VLOOKUP($A116,Dati!$E$2:$N$112,4,FALSE)</f>
        <v>8436.3046079200376</v>
      </c>
      <c r="D116" s="37">
        <f>VLOOKUP($A116,Dati!$E$2:$N$112,5,FALSE)</f>
        <v>5437.3803080036532</v>
      </c>
      <c r="E116" s="45">
        <f>VLOOKUP($A116,Dati!$E$2:$N$112,6,FALSE)</f>
        <v>2794.8581117288281</v>
      </c>
      <c r="F116" s="45">
        <f>VLOOKUP($A116,Dati!$E$2:$N$112,7,FALSE)</f>
        <v>3040.0848974202931</v>
      </c>
      <c r="G116" s="37">
        <f>VLOOKUP($A116,Dati!$E$2:$N$112,8,FALSE)</f>
        <v>7986.6339734321109</v>
      </c>
      <c r="H116" s="37">
        <f>VLOOKUP($A116,Dati!$E$2:$N$112,9,FALSE)</f>
        <v>-48.359100917773134</v>
      </c>
      <c r="I116" s="7">
        <f>VLOOKUP($A116,Dati!$E$2:$N$112,10,FALSE)</f>
        <v>18346.694732806725</v>
      </c>
      <c r="J116" s="24">
        <f t="shared" si="34"/>
        <v>0</v>
      </c>
      <c r="K116" s="24">
        <f t="shared" si="23"/>
        <v>9.7994932303793352</v>
      </c>
      <c r="L116" s="24">
        <f t="shared" si="24"/>
        <v>34.88723426404988</v>
      </c>
      <c r="M116" s="24">
        <f t="shared" si="25"/>
        <v>22.485575071574409</v>
      </c>
      <c r="N116" s="24">
        <f t="shared" si="26"/>
        <v>11.557770162438864</v>
      </c>
      <c r="O116" s="24">
        <f t="shared" si="27"/>
        <v>12.5718734597767</v>
      </c>
      <c r="P116" s="24">
        <f t="shared" si="28"/>
        <v>0.8533074560139654</v>
      </c>
      <c r="Q116" s="24">
        <f t="shared" si="29"/>
        <v>80.828522876953784</v>
      </c>
      <c r="R116" s="24">
        <f t="shared" si="30"/>
        <v>2.6124379215930189E-3</v>
      </c>
      <c r="S116" s="24">
        <f t="shared" si="31"/>
        <v>3.300258472371048</v>
      </c>
      <c r="T116" s="24">
        <f t="shared" si="32"/>
        <v>16.974466010093508</v>
      </c>
      <c r="U116" s="24">
        <f t="shared" si="33"/>
        <v>101.9591672533539</v>
      </c>
    </row>
    <row r="117" spans="1:21" x14ac:dyDescent="0.35">
      <c r="A117" s="6" t="s">
        <v>105</v>
      </c>
      <c r="B117" s="37">
        <f>VLOOKUP($A117,Dati!$E$2:$N$112,3,FALSE)</f>
        <v>1205.3745750542362</v>
      </c>
      <c r="C117" s="37">
        <f>VLOOKUP($A117,Dati!$E$2:$N$112,4,FALSE)</f>
        <v>4303.9629026955427</v>
      </c>
      <c r="D117" s="37">
        <f>VLOOKUP($A117,Dati!$E$2:$N$112,5,FALSE)</f>
        <v>2664.1596081370353</v>
      </c>
      <c r="E117" s="45">
        <f>VLOOKUP($A117,Dati!$E$2:$N$112,6,FALSE)</f>
        <v>1480.1843085304497</v>
      </c>
      <c r="F117" s="45">
        <f>VLOOKUP($A117,Dati!$E$2:$N$112,7,FALSE)</f>
        <v>1648.3677315849575</v>
      </c>
      <c r="G117" s="37">
        <f>VLOOKUP($A117,Dati!$E$2:$N$112,8,FALSE)</f>
        <v>4637.3641321386631</v>
      </c>
      <c r="H117" s="37">
        <f>VLOOKUP($A117,Dati!$E$2:$N$112,9,FALSE)</f>
        <v>-36.898850586954126</v>
      </c>
      <c r="I117" s="7">
        <f>VLOOKUP($A117,Dati!$E$2:$N$112,10,FALSE)</f>
        <v>9645.4103273231158</v>
      </c>
      <c r="J117" s="24">
        <f t="shared" si="34"/>
        <v>0</v>
      </c>
      <c r="K117" s="24">
        <f t="shared" si="23"/>
        <v>9.4361838588690148</v>
      </c>
      <c r="L117" s="24">
        <f t="shared" si="24"/>
        <v>33.693248648254688</v>
      </c>
      <c r="M117" s="24">
        <f t="shared" si="25"/>
        <v>20.856172356731793</v>
      </c>
      <c r="N117" s="24">
        <f t="shared" si="26"/>
        <v>11.587511110127538</v>
      </c>
      <c r="O117" s="24">
        <f t="shared" si="27"/>
        <v>12.904122340196727</v>
      </c>
      <c r="P117" s="24">
        <f t="shared" si="28"/>
        <v>0.31408968990110642</v>
      </c>
      <c r="Q117" s="24">
        <f t="shared" si="29"/>
        <v>103.72310453504049</v>
      </c>
      <c r="R117" s="24">
        <f t="shared" si="30"/>
        <v>2.4910015380196389</v>
      </c>
      <c r="S117" s="24">
        <f t="shared" si="31"/>
        <v>3.1930845357907236</v>
      </c>
      <c r="T117" s="24">
        <f t="shared" si="32"/>
        <v>14.347119230730534</v>
      </c>
      <c r="U117" s="24">
        <f t="shared" si="33"/>
        <v>124.06839952948249</v>
      </c>
    </row>
    <row r="118" spans="1:21" x14ac:dyDescent="0.35">
      <c r="A118" s="6" t="s">
        <v>106</v>
      </c>
      <c r="B118" s="37">
        <f>VLOOKUP($A118,Dati!$E$2:$N$112,3,FALSE)</f>
        <v>731.12924681982292</v>
      </c>
      <c r="C118" s="37">
        <f>VLOOKUP($A118,Dati!$E$2:$N$112,4,FALSE)</f>
        <v>2451.8528862449571</v>
      </c>
      <c r="D118" s="37">
        <f>VLOOKUP($A118,Dati!$E$2:$N$112,5,FALSE)</f>
        <v>1531.8790571989045</v>
      </c>
      <c r="E118" s="45">
        <f>VLOOKUP($A118,Dati!$E$2:$N$112,6,FALSE)</f>
        <v>738.16310218129888</v>
      </c>
      <c r="F118" s="45">
        <f>VLOOKUP($A118,Dati!$E$2:$N$112,7,FALSE)</f>
        <v>986.5207767827219</v>
      </c>
      <c r="G118" s="37">
        <f>VLOOKUP($A118,Dati!$E$2:$N$112,8,FALSE)</f>
        <v>2436.3678248200431</v>
      </c>
      <c r="H118" s="37">
        <f>VLOOKUP($A118,Dati!$E$2:$N$112,9,FALSE)</f>
        <v>-20.396816149825725</v>
      </c>
      <c r="I118" s="7">
        <f>VLOOKUP($A118,Dati!$E$2:$N$112,10,FALSE)</f>
        <v>5406.1483199698805</v>
      </c>
      <c r="J118" s="24">
        <f t="shared" si="34"/>
        <v>0</v>
      </c>
      <c r="K118" s="24">
        <f t="shared" si="23"/>
        <v>10.25307041903371</v>
      </c>
      <c r="L118" s="24">
        <f t="shared" si="24"/>
        <v>34.383825307395711</v>
      </c>
      <c r="M118" s="24">
        <f t="shared" si="25"/>
        <v>21.482472374373483</v>
      </c>
      <c r="N118" s="24">
        <f t="shared" si="26"/>
        <v>10.351710453818535</v>
      </c>
      <c r="O118" s="24">
        <f t="shared" si="27"/>
        <v>13.834581283937828</v>
      </c>
      <c r="P118" s="24">
        <f t="shared" si="28"/>
        <v>1.8970203342156176</v>
      </c>
      <c r="Q118" s="24">
        <f t="shared" si="29"/>
        <v>90.133708134971812</v>
      </c>
      <c r="R118" s="24">
        <f t="shared" si="30"/>
        <v>0.90628626189863926</v>
      </c>
      <c r="S118" s="24">
        <f t="shared" si="31"/>
        <v>9.136842617839422</v>
      </c>
      <c r="T118" s="24">
        <f t="shared" si="32"/>
        <v>8.1641643572859461</v>
      </c>
      <c r="U118" s="24">
        <f t="shared" si="33"/>
        <v>110.23802170621143</v>
      </c>
    </row>
    <row r="119" spans="1:21" x14ac:dyDescent="0.35">
      <c r="A119" s="6" t="s">
        <v>107</v>
      </c>
      <c r="B119" s="37">
        <f>VLOOKUP($A119,Dati!$E$2:$N$112,3,FALSE)</f>
        <v>507.00523441393722</v>
      </c>
      <c r="C119" s="37">
        <f>VLOOKUP($A119,Dati!$E$2:$N$112,4,FALSE)</f>
        <v>1951.8709250443185</v>
      </c>
      <c r="D119" s="37">
        <f>VLOOKUP($A119,Dati!$E$2:$N$112,5,FALSE)</f>
        <v>825.08582198726788</v>
      </c>
      <c r="E119" s="45">
        <f>VLOOKUP($A119,Dati!$E$2:$N$112,6,FALSE)</f>
        <v>491.96465441218362</v>
      </c>
      <c r="F119" s="45">
        <f>VLOOKUP($A119,Dati!$E$2:$N$112,7,FALSE)</f>
        <v>787.27854735003143</v>
      </c>
      <c r="G119" s="37">
        <f>VLOOKUP($A119,Dati!$E$2:$N$112,8,FALSE)</f>
        <v>1534.3128872907803</v>
      </c>
      <c r="H119" s="37">
        <f>VLOOKUP($A119,Dati!$E$2:$N$112,9,FALSE)</f>
        <v>-10.440304806128065</v>
      </c>
      <c r="I119" s="7">
        <f>VLOOKUP($A119,Dati!$E$2:$N$112,10,FALSE)</f>
        <v>3528.5913621679606</v>
      </c>
      <c r="J119" s="24">
        <f t="shared" si="34"/>
        <v>0</v>
      </c>
      <c r="K119" s="24">
        <f t="shared" si="23"/>
        <v>10.545396844925641</v>
      </c>
      <c r="L119" s="24">
        <f t="shared" si="24"/>
        <v>40.59771398308591</v>
      </c>
      <c r="M119" s="24">
        <f t="shared" si="25"/>
        <v>17.161277307195853</v>
      </c>
      <c r="N119" s="24">
        <f t="shared" si="26"/>
        <v>10.232562037451345</v>
      </c>
      <c r="O119" s="24">
        <f t="shared" si="27"/>
        <v>16.374909262819322</v>
      </c>
      <c r="P119" s="24">
        <f t="shared" si="28"/>
        <v>2.7877312515090047</v>
      </c>
      <c r="Q119" s="24">
        <f t="shared" si="29"/>
        <v>10.758326048438716</v>
      </c>
      <c r="R119" s="24">
        <f t="shared" si="30"/>
        <v>27.806487963519466</v>
      </c>
      <c r="S119" s="24">
        <f t="shared" si="31"/>
        <v>9.8713438182440534</v>
      </c>
      <c r="T119" s="24">
        <f t="shared" si="32"/>
        <v>0.1004713805703935</v>
      </c>
      <c r="U119" s="24">
        <f t="shared" si="33"/>
        <v>51.324360462281625</v>
      </c>
    </row>
    <row r="120" spans="1:21" x14ac:dyDescent="0.35">
      <c r="A120" s="6" t="s">
        <v>108</v>
      </c>
      <c r="B120" s="37">
        <f>VLOOKUP($A120,Dati!$E$2:$N$112,3,FALSE)</f>
        <v>264.92883472000972</v>
      </c>
      <c r="C120" s="37">
        <f>VLOOKUP($A120,Dati!$E$2:$N$112,4,FALSE)</f>
        <v>996.30462347958951</v>
      </c>
      <c r="D120" s="37">
        <f>VLOOKUP($A120,Dati!$E$2:$N$112,5,FALSE)</f>
        <v>512.00045754701114</v>
      </c>
      <c r="E120" s="45">
        <f>VLOOKUP($A120,Dati!$E$2:$N$112,6,FALSE)</f>
        <v>297.88563484840353</v>
      </c>
      <c r="F120" s="45">
        <f>VLOOKUP($A120,Dati!$E$2:$N$112,7,FALSE)</f>
        <v>387.45178684123465</v>
      </c>
      <c r="G120" s="37">
        <f>VLOOKUP($A120,Dati!$E$2:$N$112,8,FALSE)</f>
        <v>986.08360375301743</v>
      </c>
      <c r="H120" s="37">
        <f>VLOOKUP($A120,Dati!$E$2:$N$112,9,FALSE)</f>
        <v>-5.2777468628771764</v>
      </c>
      <c r="I120" s="7">
        <f>VLOOKUP($A120,Dati!$E$2:$N$112,10,FALSE)</f>
        <v>2068.7023509471123</v>
      </c>
      <c r="J120" s="24">
        <f t="shared" si="34"/>
        <v>0</v>
      </c>
      <c r="K120" s="24">
        <f t="shared" si="23"/>
        <v>9.6196444710877831</v>
      </c>
      <c r="L120" s="24">
        <f t="shared" si="24"/>
        <v>36.176116023397711</v>
      </c>
      <c r="M120" s="24">
        <f t="shared" si="25"/>
        <v>18.590888288327651</v>
      </c>
      <c r="N120" s="24">
        <f t="shared" si="26"/>
        <v>10.816315646858079</v>
      </c>
      <c r="O120" s="24">
        <f t="shared" si="27"/>
        <v>14.068489158756181</v>
      </c>
      <c r="P120" s="24">
        <f t="shared" si="28"/>
        <v>0.55338373568847954</v>
      </c>
      <c r="Q120" s="24">
        <f t="shared" si="29"/>
        <v>59.314437490674834</v>
      </c>
      <c r="R120" s="24">
        <f t="shared" si="30"/>
        <v>14.773067010816666</v>
      </c>
      <c r="S120" s="24">
        <f t="shared" si="31"/>
        <v>6.5439567983342046</v>
      </c>
      <c r="T120" s="24">
        <f t="shared" si="32"/>
        <v>6.8821872223795255</v>
      </c>
      <c r="U120" s="24">
        <f t="shared" si="33"/>
        <v>88.067032257893715</v>
      </c>
    </row>
    <row r="121" spans="1:21" x14ac:dyDescent="0.35">
      <c r="A121" s="6" t="s">
        <v>109</v>
      </c>
      <c r="B121" s="37">
        <f>VLOOKUP($A121,Dati!$E$2:$N$112,3,FALSE)</f>
        <v>2168.4703885610561</v>
      </c>
      <c r="C121" s="37">
        <f>VLOOKUP($A121,Dati!$E$2:$N$112,4,FALSE)</f>
        <v>8952.7493349567176</v>
      </c>
      <c r="D121" s="37">
        <f>VLOOKUP($A121,Dati!$E$2:$N$112,5,FALSE)</f>
        <v>4868.6843598503638</v>
      </c>
      <c r="E121" s="45">
        <f>VLOOKUP($A121,Dati!$E$2:$N$112,6,FALSE)</f>
        <v>2328.8858739848883</v>
      </c>
      <c r="F121" s="45">
        <f>VLOOKUP($A121,Dati!$E$2:$N$112,7,FALSE)</f>
        <v>3378.7792139292878</v>
      </c>
      <c r="G121" s="37">
        <f>VLOOKUP($A121,Dati!$E$2:$N$112,8,FALSE)</f>
        <v>6361.0502138781849</v>
      </c>
      <c r="H121" s="37">
        <f>VLOOKUP($A121,Dati!$E$2:$N$112,9,FALSE)</f>
        <v>-48.680931778062345</v>
      </c>
      <c r="I121" s="7">
        <f>VLOOKUP($A121,Dati!$E$2:$N$112,10,FALSE)</f>
        <v>16594.608277554085</v>
      </c>
      <c r="J121" s="24">
        <f t="shared" si="34"/>
        <v>0</v>
      </c>
      <c r="K121" s="24">
        <f t="shared" si="23"/>
        <v>9.7230912428802352</v>
      </c>
      <c r="L121" s="24">
        <f t="shared" si="24"/>
        <v>40.142765664502669</v>
      </c>
      <c r="M121" s="24">
        <f t="shared" si="25"/>
        <v>21.830439794486573</v>
      </c>
      <c r="N121" s="24">
        <f t="shared" si="26"/>
        <v>10.442369868853012</v>
      </c>
      <c r="O121" s="24">
        <f t="shared" si="27"/>
        <v>15.149931841301983</v>
      </c>
      <c r="P121" s="24">
        <f t="shared" si="28"/>
        <v>0.71799259421687456</v>
      </c>
      <c r="Q121" s="24">
        <f t="shared" si="29"/>
        <v>13.949754733549584</v>
      </c>
      <c r="R121" s="24">
        <f t="shared" si="30"/>
        <v>0.36484410298403186</v>
      </c>
      <c r="S121" s="24">
        <f t="shared" si="31"/>
        <v>8.5969855008117548</v>
      </c>
      <c r="T121" s="24">
        <f t="shared" si="32"/>
        <v>2.3776086596086694</v>
      </c>
      <c r="U121" s="24">
        <f t="shared" si="33"/>
        <v>26.007185591170916</v>
      </c>
    </row>
    <row r="122" spans="1:21" x14ac:dyDescent="0.35">
      <c r="A122" s="6" t="s">
        <v>110</v>
      </c>
      <c r="B122" s="37">
        <f>VLOOKUP($A122,Dati!$E$2:$N$112,3,FALSE)</f>
        <v>704.55996142354581</v>
      </c>
      <c r="C122" s="37">
        <f>VLOOKUP($A122,Dati!$E$2:$N$112,4,FALSE)</f>
        <v>3179.109203165388</v>
      </c>
      <c r="D122" s="37">
        <f>VLOOKUP($A122,Dati!$E$2:$N$112,5,FALSE)</f>
        <v>1434.0183196817277</v>
      </c>
      <c r="E122" s="45">
        <f>VLOOKUP($A122,Dati!$E$2:$N$112,6,FALSE)</f>
        <v>618.56875384812145</v>
      </c>
      <c r="F122" s="45">
        <f>VLOOKUP($A122,Dati!$E$2:$N$112,7,FALSE)</f>
        <v>1394.6843378544181</v>
      </c>
      <c r="G122" s="37">
        <f>VLOOKUP($A122,Dati!$E$2:$N$112,8,FALSE)</f>
        <v>1752.4962339236249</v>
      </c>
      <c r="H122" s="37">
        <f>VLOOKUP($A122,Dati!$E$2:$N$112,9,FALSE)</f>
        <v>-42.107484098055522</v>
      </c>
      <c r="I122" s="7">
        <f>VLOOKUP($A122,Dati!$E$2:$N$112,10,FALSE)</f>
        <v>5014.8231423936913</v>
      </c>
      <c r="J122" s="24">
        <f t="shared" si="34"/>
        <v>0</v>
      </c>
      <c r="K122" s="24">
        <f t="shared" si="23"/>
        <v>10.024933395079316</v>
      </c>
      <c r="L122" s="24">
        <f t="shared" si="24"/>
        <v>45.234415468377492</v>
      </c>
      <c r="M122" s="24">
        <f t="shared" si="25"/>
        <v>20.404137233524672</v>
      </c>
      <c r="N122" s="24">
        <f t="shared" si="26"/>
        <v>8.8013950509981296</v>
      </c>
      <c r="O122" s="24">
        <f t="shared" si="27"/>
        <v>19.844467979561784</v>
      </c>
      <c r="P122" s="24">
        <f t="shared" si="28"/>
        <v>1.3206298158484115</v>
      </c>
      <c r="Q122" s="24">
        <f t="shared" si="29"/>
        <v>1.8406695088455178</v>
      </c>
      <c r="R122" s="24">
        <f t="shared" si="30"/>
        <v>4.1222229539301445</v>
      </c>
      <c r="S122" s="24">
        <f t="shared" si="31"/>
        <v>20.91266250733808</v>
      </c>
      <c r="T122" s="24">
        <f t="shared" si="32"/>
        <v>9.9388016958410024</v>
      </c>
      <c r="U122" s="24">
        <f t="shared" si="33"/>
        <v>38.134986481803153</v>
      </c>
    </row>
    <row r="123" spans="1:21" x14ac:dyDescent="0.35">
      <c r="A123" s="6" t="s">
        <v>111</v>
      </c>
      <c r="B123" s="37">
        <f>VLOOKUP($A123,Dati!$E$2:$N$112,3,FALSE)</f>
        <v>862.72020434283195</v>
      </c>
      <c r="C123" s="37">
        <f>VLOOKUP($A123,Dati!$E$2:$N$112,4,FALSE)</f>
        <v>3466.6066057873468</v>
      </c>
      <c r="D123" s="37">
        <f>VLOOKUP($A123,Dati!$E$2:$N$112,5,FALSE)</f>
        <v>1409.3675077390321</v>
      </c>
      <c r="E123" s="45">
        <f>VLOOKUP($A123,Dati!$E$2:$N$112,6,FALSE)</f>
        <v>866.80624054530472</v>
      </c>
      <c r="F123" s="45">
        <f>VLOOKUP($A123,Dati!$E$2:$N$112,7,FALSE)</f>
        <v>1447.9060145771648</v>
      </c>
      <c r="G123" s="37">
        <f>VLOOKUP($A123,Dati!$E$2:$N$112,8,FALSE)</f>
        <v>2517.6599388939699</v>
      </c>
      <c r="H123" s="37">
        <f>VLOOKUP($A123,Dati!$E$2:$N$112,9,FALSE)</f>
        <v>-20.656514804983171</v>
      </c>
      <c r="I123" s="7">
        <f>VLOOKUP($A123,Dati!$E$2:$N$112,10,FALSE)</f>
        <v>5920.9854868357279</v>
      </c>
      <c r="J123" s="24">
        <f t="shared" si="34"/>
        <v>0</v>
      </c>
      <c r="K123" s="24">
        <f t="shared" si="23"/>
        <v>10.475374781514303</v>
      </c>
      <c r="L123" s="24">
        <f t="shared" si="24"/>
        <v>42.092445769665815</v>
      </c>
      <c r="M123" s="24">
        <f t="shared" si="25"/>
        <v>17.112909578489795</v>
      </c>
      <c r="N123" s="24">
        <f t="shared" si="26"/>
        <v>10.524988503757358</v>
      </c>
      <c r="O123" s="24">
        <f t="shared" si="27"/>
        <v>17.580854226844135</v>
      </c>
      <c r="P123" s="24">
        <f t="shared" si="28"/>
        <v>2.558809659113503</v>
      </c>
      <c r="Q123" s="24">
        <f t="shared" si="29"/>
        <v>3.1871423428781362</v>
      </c>
      <c r="R123" s="24">
        <f t="shared" si="30"/>
        <v>28.318931436332239</v>
      </c>
      <c r="S123" s="24">
        <f t="shared" si="31"/>
        <v>8.1193254782122377</v>
      </c>
      <c r="T123" s="24">
        <f t="shared" si="32"/>
        <v>0.79027256116189448</v>
      </c>
      <c r="U123" s="24">
        <f t="shared" si="33"/>
        <v>42.974481477698006</v>
      </c>
    </row>
    <row r="124" spans="1:21" x14ac:dyDescent="0.35">
      <c r="A124" s="8" t="s">
        <v>136</v>
      </c>
      <c r="B124" s="38">
        <f t="shared" ref="B124:I124" si="44">SUM(B115:B123)</f>
        <v>9628.5999999999985</v>
      </c>
      <c r="C124" s="38">
        <f t="shared" si="44"/>
        <v>36613.80000000001</v>
      </c>
      <c r="D124" s="38">
        <f t="shared" si="44"/>
        <v>20535.800000000003</v>
      </c>
      <c r="E124" s="46">
        <f t="shared" si="44"/>
        <v>10472.700000000001</v>
      </c>
      <c r="F124" s="46">
        <f t="shared" si="44"/>
        <v>14204.600000000002</v>
      </c>
      <c r="G124" s="38">
        <f t="shared" si="44"/>
        <v>30821.4</v>
      </c>
      <c r="H124" s="38">
        <f t="shared" si="44"/>
        <v>-262.19999999999976</v>
      </c>
      <c r="I124" s="9">
        <f t="shared" si="44"/>
        <v>72660.099999999991</v>
      </c>
      <c r="J124" s="24">
        <f t="shared" si="34"/>
        <v>0</v>
      </c>
      <c r="K124" s="24">
        <f t="shared" si="23"/>
        <v>9.8919839650535124</v>
      </c>
      <c r="L124" s="24">
        <f t="shared" si="24"/>
        <v>37.615346208137886</v>
      </c>
      <c r="M124" s="24">
        <f t="shared" si="25"/>
        <v>21.097543184839537</v>
      </c>
      <c r="N124" s="24">
        <f t="shared" si="26"/>
        <v>10.759173760548361</v>
      </c>
      <c r="O124" s="24">
        <f t="shared" si="27"/>
        <v>14.59315740917674</v>
      </c>
      <c r="P124" s="24">
        <f t="shared" si="28"/>
        <v>1.0327379628474804</v>
      </c>
      <c r="Q124" s="24">
        <f t="shared" si="29"/>
        <v>39.21710895594731</v>
      </c>
      <c r="R124" s="24">
        <f t="shared" si="30"/>
        <v>1.7873547475139373</v>
      </c>
      <c r="S124" s="24">
        <f t="shared" si="31"/>
        <v>6.8395731257922057</v>
      </c>
      <c r="T124" s="24">
        <f t="shared" si="32"/>
        <v>4.4046426864275601</v>
      </c>
      <c r="U124" s="24">
        <f t="shared" si="33"/>
        <v>53.281417478528489</v>
      </c>
    </row>
    <row r="125" spans="1:21" x14ac:dyDescent="0.35">
      <c r="A125" s="6" t="s">
        <v>112</v>
      </c>
      <c r="B125" s="37">
        <f>VLOOKUP($A125,Dati!$E$2:$N$112,3,FALSE)</f>
        <v>915.86767543374003</v>
      </c>
      <c r="C125" s="37">
        <f>VLOOKUP($A125,Dati!$E$2:$N$112,4,FALSE)</f>
        <v>4139.8657586507925</v>
      </c>
      <c r="D125" s="37">
        <f>VLOOKUP($A125,Dati!$E$2:$N$112,5,FALSE)</f>
        <v>2514.663532671646</v>
      </c>
      <c r="E125" s="45">
        <f>VLOOKUP($A125,Dati!$E$2:$N$112,6,FALSE)</f>
        <v>1291.5001716244076</v>
      </c>
      <c r="F125" s="45">
        <f>VLOOKUP($A125,Dati!$E$2:$N$112,7,FALSE)</f>
        <v>1658.9201138767248</v>
      </c>
      <c r="G125" s="37">
        <f>VLOOKUP($A125,Dati!$E$2:$N$112,8,FALSE)</f>
        <v>3259.8135059801439</v>
      </c>
      <c r="H125" s="37">
        <f>VLOOKUP($A125,Dati!$E$2:$N$112,9,FALSE)</f>
        <v>10.866715213301768</v>
      </c>
      <c r="I125" s="7">
        <f>VLOOKUP($A125,Dati!$E$2:$N$112,10,FALSE)</f>
        <v>7890.6569024484916</v>
      </c>
      <c r="J125" s="24">
        <f t="shared" si="34"/>
        <v>0</v>
      </c>
      <c r="K125" s="24">
        <f t="shared" si="23"/>
        <v>8.448124292037793</v>
      </c>
      <c r="L125" s="24">
        <f t="shared" si="24"/>
        <v>38.186848842405176</v>
      </c>
      <c r="M125" s="24">
        <f t="shared" si="25"/>
        <v>23.19569807571165</v>
      </c>
      <c r="N125" s="24">
        <f t="shared" si="26"/>
        <v>11.913024409234644</v>
      </c>
      <c r="O125" s="24">
        <f t="shared" si="27"/>
        <v>15.302170486533328</v>
      </c>
      <c r="P125" s="24">
        <f t="shared" si="28"/>
        <v>0.18286101469716975</v>
      </c>
      <c r="Q125" s="24">
        <f t="shared" si="29"/>
        <v>32.385817741894236</v>
      </c>
      <c r="R125" s="24">
        <f t="shared" si="30"/>
        <v>0.57947875204096222</v>
      </c>
      <c r="S125" s="24">
        <f t="shared" si="31"/>
        <v>2.1357107307779417</v>
      </c>
      <c r="T125" s="24">
        <f t="shared" si="32"/>
        <v>1.9312966195207002</v>
      </c>
      <c r="U125" s="24">
        <f t="shared" si="33"/>
        <v>37.215164858931011</v>
      </c>
    </row>
    <row r="126" spans="1:21" x14ac:dyDescent="0.35">
      <c r="A126" s="6" t="s">
        <v>113</v>
      </c>
      <c r="B126" s="37">
        <f>VLOOKUP($A126,Dati!$E$2:$N$112,3,FALSE)</f>
        <v>287.62559816231703</v>
      </c>
      <c r="C126" s="37">
        <f>VLOOKUP($A126,Dati!$E$2:$N$112,4,FALSE)</f>
        <v>1349.2784069634408</v>
      </c>
      <c r="D126" s="37">
        <f>VLOOKUP($A126,Dati!$E$2:$N$112,5,FALSE)</f>
        <v>790.22337727162744</v>
      </c>
      <c r="E126" s="45">
        <f>VLOOKUP($A126,Dati!$E$2:$N$112,6,FALSE)</f>
        <v>437.95665068938621</v>
      </c>
      <c r="F126" s="45">
        <f>VLOOKUP($A126,Dati!$E$2:$N$112,7,FALSE)</f>
        <v>548.76413166576594</v>
      </c>
      <c r="G126" s="37">
        <f>VLOOKUP($A126,Dati!$E$2:$N$112,8,FALSE)</f>
        <v>1443.2036520045513</v>
      </c>
      <c r="H126" s="37">
        <f>VLOOKUP($A126,Dati!$E$2:$N$112,9,FALSE)</f>
        <v>2.4348210854218477</v>
      </c>
      <c r="I126" s="7">
        <f>VLOOKUP($A126,Dati!$E$2:$N$112,10,FALSE)</f>
        <v>2886.0450731322062</v>
      </c>
      <c r="J126" s="24">
        <f t="shared" si="34"/>
        <v>0</v>
      </c>
      <c r="K126" s="24">
        <f t="shared" si="23"/>
        <v>7.4268780735808653</v>
      </c>
      <c r="L126" s="24">
        <f t="shared" si="24"/>
        <v>34.840175143860961</v>
      </c>
      <c r="M126" s="24">
        <f t="shared" si="25"/>
        <v>20.404625705733086</v>
      </c>
      <c r="N126" s="24">
        <f t="shared" si="26"/>
        <v>11.308627142248771</v>
      </c>
      <c r="O126" s="24">
        <f t="shared" si="27"/>
        <v>14.169824671641765</v>
      </c>
      <c r="P126" s="24">
        <f t="shared" si="28"/>
        <v>2.0992206046282416</v>
      </c>
      <c r="Q126" s="24">
        <f t="shared" si="29"/>
        <v>81.676904508048523</v>
      </c>
      <c r="R126" s="24">
        <f t="shared" si="30"/>
        <v>4.1202396770565857</v>
      </c>
      <c r="S126" s="24">
        <f t="shared" si="31"/>
        <v>4.2675477093002527</v>
      </c>
      <c r="T126" s="24">
        <f t="shared" si="32"/>
        <v>6.3607704976889377</v>
      </c>
      <c r="U126" s="24">
        <f t="shared" si="33"/>
        <v>98.524682996722547</v>
      </c>
    </row>
    <row r="127" spans="1:21" x14ac:dyDescent="0.35">
      <c r="A127" s="6" t="s">
        <v>114</v>
      </c>
      <c r="B127" s="37">
        <f>VLOOKUP($A127,Dati!$E$2:$N$112,3,FALSE)</f>
        <v>1071.4813570130079</v>
      </c>
      <c r="C127" s="37">
        <f>VLOOKUP($A127,Dati!$E$2:$N$112,4,FALSE)</f>
        <v>5542.8727707029047</v>
      </c>
      <c r="D127" s="37">
        <f>VLOOKUP($A127,Dati!$E$2:$N$112,5,FALSE)</f>
        <v>2585.4567874387494</v>
      </c>
      <c r="E127" s="45">
        <f>VLOOKUP($A127,Dati!$E$2:$N$112,6,FALSE)</f>
        <v>1462.5989590761656</v>
      </c>
      <c r="F127" s="45">
        <f>VLOOKUP($A127,Dati!$E$2:$N$112,7,FALSE)</f>
        <v>2174.588271235345</v>
      </c>
      <c r="G127" s="37">
        <f>VLOOKUP($A127,Dati!$E$2:$N$112,8,FALSE)</f>
        <v>3214.6775638851445</v>
      </c>
      <c r="H127" s="37">
        <f>VLOOKUP($A127,Dati!$E$2:$N$112,9,FALSE)</f>
        <v>8.123055606124959</v>
      </c>
      <c r="I127" s="7">
        <f>VLOOKUP($A127,Dati!$E$2:$N$112,10,FALSE)</f>
        <v>8785.4243043344231</v>
      </c>
      <c r="J127" s="24">
        <f t="shared" si="34"/>
        <v>0</v>
      </c>
      <c r="K127" s="24">
        <f t="shared" si="23"/>
        <v>8.625250447739667</v>
      </c>
      <c r="L127" s="24">
        <f t="shared" si="24"/>
        <v>44.619223222461379</v>
      </c>
      <c r="M127" s="24">
        <f t="shared" si="25"/>
        <v>20.812506132289997</v>
      </c>
      <c r="N127" s="24">
        <f t="shared" si="26"/>
        <v>11.773683456148195</v>
      </c>
      <c r="O127" s="24">
        <f t="shared" si="27"/>
        <v>17.505081481221126</v>
      </c>
      <c r="P127" s="24">
        <f t="shared" si="28"/>
        <v>6.2748425648026018E-2</v>
      </c>
      <c r="Q127" s="24">
        <f t="shared" si="29"/>
        <v>0.54985267045632791</v>
      </c>
      <c r="R127" s="24">
        <f t="shared" si="30"/>
        <v>2.6307442691771716</v>
      </c>
      <c r="S127" s="24">
        <f t="shared" si="31"/>
        <v>2.5623943501046482</v>
      </c>
      <c r="T127" s="24">
        <f t="shared" si="32"/>
        <v>0.66129425710734624</v>
      </c>
      <c r="U127" s="24">
        <f t="shared" si="33"/>
        <v>6.4670339724935202</v>
      </c>
    </row>
    <row r="128" spans="1:21" x14ac:dyDescent="0.35">
      <c r="A128" s="6" t="s">
        <v>115</v>
      </c>
      <c r="B128" s="37">
        <f>VLOOKUP($A128,Dati!$E$2:$N$112,3,FALSE)</f>
        <v>161.60064587919103</v>
      </c>
      <c r="C128" s="37">
        <f>VLOOKUP($A128,Dati!$E$2:$N$112,4,FALSE)</f>
        <v>1132.2872197916324</v>
      </c>
      <c r="D128" s="37">
        <f>VLOOKUP($A128,Dati!$E$2:$N$112,5,FALSE)</f>
        <v>653.11866573304201</v>
      </c>
      <c r="E128" s="45">
        <f>VLOOKUP($A128,Dati!$E$2:$N$112,6,FALSE)</f>
        <v>338.49285867781128</v>
      </c>
      <c r="F128" s="45">
        <f>VLOOKUP($A128,Dati!$E$2:$N$112,7,FALSE)</f>
        <v>434.69796211120899</v>
      </c>
      <c r="G128" s="37">
        <f>VLOOKUP($A128,Dati!$E$2:$N$112,8,FALSE)</f>
        <v>1123.1191286315802</v>
      </c>
      <c r="H128" s="37">
        <f>VLOOKUP($A128,Dati!$E$2:$N$112,9,FALSE)</f>
        <v>1.5999878633412208</v>
      </c>
      <c r="I128" s="7">
        <f>VLOOKUP($A128,Dati!$E$2:$N$112,10,FALSE)</f>
        <v>2298.5348271097664</v>
      </c>
      <c r="J128" s="24">
        <f t="shared" si="34"/>
        <v>0</v>
      </c>
      <c r="K128" s="24">
        <f t="shared" si="23"/>
        <v>5.260907528956368</v>
      </c>
      <c r="L128" s="24">
        <f t="shared" si="24"/>
        <v>36.861599946797767</v>
      </c>
      <c r="M128" s="24">
        <f t="shared" si="25"/>
        <v>21.262272110134827</v>
      </c>
      <c r="N128" s="24">
        <f t="shared" si="26"/>
        <v>11.019631877259522</v>
      </c>
      <c r="O128" s="24">
        <f t="shared" si="27"/>
        <v>14.151588127948994</v>
      </c>
      <c r="P128" s="24">
        <f t="shared" si="28"/>
        <v>13.067063000969073</v>
      </c>
      <c r="Q128" s="24">
        <f t="shared" si="29"/>
        <v>49.225697983290374</v>
      </c>
      <c r="R128" s="24">
        <f t="shared" si="30"/>
        <v>1.3740316184872527</v>
      </c>
      <c r="S128" s="24">
        <f t="shared" si="31"/>
        <v>5.5450813371196412</v>
      </c>
      <c r="T128" s="24">
        <f t="shared" si="32"/>
        <v>6.45309026723824</v>
      </c>
      <c r="U128" s="24">
        <f t="shared" si="33"/>
        <v>75.664964207104575</v>
      </c>
    </row>
    <row r="129" spans="1:21" x14ac:dyDescent="0.35">
      <c r="A129" s="6" t="s">
        <v>116</v>
      </c>
      <c r="B129" s="37">
        <f>VLOOKUP($A129,Dati!$E$2:$N$112,3,FALSE)</f>
        <v>656.32472351174442</v>
      </c>
      <c r="C129" s="37">
        <f>VLOOKUP($A129,Dati!$E$2:$N$112,4,FALSE)</f>
        <v>2652.8958438912314</v>
      </c>
      <c r="D129" s="37">
        <f>VLOOKUP($A129,Dati!$E$2:$N$112,5,FALSE)</f>
        <v>1188.0376368849352</v>
      </c>
      <c r="E129" s="45">
        <f>VLOOKUP($A129,Dati!$E$2:$N$112,6,FALSE)</f>
        <v>680.95135993222948</v>
      </c>
      <c r="F129" s="45">
        <f>VLOOKUP($A129,Dati!$E$2:$N$112,7,FALSE)</f>
        <v>1043.6295211109552</v>
      </c>
      <c r="G129" s="37">
        <f>VLOOKUP($A129,Dati!$E$2:$N$112,8,FALSE)</f>
        <v>2356.3861494985808</v>
      </c>
      <c r="H129" s="37">
        <f>VLOOKUP($A129,Dati!$E$2:$N$112,9,FALSE)</f>
        <v>2.87542023181018</v>
      </c>
      <c r="I129" s="7">
        <f>VLOOKUP($A129,Dati!$E$2:$N$112,10,FALSE)</f>
        <v>5131.9388929751176</v>
      </c>
      <c r="J129" s="24">
        <f t="shared" si="34"/>
        <v>0</v>
      </c>
      <c r="K129" s="24">
        <f t="shared" si="23"/>
        <v>9.5722720147148586</v>
      </c>
      <c r="L129" s="24">
        <f t="shared" si="24"/>
        <v>38.691580150384169</v>
      </c>
      <c r="M129" s="24">
        <f t="shared" si="25"/>
        <v>17.327123322633966</v>
      </c>
      <c r="N129" s="24">
        <f t="shared" si="26"/>
        <v>9.9314430990571481</v>
      </c>
      <c r="O129" s="24">
        <f t="shared" si="27"/>
        <v>15.220980256858944</v>
      </c>
      <c r="P129" s="24">
        <f t="shared" si="28"/>
        <v>0.48514736596837577</v>
      </c>
      <c r="Q129" s="24">
        <f t="shared" si="29"/>
        <v>26.8958672029692</v>
      </c>
      <c r="R129" s="24">
        <f t="shared" si="30"/>
        <v>26.084919173451791</v>
      </c>
      <c r="S129" s="24">
        <f t="shared" si="31"/>
        <v>11.85416923702023</v>
      </c>
      <c r="T129" s="24">
        <f t="shared" si="32"/>
        <v>2.1635503808867123</v>
      </c>
      <c r="U129" s="24">
        <f t="shared" si="33"/>
        <v>67.483653360296316</v>
      </c>
    </row>
    <row r="130" spans="1:21" x14ac:dyDescent="0.35">
      <c r="A130" s="8" t="s">
        <v>137</v>
      </c>
      <c r="B130" s="38">
        <f t="shared" ref="B130:I130" si="45">SUM(B125:B129)</f>
        <v>3092.9000000000005</v>
      </c>
      <c r="C130" s="38">
        <f t="shared" si="45"/>
        <v>14817.2</v>
      </c>
      <c r="D130" s="38">
        <f t="shared" si="45"/>
        <v>7731.5</v>
      </c>
      <c r="E130" s="46">
        <f t="shared" si="45"/>
        <v>4211.5</v>
      </c>
      <c r="F130" s="46">
        <f t="shared" si="45"/>
        <v>5860.5999999999995</v>
      </c>
      <c r="G130" s="38">
        <f t="shared" si="45"/>
        <v>11397.200000000003</v>
      </c>
      <c r="H130" s="38">
        <f t="shared" si="45"/>
        <v>25.899999999999977</v>
      </c>
      <c r="I130" s="9">
        <f t="shared" si="45"/>
        <v>26992.600000000009</v>
      </c>
      <c r="J130" s="24">
        <f>I130-(B130+C130+D130+G130+H130-F130-E130)</f>
        <v>0</v>
      </c>
      <c r="K130" s="24">
        <f t="shared" si="23"/>
        <v>8.3445974201868633</v>
      </c>
      <c r="L130" s="24">
        <f t="shared" si="24"/>
        <v>39.976581491284158</v>
      </c>
      <c r="M130" s="24">
        <f t="shared" si="25"/>
        <v>20.859470061810832</v>
      </c>
      <c r="N130" s="24">
        <f t="shared" si="26"/>
        <v>11.36256330147013</v>
      </c>
      <c r="O130" s="24">
        <f t="shared" si="27"/>
        <v>15.811810158992245</v>
      </c>
      <c r="P130" s="24">
        <f t="shared" si="28"/>
        <v>0.28211967035996327</v>
      </c>
      <c r="Q130" s="24">
        <f t="shared" si="29"/>
        <v>15.218746762823827</v>
      </c>
      <c r="R130" s="24">
        <f t="shared" si="30"/>
        <v>2.4806029383542363</v>
      </c>
      <c r="S130" s="24">
        <f t="shared" si="31"/>
        <v>4.0476137113603379</v>
      </c>
      <c r="T130" s="24">
        <f t="shared" si="32"/>
        <v>0.77452551369556821</v>
      </c>
      <c r="U130" s="24">
        <f t="shared" si="33"/>
        <v>22.803608596593932</v>
      </c>
    </row>
    <row r="131" spans="1:21" x14ac:dyDescent="0.35">
      <c r="A131" s="10"/>
      <c r="B131" s="39"/>
      <c r="C131" s="39"/>
      <c r="D131" s="39"/>
      <c r="E131" s="47"/>
      <c r="F131" s="47"/>
      <c r="J131" s="24">
        <f t="shared" ref="J131:J137" si="46">I131-(B131+C131+D131+G131+H131-F131-E131)</f>
        <v>0</v>
      </c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</row>
    <row r="132" spans="1:21" x14ac:dyDescent="0.35">
      <c r="A132" s="8" t="s">
        <v>138</v>
      </c>
      <c r="B132" s="38">
        <f>B12+B14+B27+B48</f>
        <v>48931.499999999993</v>
      </c>
      <c r="C132" s="38">
        <f t="shared" ref="C132:I132" si="47">C12+C14+C27+C48</f>
        <v>250480.9</v>
      </c>
      <c r="D132" s="38">
        <f t="shared" si="47"/>
        <v>124864.00000000001</v>
      </c>
      <c r="E132" s="46">
        <f t="shared" si="47"/>
        <v>79490.599999999991</v>
      </c>
      <c r="F132" s="46">
        <f t="shared" si="47"/>
        <v>93207.699999999983</v>
      </c>
      <c r="G132" s="38">
        <f t="shared" si="47"/>
        <v>125562.90000000001</v>
      </c>
      <c r="H132" s="38">
        <f t="shared" si="47"/>
        <v>-5279.5</v>
      </c>
      <c r="I132" s="9">
        <f t="shared" si="47"/>
        <v>371861.50000000006</v>
      </c>
      <c r="J132" s="24">
        <f t="shared" si="46"/>
        <v>0</v>
      </c>
      <c r="K132" s="24">
        <f t="shared" si="23"/>
        <v>8.9855145385318558</v>
      </c>
      <c r="L132" s="24">
        <f t="shared" si="24"/>
        <v>45.996950197205159</v>
      </c>
      <c r="M132" s="24">
        <f t="shared" si="25"/>
        <v>22.929345867983649</v>
      </c>
      <c r="N132" s="24">
        <f t="shared" si="26"/>
        <v>14.597221462179178</v>
      </c>
      <c r="O132" s="24">
        <f t="shared" si="27"/>
        <v>17.116155103626816</v>
      </c>
      <c r="P132" s="24">
        <f t="shared" si="28"/>
        <v>1.204895504106006E-2</v>
      </c>
      <c r="Q132" s="24">
        <f t="shared" si="29"/>
        <v>4.491209912183546</v>
      </c>
      <c r="R132" s="24">
        <f t="shared" si="30"/>
        <v>0.24490899552012535</v>
      </c>
      <c r="S132" s="24">
        <f t="shared" si="31"/>
        <v>1.4952152532519696</v>
      </c>
      <c r="T132" s="24">
        <f t="shared" si="32"/>
        <v>0.1800081155947211</v>
      </c>
      <c r="U132" s="24">
        <f t="shared" si="33"/>
        <v>6.4233912315914221</v>
      </c>
    </row>
    <row r="133" spans="1:21" x14ac:dyDescent="0.35">
      <c r="A133" s="8" t="s">
        <v>139</v>
      </c>
      <c r="B133" s="38">
        <f>B30+B38+B43+B58</f>
        <v>31767.4</v>
      </c>
      <c r="C133" s="38">
        <f t="shared" ref="C133:I133" si="48">C30+C38+C43+C58</f>
        <v>171855.2</v>
      </c>
      <c r="D133" s="38">
        <f t="shared" si="48"/>
        <v>87938.799999999988</v>
      </c>
      <c r="E133" s="46">
        <f t="shared" si="48"/>
        <v>51894.2</v>
      </c>
      <c r="F133" s="46">
        <f t="shared" si="48"/>
        <v>65350.900000000009</v>
      </c>
      <c r="G133" s="38">
        <f t="shared" si="48"/>
        <v>89433.700000000012</v>
      </c>
      <c r="H133" s="38">
        <f t="shared" si="48"/>
        <v>-2990.2000000000003</v>
      </c>
      <c r="I133" s="9">
        <f t="shared" si="48"/>
        <v>260759.80000000002</v>
      </c>
      <c r="J133" s="24">
        <f t="shared" si="46"/>
        <v>0</v>
      </c>
      <c r="K133" s="24">
        <f t="shared" ref="K133:K135" si="49">B133/SUM($B133:$D133,$G133:$H133)*100</f>
        <v>8.4039651337853023</v>
      </c>
      <c r="L133" s="24">
        <f t="shared" ref="L133:L135" si="50">C133/SUM($B133:$D133,$G133:$H133)*100</f>
        <v>45.463749279440556</v>
      </c>
      <c r="M133" s="24">
        <f t="shared" ref="M133:M135" si="51">D133/SUM($B133:$D133,$G133:$H133)*100</f>
        <v>23.263931234753834</v>
      </c>
      <c r="N133" s="24">
        <f t="shared" ref="N133:N135" si="52">E133/SUM($B133:$D133,$G133:$H133)*100</f>
        <v>13.72844637728241</v>
      </c>
      <c r="O133" s="24">
        <f t="shared" ref="O133:O135" si="53">F133/SUM($B133:$D133,$G133:$H133)*100</f>
        <v>17.288373775048949</v>
      </c>
      <c r="P133" s="24">
        <f t="shared" ref="P133:P137" si="54">(K133-K$137)^2</f>
        <v>0.22257794651330556</v>
      </c>
      <c r="Q133" s="24">
        <f t="shared" ref="Q133:Q137" si="55">(L133-L$137)^2</f>
        <v>2.515543720552528</v>
      </c>
      <c r="R133" s="24">
        <f t="shared" ref="R133:R137" si="56">(M133-M$137)^2</f>
        <v>0.68801745608443454</v>
      </c>
      <c r="S133" s="24">
        <f t="shared" ref="S133:S137" si="57">(N133-N$137)^2</f>
        <v>0.12532652223320404</v>
      </c>
      <c r="T133" s="24">
        <f t="shared" ref="T133:T137" si="58">(O133-O$137)^2</f>
        <v>0.35580306914442966</v>
      </c>
      <c r="U133" s="24">
        <f t="shared" ref="U133:U137" si="59">SUM(P133:T133)</f>
        <v>3.9072687145279019</v>
      </c>
    </row>
    <row r="134" spans="1:21" x14ac:dyDescent="0.35">
      <c r="A134" s="8" t="s">
        <v>140</v>
      </c>
      <c r="B134" s="38">
        <f>B84+B78+B72+B69</f>
        <v>33139.100000000006</v>
      </c>
      <c r="C134" s="38">
        <f t="shared" ref="C134:I134" si="60">C84+C78+C72+C69</f>
        <v>157842</v>
      </c>
      <c r="D134" s="38">
        <f t="shared" si="60"/>
        <v>76231.600000000006</v>
      </c>
      <c r="E134" s="46">
        <f t="shared" si="60"/>
        <v>47859.199999999997</v>
      </c>
      <c r="F134" s="46">
        <f t="shared" si="60"/>
        <v>60628.700000000012</v>
      </c>
      <c r="G134" s="38">
        <f t="shared" si="60"/>
        <v>89486.900000000009</v>
      </c>
      <c r="H134" s="38">
        <f t="shared" si="60"/>
        <v>-2587.2999999999997</v>
      </c>
      <c r="I134" s="9">
        <f t="shared" si="60"/>
        <v>245624.40000000002</v>
      </c>
      <c r="J134" s="24">
        <f t="shared" si="46"/>
        <v>0</v>
      </c>
      <c r="K134" s="24">
        <f t="shared" si="49"/>
        <v>9.3583589160839651</v>
      </c>
      <c r="L134" s="24">
        <f t="shared" si="50"/>
        <v>44.57399531165678</v>
      </c>
      <c r="M134" s="24">
        <f t="shared" si="51"/>
        <v>21.52752107170522</v>
      </c>
      <c r="N134" s="24">
        <f t="shared" si="52"/>
        <v>13.515260554349565</v>
      </c>
      <c r="O134" s="24">
        <f t="shared" si="53"/>
        <v>17.121319988037694</v>
      </c>
      <c r="P134" s="24">
        <f t="shared" si="54"/>
        <v>0.23291444851776114</v>
      </c>
      <c r="Q134" s="24">
        <f t="shared" si="55"/>
        <v>0.48482338717393425</v>
      </c>
      <c r="R134" s="24">
        <f t="shared" si="56"/>
        <v>0.82254376668243057</v>
      </c>
      <c r="S134" s="24">
        <f t="shared" si="57"/>
        <v>1.9832818131730892E-2</v>
      </c>
      <c r="T134" s="24">
        <f t="shared" si="58"/>
        <v>0.18441744017097228</v>
      </c>
      <c r="U134" s="24">
        <f t="shared" si="59"/>
        <v>1.7445318606768292</v>
      </c>
    </row>
    <row r="135" spans="1:21" x14ac:dyDescent="0.35">
      <c r="A135" s="8" t="s">
        <v>141</v>
      </c>
      <c r="B135" s="38">
        <f>B130+B124+B114+B108+B105+B98+B92+B89</f>
        <v>36503.5</v>
      </c>
      <c r="C135" s="38">
        <f t="shared" ref="C135:I135" si="61">C130+C124+C114+C108+C105+C98+C92+C89</f>
        <v>163042.70000000004</v>
      </c>
      <c r="D135" s="38">
        <f t="shared" si="61"/>
        <v>90970.900000000009</v>
      </c>
      <c r="E135" s="46">
        <f t="shared" si="61"/>
        <v>47298.3</v>
      </c>
      <c r="F135" s="46">
        <f t="shared" si="61"/>
        <v>63547.500000000007</v>
      </c>
      <c r="G135" s="38">
        <f t="shared" si="61"/>
        <v>127455.30000000002</v>
      </c>
      <c r="H135" s="38">
        <f t="shared" si="61"/>
        <v>-803.1999999999997</v>
      </c>
      <c r="I135" s="9">
        <f t="shared" si="61"/>
        <v>306323.40000000002</v>
      </c>
      <c r="J135" s="24">
        <f t="shared" si="46"/>
        <v>0</v>
      </c>
      <c r="K135" s="24">
        <f t="shared" si="49"/>
        <v>8.750286454512942</v>
      </c>
      <c r="L135" s="24">
        <f t="shared" si="50"/>
        <v>39.08311064191701</v>
      </c>
      <c r="M135" s="24">
        <f t="shared" si="51"/>
        <v>21.806715356742544</v>
      </c>
      <c r="N135" s="24">
        <f t="shared" si="52"/>
        <v>11.337917564383948</v>
      </c>
      <c r="O135" s="24">
        <f t="shared" si="53"/>
        <v>15.233027749891411</v>
      </c>
      <c r="P135" s="24">
        <f t="shared" si="54"/>
        <v>1.5740299868548552E-2</v>
      </c>
      <c r="Q135" s="24">
        <f t="shared" si="55"/>
        <v>22.98811309896649</v>
      </c>
      <c r="R135" s="24">
        <f t="shared" si="56"/>
        <v>0.39406717655730045</v>
      </c>
      <c r="S135" s="24">
        <f t="shared" si="57"/>
        <v>4.1473890738359351</v>
      </c>
      <c r="T135" s="24">
        <f t="shared" si="58"/>
        <v>2.1282541787246219</v>
      </c>
      <c r="U135" s="24">
        <f t="shared" si="59"/>
        <v>29.673563827952893</v>
      </c>
    </row>
    <row r="136" spans="1:21" x14ac:dyDescent="0.35">
      <c r="A136" s="12"/>
      <c r="B136" s="40"/>
      <c r="C136" s="40"/>
      <c r="D136" s="40"/>
      <c r="E136" s="48"/>
      <c r="F136" s="48"/>
      <c r="G136" s="40"/>
      <c r="H136" s="40"/>
      <c r="I136" s="13"/>
      <c r="J136" s="24">
        <f t="shared" si="46"/>
        <v>0</v>
      </c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</row>
    <row r="137" spans="1:21" x14ac:dyDescent="0.35">
      <c r="A137" s="8" t="s">
        <v>142</v>
      </c>
      <c r="B137" s="38">
        <f>SUM(B132:B135)</f>
        <v>150341.5</v>
      </c>
      <c r="C137" s="38">
        <f t="shared" ref="C137:I137" si="62">SUM(C132:C135)</f>
        <v>743220.8</v>
      </c>
      <c r="D137" s="38">
        <f t="shared" si="62"/>
        <v>380005.30000000005</v>
      </c>
      <c r="E137" s="46">
        <f t="shared" si="62"/>
        <v>226542.3</v>
      </c>
      <c r="F137" s="46">
        <f t="shared" si="62"/>
        <v>282734.8</v>
      </c>
      <c r="G137" s="38">
        <f t="shared" si="62"/>
        <v>431938.80000000005</v>
      </c>
      <c r="H137" s="38">
        <f t="shared" si="62"/>
        <v>-11660.199999999999</v>
      </c>
      <c r="I137" s="9">
        <f t="shared" si="62"/>
        <v>1184569.1000000001</v>
      </c>
      <c r="J137" s="24">
        <f t="shared" si="46"/>
        <v>0</v>
      </c>
      <c r="K137" s="24">
        <f t="shared" ref="K137" si="63">B137/SUM($B137:$D137,$G137:$H137)*100</f>
        <v>8.8757468062920939</v>
      </c>
      <c r="L137" s="24">
        <f t="shared" ref="L137" si="64">C137/SUM($B137:$D137,$G137:$H137)*100</f>
        <v>43.877702709962684</v>
      </c>
      <c r="M137" s="24">
        <f t="shared" ref="M137" si="65">D137/SUM($B137:$D137,$G137:$H137)*100</f>
        <v>22.434463058098192</v>
      </c>
      <c r="N137" s="24">
        <f t="shared" ref="N137" si="66">E137/SUM($B137:$D137,$G137:$H137)*100</f>
        <v>13.374431515683064</v>
      </c>
      <c r="O137" s="24">
        <f t="shared" ref="O137" si="67">F137/SUM($B137:$D137,$G137:$H137)*100</f>
        <v>16.69188147070259</v>
      </c>
      <c r="P137" s="24">
        <f t="shared" si="54"/>
        <v>0</v>
      </c>
      <c r="Q137" s="24">
        <f t="shared" si="55"/>
        <v>0</v>
      </c>
      <c r="R137" s="24">
        <f t="shared" si="56"/>
        <v>0</v>
      </c>
      <c r="S137" s="24">
        <f t="shared" si="57"/>
        <v>0</v>
      </c>
      <c r="T137" s="24">
        <f t="shared" si="58"/>
        <v>0</v>
      </c>
      <c r="U137" s="24">
        <f t="shared" si="59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CD969-7CA6-4098-8FB3-5B82027C2ABF}">
  <dimension ref="A1:J137"/>
  <sheetViews>
    <sheetView workbookViewId="0">
      <selection activeCell="M37" sqref="M37"/>
    </sheetView>
  </sheetViews>
  <sheetFormatPr defaultRowHeight="14.5" x14ac:dyDescent="0.35"/>
  <cols>
    <col min="2" max="9" width="12.26953125" customWidth="1"/>
  </cols>
  <sheetData>
    <row r="1" spans="1:10" x14ac:dyDescent="0.35">
      <c r="A1" s="2" t="s">
        <v>168</v>
      </c>
      <c r="B1" s="2"/>
      <c r="C1" s="2"/>
      <c r="D1" s="2"/>
      <c r="E1" s="2"/>
      <c r="F1" s="2"/>
    </row>
    <row r="2" spans="1:10" x14ac:dyDescent="0.35">
      <c r="A2" s="2"/>
      <c r="B2" s="2"/>
      <c r="C2" s="2"/>
      <c r="D2" s="2"/>
      <c r="E2" s="2"/>
      <c r="F2" s="2"/>
    </row>
    <row r="3" spans="1:10" ht="39" x14ac:dyDescent="0.35">
      <c r="A3" s="3" t="s">
        <v>117</v>
      </c>
      <c r="B3" s="3" t="s">
        <v>1</v>
      </c>
      <c r="C3" s="3" t="s">
        <v>145</v>
      </c>
      <c r="D3" s="3" t="s">
        <v>144</v>
      </c>
      <c r="E3" s="3" t="s">
        <v>146</v>
      </c>
      <c r="F3" s="3" t="s">
        <v>147</v>
      </c>
      <c r="G3" s="3" t="s">
        <v>148</v>
      </c>
      <c r="H3" s="3" t="s">
        <v>149</v>
      </c>
      <c r="I3" s="3" t="s">
        <v>150</v>
      </c>
    </row>
    <row r="4" spans="1:10" x14ac:dyDescent="0.35">
      <c r="A4" s="4" t="s">
        <v>10</v>
      </c>
      <c r="B4" s="5">
        <f>VLOOKUP($A4,Dati!$E$113:$N$223,3,FALSE)</f>
        <v>6888.082473457941</v>
      </c>
      <c r="C4" s="5">
        <f>VLOOKUP($A4,Dati!$E$113:$N$223,4,FALSE)</f>
        <v>35966.960555269521</v>
      </c>
      <c r="D4" s="5">
        <f>VLOOKUP($A4,Dati!$E$113:$N$223,5,FALSE)</f>
        <v>17739.587362585524</v>
      </c>
      <c r="E4" s="5">
        <f>VLOOKUP($A4,Dati!$E$113:$N$223,6,FALSE)</f>
        <v>11048.740905694282</v>
      </c>
      <c r="F4" s="5">
        <f>VLOOKUP($A4,Dati!$E$113:$N$223,7,FALSE)</f>
        <v>13593.600437730547</v>
      </c>
      <c r="G4" s="5">
        <f>VLOOKUP($A4,Dati!$E$113:$N$223,8,FALSE)</f>
        <v>18444.107239599147</v>
      </c>
      <c r="H4" s="5">
        <f>VLOOKUP($A4,Dati!$E$113:$N$223,9,FALSE)</f>
        <v>-600.12136713894506</v>
      </c>
      <c r="I4" s="5">
        <f>VLOOKUP($A4,Dati!$E$113:$N$223,10,FALSE)</f>
        <v>53796.274920348369</v>
      </c>
      <c r="J4" s="24">
        <f>I4-(B4+C4+D4+G4+H4-F4-E4)</f>
        <v>0</v>
      </c>
    </row>
    <row r="5" spans="1:10" x14ac:dyDescent="0.35">
      <c r="A5" s="6" t="s">
        <v>11</v>
      </c>
      <c r="B5" s="7">
        <f>VLOOKUP($A5,Dati!$E$113:$N$223,3,FALSE)</f>
        <v>456.62916625662558</v>
      </c>
      <c r="C5" s="7">
        <f>VLOOKUP($A5,Dati!$E$113:$N$223,4,FALSE)</f>
        <v>2003.4656839919364</v>
      </c>
      <c r="D5" s="7">
        <f>VLOOKUP($A5,Dati!$E$113:$N$223,5,FALSE)</f>
        <v>1174.7687360373552</v>
      </c>
      <c r="E5" s="7">
        <f>VLOOKUP($A5,Dati!$E$113:$N$223,6,FALSE)</f>
        <v>725.96157372621099</v>
      </c>
      <c r="F5" s="7">
        <f>VLOOKUP($A5,Dati!$E$113:$N$223,7,FALSE)</f>
        <v>782.05088408723736</v>
      </c>
      <c r="G5" s="7">
        <f>VLOOKUP($A5,Dati!$E$113:$N$223,8,FALSE)</f>
        <v>1447.0399194106667</v>
      </c>
      <c r="H5" s="7">
        <f>VLOOKUP($A5,Dati!$E$113:$N$223,9,FALSE)</f>
        <v>-42.960311146257169</v>
      </c>
      <c r="I5" s="7">
        <f>VLOOKUP($A5,Dati!$E$113:$N$223,10,FALSE)</f>
        <v>3530.9307367368788</v>
      </c>
      <c r="J5" s="24">
        <f t="shared" ref="J5:J69" si="0">I5-(B5+C5+D5+G5+H5-F5-E5)</f>
        <v>0</v>
      </c>
    </row>
    <row r="6" spans="1:10" x14ac:dyDescent="0.35">
      <c r="A6" s="6" t="s">
        <v>12</v>
      </c>
      <c r="B6" s="7">
        <f>VLOOKUP($A6,Dati!$E$113:$N$223,3,FALSE)</f>
        <v>1000.8926182577791</v>
      </c>
      <c r="C6" s="7">
        <f>VLOOKUP($A6,Dati!$E$113:$N$223,4,FALSE)</f>
        <v>4492.2741702802177</v>
      </c>
      <c r="D6" s="7">
        <f>VLOOKUP($A6,Dati!$E$113:$N$223,5,FALSE)</f>
        <v>2814.4903765285503</v>
      </c>
      <c r="E6" s="7">
        <f>VLOOKUP($A6,Dati!$E$113:$N$223,6,FALSE)</f>
        <v>1819.6879650402454</v>
      </c>
      <c r="F6" s="7">
        <f>VLOOKUP($A6,Dati!$E$113:$N$223,7,FALSE)</f>
        <v>1758.3467777774713</v>
      </c>
      <c r="G6" s="7">
        <f>VLOOKUP($A6,Dati!$E$113:$N$223,8,FALSE)</f>
        <v>2886.2308823613898</v>
      </c>
      <c r="H6" s="7">
        <f>VLOOKUP($A6,Dati!$E$113:$N$223,9,FALSE)</f>
        <v>-107.40715200920711</v>
      </c>
      <c r="I6" s="7">
        <f>VLOOKUP($A6,Dati!$E$113:$N$223,10,FALSE)</f>
        <v>7508.4461526010127</v>
      </c>
      <c r="J6" s="24">
        <f t="shared" si="0"/>
        <v>0</v>
      </c>
    </row>
    <row r="7" spans="1:10" x14ac:dyDescent="0.35">
      <c r="A7" s="6" t="s">
        <v>13</v>
      </c>
      <c r="B7" s="7">
        <f>VLOOKUP($A7,Dati!$E$113:$N$223,3,FALSE)</f>
        <v>1638.8508887213125</v>
      </c>
      <c r="C7" s="7">
        <f>VLOOKUP($A7,Dati!$E$113:$N$223,4,FALSE)</f>
        <v>8494.1946460648469</v>
      </c>
      <c r="D7" s="7">
        <f>VLOOKUP($A7,Dati!$E$113:$N$223,5,FALSE)</f>
        <v>5437.9681677658809</v>
      </c>
      <c r="E7" s="7">
        <f>VLOOKUP($A7,Dati!$E$113:$N$223,6,FALSE)</f>
        <v>2546.4036749810662</v>
      </c>
      <c r="F7" s="7">
        <f>VLOOKUP($A7,Dati!$E$113:$N$223,7,FALSE)</f>
        <v>3308.3665384582891</v>
      </c>
      <c r="G7" s="7">
        <f>VLOOKUP($A7,Dati!$E$113:$N$223,8,FALSE)</f>
        <v>4360.4286084608657</v>
      </c>
      <c r="H7" s="7">
        <f>VLOOKUP($A7,Dati!$E$113:$N$223,9,FALSE)</f>
        <v>-177.00146791932303</v>
      </c>
      <c r="I7" s="7">
        <f>VLOOKUP($A7,Dati!$E$113:$N$223,10,FALSE)</f>
        <v>13899.670629654229</v>
      </c>
      <c r="J7" s="24">
        <f t="shared" si="0"/>
        <v>0</v>
      </c>
    </row>
    <row r="8" spans="1:10" x14ac:dyDescent="0.35">
      <c r="A8" s="6" t="s">
        <v>14</v>
      </c>
      <c r="B8" s="7">
        <f>VLOOKUP($A8,Dati!$E$113:$N$223,3,FALSE)</f>
        <v>587.51923258030706</v>
      </c>
      <c r="C8" s="7">
        <f>VLOOKUP($A8,Dati!$E$113:$N$223,4,FALSE)</f>
        <v>2004.2932099111836</v>
      </c>
      <c r="D8" s="7">
        <f>VLOOKUP($A8,Dati!$E$113:$N$223,5,FALSE)</f>
        <v>1624.9209777901572</v>
      </c>
      <c r="E8" s="7">
        <f>VLOOKUP($A8,Dati!$E$113:$N$223,6,FALSE)</f>
        <v>867.92598593858634</v>
      </c>
      <c r="F8" s="7">
        <f>VLOOKUP($A8,Dati!$E$113:$N$223,7,FALSE)</f>
        <v>784.74714480612874</v>
      </c>
      <c r="G8" s="7">
        <f>VLOOKUP($A8,Dati!$E$113:$N$223,8,FALSE)</f>
        <v>1647.1651256565387</v>
      </c>
      <c r="H8" s="7">
        <f>VLOOKUP($A8,Dati!$E$113:$N$223,9,FALSE)</f>
        <v>-67.097068109303166</v>
      </c>
      <c r="I8" s="7">
        <f>VLOOKUP($A8,Dati!$E$113:$N$223,10,FALSE)</f>
        <v>4144.1283470841681</v>
      </c>
      <c r="J8" s="24">
        <f t="shared" si="0"/>
        <v>0</v>
      </c>
    </row>
    <row r="9" spans="1:10" x14ac:dyDescent="0.35">
      <c r="A9" s="6" t="s">
        <v>15</v>
      </c>
      <c r="B9" s="7">
        <f>VLOOKUP($A9,Dati!$E$113:$N$223,3,FALSE)</f>
        <v>1126.2889642760695</v>
      </c>
      <c r="C9" s="7">
        <f>VLOOKUP($A9,Dati!$E$113:$N$223,4,FALSE)</f>
        <v>4937.7911107305108</v>
      </c>
      <c r="D9" s="7">
        <f>VLOOKUP($A9,Dati!$E$113:$N$223,5,FALSE)</f>
        <v>2857.7819914446063</v>
      </c>
      <c r="E9" s="7">
        <f>VLOOKUP($A9,Dati!$E$113:$N$223,6,FALSE)</f>
        <v>1834.2934308361764</v>
      </c>
      <c r="F9" s="7">
        <f>VLOOKUP($A9,Dati!$E$113:$N$223,7,FALSE)</f>
        <v>1958.9167778559761</v>
      </c>
      <c r="G9" s="7">
        <f>VLOOKUP($A9,Dati!$E$113:$N$223,8,FALSE)</f>
        <v>3455.1456207864808</v>
      </c>
      <c r="H9" s="7">
        <f>VLOOKUP($A9,Dati!$E$113:$N$223,9,FALSE)</f>
        <v>-133.53830766966911</v>
      </c>
      <c r="I9" s="7">
        <f>VLOOKUP($A9,Dati!$E$113:$N$223,10,FALSE)</f>
        <v>8450.2591708758464</v>
      </c>
      <c r="J9" s="24">
        <f t="shared" si="0"/>
        <v>0</v>
      </c>
    </row>
    <row r="10" spans="1:10" x14ac:dyDescent="0.35">
      <c r="A10" s="6" t="s">
        <v>16</v>
      </c>
      <c r="B10" s="7">
        <f>VLOOKUP($A10,Dati!$E$113:$N$223,3,FALSE)</f>
        <v>459.64126555104957</v>
      </c>
      <c r="C10" s="7">
        <f>VLOOKUP($A10,Dati!$E$113:$N$223,4,FALSE)</f>
        <v>2014.431765786622</v>
      </c>
      <c r="D10" s="7">
        <f>VLOOKUP($A10,Dati!$E$113:$N$223,5,FALSE)</f>
        <v>1295.9436288090906</v>
      </c>
      <c r="E10" s="7">
        <f>VLOOKUP($A10,Dati!$E$113:$N$223,6,FALSE)</f>
        <v>783.45042327846227</v>
      </c>
      <c r="F10" s="7">
        <f>VLOOKUP($A10,Dati!$E$113:$N$223,7,FALSE)</f>
        <v>786.62920759658778</v>
      </c>
      <c r="G10" s="7">
        <f>VLOOKUP($A10,Dati!$E$113:$N$223,8,FALSE)</f>
        <v>1568.4098615447865</v>
      </c>
      <c r="H10" s="7">
        <f>VLOOKUP($A10,Dati!$E$113:$N$223,9,FALSE)</f>
        <v>-27.872005091658224</v>
      </c>
      <c r="I10" s="7">
        <f>VLOOKUP($A10,Dati!$E$113:$N$223,10,FALSE)</f>
        <v>3740.4748857248405</v>
      </c>
      <c r="J10" s="24">
        <f t="shared" si="0"/>
        <v>0</v>
      </c>
    </row>
    <row r="11" spans="1:10" x14ac:dyDescent="0.35">
      <c r="A11" s="6" t="s">
        <v>17</v>
      </c>
      <c r="B11" s="7">
        <f>VLOOKUP($A11,Dati!$E$113:$N$223,3,FALSE)</f>
        <v>542.99539089891709</v>
      </c>
      <c r="C11" s="7">
        <f>VLOOKUP($A11,Dati!$E$113:$N$223,4,FALSE)</f>
        <v>1225.7888579651456</v>
      </c>
      <c r="D11" s="7">
        <f>VLOOKUP($A11,Dati!$E$113:$N$223,5,FALSE)</f>
        <v>1286.7387590388391</v>
      </c>
      <c r="E11" s="7">
        <f>VLOOKUP($A11,Dati!$E$113:$N$223,6,FALSE)</f>
        <v>600.03604050497154</v>
      </c>
      <c r="F11" s="7">
        <f>VLOOKUP($A11,Dati!$E$113:$N$223,7,FALSE)</f>
        <v>479.34223168776202</v>
      </c>
      <c r="G11" s="7">
        <f>VLOOKUP($A11,Dati!$E$113:$N$223,8,FALSE)</f>
        <v>1165.7727421801176</v>
      </c>
      <c r="H11" s="7">
        <f>VLOOKUP($A11,Dati!$E$113:$N$223,9,FALSE)</f>
        <v>-28.002320915637107</v>
      </c>
      <c r="I11" s="7">
        <f>VLOOKUP($A11,Dati!$E$113:$N$223,10,FALSE)</f>
        <v>3113.9151569746482</v>
      </c>
      <c r="J11" s="24">
        <f t="shared" si="0"/>
        <v>0</v>
      </c>
    </row>
    <row r="12" spans="1:10" x14ac:dyDescent="0.35">
      <c r="A12" s="8" t="s">
        <v>118</v>
      </c>
      <c r="B12" s="9">
        <f t="shared" ref="B12:I12" si="1">SUM(B4:B11)</f>
        <v>12700.900000000001</v>
      </c>
      <c r="C12" s="9">
        <f t="shared" si="1"/>
        <v>61139.199999999983</v>
      </c>
      <c r="D12" s="9">
        <f t="shared" si="1"/>
        <v>34232.199999999997</v>
      </c>
      <c r="E12" s="9">
        <f t="shared" si="1"/>
        <v>20226.500000000004</v>
      </c>
      <c r="F12" s="9">
        <f t="shared" si="1"/>
        <v>23451.999999999996</v>
      </c>
      <c r="G12" s="9">
        <f t="shared" si="1"/>
        <v>34974.299999999988</v>
      </c>
      <c r="H12" s="9">
        <f t="shared" si="1"/>
        <v>-1183.9999999999998</v>
      </c>
      <c r="I12" s="9">
        <f t="shared" si="1"/>
        <v>98184.099999999991</v>
      </c>
      <c r="J12" s="24">
        <f t="shared" si="0"/>
        <v>0</v>
      </c>
    </row>
    <row r="13" spans="1:10" x14ac:dyDescent="0.35">
      <c r="A13" s="23" t="s">
        <v>18</v>
      </c>
      <c r="B13" s="7">
        <f>B14</f>
        <v>430</v>
      </c>
      <c r="C13" s="7">
        <f t="shared" ref="C13:I13" si="2">C14</f>
        <v>1757.4</v>
      </c>
      <c r="D13" s="7">
        <f t="shared" si="2"/>
        <v>947.6</v>
      </c>
      <c r="E13" s="7">
        <f t="shared" si="2"/>
        <v>529.20000000000005</v>
      </c>
      <c r="F13" s="7">
        <f t="shared" si="2"/>
        <v>689</v>
      </c>
      <c r="G13" s="7">
        <f t="shared" si="2"/>
        <v>1069.3999999999999</v>
      </c>
      <c r="H13" s="7">
        <f t="shared" si="2"/>
        <v>-60.099999999999994</v>
      </c>
      <c r="I13" s="7">
        <f t="shared" si="2"/>
        <v>2926.1</v>
      </c>
      <c r="J13" s="24">
        <f t="shared" si="0"/>
        <v>0</v>
      </c>
    </row>
    <row r="14" spans="1:10" x14ac:dyDescent="0.35">
      <c r="A14" s="8" t="s">
        <v>119</v>
      </c>
      <c r="B14" s="9">
        <f>VLOOKUP($A14,Dati!$E$113:$N$223,3,FALSE)</f>
        <v>430</v>
      </c>
      <c r="C14" s="9">
        <f>VLOOKUP($A14,Dati!$E$113:$N$223,4,FALSE)</f>
        <v>1757.4</v>
      </c>
      <c r="D14" s="9">
        <f>VLOOKUP($A14,Dati!$E$113:$N$223,5,FALSE)</f>
        <v>947.6</v>
      </c>
      <c r="E14" s="9">
        <f>VLOOKUP($A14,Dati!$E$113:$N$223,6,FALSE)</f>
        <v>529.20000000000005</v>
      </c>
      <c r="F14" s="9">
        <f>VLOOKUP($A14,Dati!$E$113:$N$223,7,FALSE)</f>
        <v>689</v>
      </c>
      <c r="G14" s="9">
        <f>VLOOKUP($A14,Dati!$E$113:$N$223,8,FALSE)</f>
        <v>1069.3999999999999</v>
      </c>
      <c r="H14" s="9">
        <f>VLOOKUP($A14,Dati!$E$113:$N$223,9,FALSE)</f>
        <v>-60.099999999999994</v>
      </c>
      <c r="I14" s="9">
        <f>VLOOKUP($A14,Dati!$E$113:$N$223,10,FALSE)</f>
        <v>2926.1</v>
      </c>
      <c r="J14" s="24">
        <f t="shared" si="0"/>
        <v>0</v>
      </c>
    </row>
    <row r="15" spans="1:10" x14ac:dyDescent="0.35">
      <c r="A15" s="6" t="s">
        <v>19</v>
      </c>
      <c r="B15" s="7">
        <f>VLOOKUP($A15,Dati!$E$113:$N$223,3,FALSE)</f>
        <v>2664.897716400068</v>
      </c>
      <c r="C15" s="7">
        <f>VLOOKUP($A15,Dati!$E$113:$N$223,4,FALSE)</f>
        <v>11293.166245611343</v>
      </c>
      <c r="D15" s="7">
        <f>VLOOKUP($A15,Dati!$E$113:$N$223,5,FALSE)</f>
        <v>6548.3160096572301</v>
      </c>
      <c r="E15" s="7">
        <f>VLOOKUP($A15,Dati!$E$113:$N$223,6,FALSE)</f>
        <v>3988.6294302048691</v>
      </c>
      <c r="F15" s="7">
        <f>VLOOKUP($A15,Dati!$E$113:$N$223,7,FALSE)</f>
        <v>4142.4205288306766</v>
      </c>
      <c r="G15" s="7">
        <f>VLOOKUP($A15,Dati!$E$113:$N$223,8,FALSE)</f>
        <v>7049.4359527549495</v>
      </c>
      <c r="H15" s="7">
        <f>VLOOKUP($A15,Dati!$E$113:$N$223,9,FALSE)</f>
        <v>-279.75599378754885</v>
      </c>
      <c r="I15" s="7">
        <f>VLOOKUP($A15,Dati!$E$113:$N$223,10,FALSE)</f>
        <v>19145.009971600495</v>
      </c>
      <c r="J15" s="24">
        <f t="shared" si="0"/>
        <v>0</v>
      </c>
    </row>
    <row r="16" spans="1:10" x14ac:dyDescent="0.35">
      <c r="A16" s="6" t="s">
        <v>20</v>
      </c>
      <c r="B16" s="7">
        <f>VLOOKUP($A16,Dati!$E$113:$N$223,3,FALSE)</f>
        <v>1829.2058112306477</v>
      </c>
      <c r="C16" s="7">
        <f>VLOOKUP($A16,Dati!$E$113:$N$223,4,FALSE)</f>
        <v>6960.2486570108067</v>
      </c>
      <c r="D16" s="7">
        <f>VLOOKUP($A16,Dati!$E$113:$N$223,5,FALSE)</f>
        <v>5171.1029906164231</v>
      </c>
      <c r="E16" s="7">
        <f>VLOOKUP($A16,Dati!$E$113:$N$223,6,FALSE)</f>
        <v>2655.5870816310958</v>
      </c>
      <c r="F16" s="7">
        <f>VLOOKUP($A16,Dati!$E$113:$N$223,7,FALSE)</f>
        <v>2573.8708230272987</v>
      </c>
      <c r="G16" s="7">
        <f>VLOOKUP($A16,Dati!$E$113:$N$223,8,FALSE)</f>
        <v>4530.8434615284314</v>
      </c>
      <c r="H16" s="7">
        <f>VLOOKUP($A16,Dati!$E$113:$N$223,9,FALSE)</f>
        <v>-171.61834166709212</v>
      </c>
      <c r="I16" s="7">
        <f>VLOOKUP($A16,Dati!$E$113:$N$223,10,FALSE)</f>
        <v>13090.324674060823</v>
      </c>
      <c r="J16" s="24">
        <f t="shared" si="0"/>
        <v>0</v>
      </c>
    </row>
    <row r="17" spans="1:10" x14ac:dyDescent="0.35">
      <c r="A17" s="6" t="s">
        <v>21</v>
      </c>
      <c r="B17" s="7">
        <f>VLOOKUP($A17,Dati!$E$113:$N$223,3,FALSE)</f>
        <v>532.55958691133128</v>
      </c>
      <c r="C17" s="7">
        <f>VLOOKUP($A17,Dati!$E$113:$N$223,4,FALSE)</f>
        <v>1641.3985200165785</v>
      </c>
      <c r="D17" s="7">
        <f>VLOOKUP($A17,Dati!$E$113:$N$223,5,FALSE)</f>
        <v>1579.1834609728837</v>
      </c>
      <c r="E17" s="7">
        <f>VLOOKUP($A17,Dati!$E$113:$N$223,6,FALSE)</f>
        <v>664.69762276074869</v>
      </c>
      <c r="F17" s="7">
        <f>VLOOKUP($A17,Dati!$E$113:$N$223,7,FALSE)</f>
        <v>599.37103656494037</v>
      </c>
      <c r="G17" s="7">
        <f>VLOOKUP($A17,Dati!$E$113:$N$223,8,FALSE)</f>
        <v>1375.9899534849656</v>
      </c>
      <c r="H17" s="7">
        <f>VLOOKUP($A17,Dati!$E$113:$N$223,9,FALSE)</f>
        <v>-39.00611701128949</v>
      </c>
      <c r="I17" s="7">
        <f>VLOOKUP($A17,Dati!$E$113:$N$223,10,FALSE)</f>
        <v>3826.0567450487797</v>
      </c>
      <c r="J17" s="24">
        <f t="shared" si="0"/>
        <v>0</v>
      </c>
    </row>
    <row r="18" spans="1:10" x14ac:dyDescent="0.35">
      <c r="A18" s="6" t="s">
        <v>22</v>
      </c>
      <c r="B18" s="7">
        <f>VLOOKUP($A18,Dati!$E$113:$N$223,3,FALSE)</f>
        <v>11383.415260508531</v>
      </c>
      <c r="C18" s="7">
        <f>VLOOKUP($A18,Dati!$E$113:$N$223,4,FALSE)</f>
        <v>90127.724526219565</v>
      </c>
      <c r="D18" s="7">
        <f>VLOOKUP($A18,Dati!$E$113:$N$223,5,FALSE)</f>
        <v>34613.12689076957</v>
      </c>
      <c r="E18" s="7">
        <f>VLOOKUP($A18,Dati!$E$113:$N$223,6,FALSE)</f>
        <v>22269.976859771472</v>
      </c>
      <c r="F18" s="7">
        <f>VLOOKUP($A18,Dati!$E$113:$N$223,7,FALSE)</f>
        <v>32273.588205908807</v>
      </c>
      <c r="G18" s="7">
        <f>VLOOKUP($A18,Dati!$E$113:$N$223,8,FALSE)</f>
        <v>26816.677829343589</v>
      </c>
      <c r="H18" s="7">
        <f>VLOOKUP($A18,Dati!$E$113:$N$223,9,FALSE)</f>
        <v>-1807.430035370129</v>
      </c>
      <c r="I18" s="7">
        <f>VLOOKUP($A18,Dati!$E$113:$N$223,10,FALSE)</f>
        <v>106589.94940579085</v>
      </c>
      <c r="J18" s="24">
        <f t="shared" si="0"/>
        <v>0</v>
      </c>
    </row>
    <row r="19" spans="1:10" x14ac:dyDescent="0.35">
      <c r="A19" s="6" t="s">
        <v>23</v>
      </c>
      <c r="B19" s="7">
        <f>VLOOKUP($A19,Dati!$E$113:$N$223,3,FALSE)</f>
        <v>3449.1855699222046</v>
      </c>
      <c r="C19" s="7">
        <f>VLOOKUP($A19,Dati!$E$113:$N$223,4,FALSE)</f>
        <v>16373.904842626143</v>
      </c>
      <c r="D19" s="7">
        <f>VLOOKUP($A19,Dati!$E$113:$N$223,5,FALSE)</f>
        <v>8609.3192435240853</v>
      </c>
      <c r="E19" s="7">
        <f>VLOOKUP($A19,Dati!$E$113:$N$223,6,FALSE)</f>
        <v>5011.7147024334718</v>
      </c>
      <c r="F19" s="7">
        <f>VLOOKUP($A19,Dati!$E$113:$N$223,7,FALSE)</f>
        <v>6083.2510022734041</v>
      </c>
      <c r="G19" s="7">
        <f>VLOOKUP($A19,Dati!$E$113:$N$223,8,FALSE)</f>
        <v>8142.1764327954024</v>
      </c>
      <c r="H19" s="7">
        <f>VLOOKUP($A19,Dati!$E$113:$N$223,9,FALSE)</f>
        <v>-450.83944341095798</v>
      </c>
      <c r="I19" s="7">
        <f>VLOOKUP($A19,Dati!$E$113:$N$223,10,FALSE)</f>
        <v>25028.780940749995</v>
      </c>
      <c r="J19" s="24">
        <f t="shared" si="0"/>
        <v>0</v>
      </c>
    </row>
    <row r="20" spans="1:10" x14ac:dyDescent="0.35">
      <c r="A20" s="6" t="s">
        <v>24</v>
      </c>
      <c r="B20" s="7">
        <f>VLOOKUP($A20,Dati!$E$113:$N$223,3,FALSE)</f>
        <v>3696.4435827374587</v>
      </c>
      <c r="C20" s="7">
        <f>VLOOKUP($A20,Dati!$E$113:$N$223,4,FALSE)</f>
        <v>16561.069055480664</v>
      </c>
      <c r="D20" s="7">
        <f>VLOOKUP($A20,Dati!$E$113:$N$223,5,FALSE)</f>
        <v>10675.827685956738</v>
      </c>
      <c r="E20" s="7">
        <f>VLOOKUP($A20,Dati!$E$113:$N$223,6,FALSE)</f>
        <v>5400.7768569530117</v>
      </c>
      <c r="F20" s="7">
        <f>VLOOKUP($A20,Dati!$E$113:$N$223,7,FALSE)</f>
        <v>6234.763805077705</v>
      </c>
      <c r="G20" s="7">
        <f>VLOOKUP($A20,Dati!$E$113:$N$223,8,FALSE)</f>
        <v>8670.1320773827611</v>
      </c>
      <c r="H20" s="7">
        <f>VLOOKUP($A20,Dati!$E$113:$N$223,9,FALSE)</f>
        <v>-567.16448489691686</v>
      </c>
      <c r="I20" s="7">
        <f>VLOOKUP($A20,Dati!$E$113:$N$223,10,FALSE)</f>
        <v>27400.767254629984</v>
      </c>
      <c r="J20" s="24">
        <f t="shared" si="0"/>
        <v>0</v>
      </c>
    </row>
    <row r="21" spans="1:10" x14ac:dyDescent="0.35">
      <c r="A21" s="6" t="s">
        <v>25</v>
      </c>
      <c r="B21" s="7">
        <f>VLOOKUP($A21,Dati!$E$113:$N$223,3,FALSE)</f>
        <v>1612.7929363048513</v>
      </c>
      <c r="C21" s="7">
        <f>VLOOKUP($A21,Dati!$E$113:$N$223,4,FALSE)</f>
        <v>5504.9248996611532</v>
      </c>
      <c r="D21" s="7">
        <f>VLOOKUP($A21,Dati!$E$113:$N$223,5,FALSE)</f>
        <v>3797.0596520675008</v>
      </c>
      <c r="E21" s="7">
        <f>VLOOKUP($A21,Dati!$E$113:$N$223,6,FALSE)</f>
        <v>2415.0375706372643</v>
      </c>
      <c r="F21" s="7">
        <f>VLOOKUP($A21,Dati!$E$113:$N$223,7,FALSE)</f>
        <v>2049.9702515234467</v>
      </c>
      <c r="G21" s="7">
        <f>VLOOKUP($A21,Dati!$E$113:$N$223,8,FALSE)</f>
        <v>4511.6650500683436</v>
      </c>
      <c r="H21" s="7">
        <f>VLOOKUP($A21,Dati!$E$113:$N$223,9,FALSE)</f>
        <v>-237.28892024274296</v>
      </c>
      <c r="I21" s="7">
        <f>VLOOKUP($A21,Dati!$E$113:$N$223,10,FALSE)</f>
        <v>10724.145795698394</v>
      </c>
      <c r="J21" s="24">
        <f t="shared" si="0"/>
        <v>0</v>
      </c>
    </row>
    <row r="22" spans="1:10" x14ac:dyDescent="0.35">
      <c r="A22" s="6" t="s">
        <v>26</v>
      </c>
      <c r="B22" s="7">
        <f>VLOOKUP($A22,Dati!$E$113:$N$223,3,FALSE)</f>
        <v>954.76461699693675</v>
      </c>
      <c r="C22" s="7">
        <f>VLOOKUP($A22,Dati!$E$113:$N$223,4,FALSE)</f>
        <v>3738.3715297261137</v>
      </c>
      <c r="D22" s="7">
        <f>VLOOKUP($A22,Dati!$E$113:$N$223,5,FALSE)</f>
        <v>2622.178565089343</v>
      </c>
      <c r="E22" s="7">
        <f>VLOOKUP($A22,Dati!$E$113:$N$223,6,FALSE)</f>
        <v>1569.6546126680382</v>
      </c>
      <c r="F22" s="7">
        <f>VLOOKUP($A22,Dati!$E$113:$N$223,7,FALSE)</f>
        <v>1418.8611374652294</v>
      </c>
      <c r="G22" s="7">
        <f>VLOOKUP($A22,Dati!$E$113:$N$223,8,FALSE)</f>
        <v>2932.3613507889841</v>
      </c>
      <c r="H22" s="7">
        <f>VLOOKUP($A22,Dati!$E$113:$N$223,9,FALSE)</f>
        <v>-157.64032658826983</v>
      </c>
      <c r="I22" s="7">
        <f>VLOOKUP($A22,Dati!$E$113:$N$223,10,FALSE)</f>
        <v>7101.5199858798405</v>
      </c>
      <c r="J22" s="24">
        <f t="shared" si="0"/>
        <v>0</v>
      </c>
    </row>
    <row r="23" spans="1:10" x14ac:dyDescent="0.35">
      <c r="A23" s="6" t="s">
        <v>27</v>
      </c>
      <c r="B23" s="7">
        <f>VLOOKUP($A23,Dati!$E$113:$N$223,3,FALSE)</f>
        <v>1073.9146688555179</v>
      </c>
      <c r="C23" s="7">
        <f>VLOOKUP($A23,Dati!$E$113:$N$223,4,FALSE)</f>
        <v>4784.6620784109064</v>
      </c>
      <c r="D23" s="7">
        <f>VLOOKUP($A23,Dati!$E$113:$N$223,5,FALSE)</f>
        <v>3027.5804106856481</v>
      </c>
      <c r="E23" s="7">
        <f>VLOOKUP($A23,Dati!$E$113:$N$223,6,FALSE)</f>
        <v>1663.89927058377</v>
      </c>
      <c r="F23" s="7">
        <f>VLOOKUP($A23,Dati!$E$113:$N$223,7,FALSE)</f>
        <v>1842.5610057085589</v>
      </c>
      <c r="G23" s="7">
        <f>VLOOKUP($A23,Dati!$E$113:$N$223,8,FALSE)</f>
        <v>3065.6357291097861</v>
      </c>
      <c r="H23" s="7">
        <f>VLOOKUP($A23,Dati!$E$113:$N$223,9,FALSE)</f>
        <v>-202.73153949720663</v>
      </c>
      <c r="I23" s="7">
        <f>VLOOKUP($A23,Dati!$E$113:$N$223,10,FALSE)</f>
        <v>8242.6010712723237</v>
      </c>
      <c r="J23" s="24">
        <f t="shared" si="0"/>
        <v>0</v>
      </c>
    </row>
    <row r="24" spans="1:10" x14ac:dyDescent="0.35">
      <c r="A24" s="6" t="s">
        <v>28</v>
      </c>
      <c r="B24" s="7">
        <f>VLOOKUP($A24,Dati!$E$113:$N$223,3,FALSE)</f>
        <v>988.43846652259322</v>
      </c>
      <c r="C24" s="7">
        <f>VLOOKUP($A24,Dati!$E$113:$N$223,4,FALSE)</f>
        <v>4161.0241930700813</v>
      </c>
      <c r="D24" s="7">
        <f>VLOOKUP($A24,Dati!$E$113:$N$223,5,FALSE)</f>
        <v>3138.5189859986949</v>
      </c>
      <c r="E24" s="7">
        <f>VLOOKUP($A24,Dati!$E$113:$N$223,6,FALSE)</f>
        <v>1721.4045578073133</v>
      </c>
      <c r="F24" s="7">
        <f>VLOOKUP($A24,Dati!$E$113:$N$223,7,FALSE)</f>
        <v>1550.6143588929481</v>
      </c>
      <c r="G24" s="7">
        <f>VLOOKUP($A24,Dati!$E$113:$N$223,8,FALSE)</f>
        <v>2866.6717183326191</v>
      </c>
      <c r="H24" s="7">
        <f>VLOOKUP($A24,Dati!$E$113:$N$223,9,FALSE)</f>
        <v>-98.408953625596439</v>
      </c>
      <c r="I24" s="7">
        <f>VLOOKUP($A24,Dati!$E$113:$N$223,10,FALSE)</f>
        <v>7784.2254935981327</v>
      </c>
      <c r="J24" s="24">
        <f t="shared" si="0"/>
        <v>0</v>
      </c>
    </row>
    <row r="25" spans="1:10" x14ac:dyDescent="0.35">
      <c r="A25" s="6" t="s">
        <v>29</v>
      </c>
      <c r="B25" s="7">
        <f>VLOOKUP($A25,Dati!$E$113:$N$223,3,FALSE)</f>
        <v>700.50539786953289</v>
      </c>
      <c r="C25" s="7">
        <f>VLOOKUP($A25,Dati!$E$113:$N$223,4,FALSE)</f>
        <v>2554.3649652657064</v>
      </c>
      <c r="D25" s="7">
        <f>VLOOKUP($A25,Dati!$E$113:$N$223,5,FALSE)</f>
        <v>1458.4271437336199</v>
      </c>
      <c r="E25" s="7">
        <f>VLOOKUP($A25,Dati!$E$113:$N$223,6,FALSE)</f>
        <v>1019.0109108201492</v>
      </c>
      <c r="F25" s="7">
        <f>VLOOKUP($A25,Dati!$E$113:$N$223,7,FALSE)</f>
        <v>950.0167318360235</v>
      </c>
      <c r="G25" s="7">
        <f>VLOOKUP($A25,Dati!$E$113:$N$223,8,FALSE)</f>
        <v>1713.6527461506791</v>
      </c>
      <c r="H25" s="7">
        <f>VLOOKUP($A25,Dati!$E$113:$N$223,9,FALSE)</f>
        <v>-106.508747429938</v>
      </c>
      <c r="I25" s="7">
        <f>VLOOKUP($A25,Dati!$E$113:$N$223,10,FALSE)</f>
        <v>4351.4138629334275</v>
      </c>
      <c r="J25" s="24">
        <f t="shared" si="0"/>
        <v>0</v>
      </c>
    </row>
    <row r="26" spans="1:10" x14ac:dyDescent="0.35">
      <c r="A26" s="6" t="s">
        <v>30</v>
      </c>
      <c r="B26" s="7">
        <f>VLOOKUP($A26,Dati!$E$113:$N$223,3,FALSE)</f>
        <v>3049.5763857403258</v>
      </c>
      <c r="C26" s="7">
        <f>VLOOKUP($A26,Dati!$E$113:$N$223,4,FALSE)</f>
        <v>18786.540486900914</v>
      </c>
      <c r="D26" s="7">
        <f>VLOOKUP($A26,Dati!$E$113:$N$223,5,FALSE)</f>
        <v>7395.758960928255</v>
      </c>
      <c r="E26" s="7">
        <f>VLOOKUP($A26,Dati!$E$113:$N$223,6,FALSE)</f>
        <v>4704.6105237287948</v>
      </c>
      <c r="F26" s="7">
        <f>VLOOKUP($A26,Dati!$E$113:$N$223,7,FALSE)</f>
        <v>6795.4111128909553</v>
      </c>
      <c r="G26" s="7">
        <f>VLOOKUP($A26,Dati!$E$113:$N$223,8,FALSE)</f>
        <v>6956.4576982594954</v>
      </c>
      <c r="H26" s="7">
        <f>VLOOKUP($A26,Dati!$E$113:$N$223,9,FALSE)</f>
        <v>-298.80709647231168</v>
      </c>
      <c r="I26" s="7">
        <f>VLOOKUP($A26,Dati!$E$113:$N$223,10,FALSE)</f>
        <v>24389.504798736929</v>
      </c>
      <c r="J26" s="24">
        <f t="shared" si="0"/>
        <v>0</v>
      </c>
    </row>
    <row r="27" spans="1:10" x14ac:dyDescent="0.35">
      <c r="A27" s="8" t="s">
        <v>120</v>
      </c>
      <c r="B27" s="9">
        <f t="shared" ref="B27:I27" si="3">SUM(B15:B26)</f>
        <v>31935.699999999997</v>
      </c>
      <c r="C27" s="9">
        <f t="shared" si="3"/>
        <v>182487.39999999997</v>
      </c>
      <c r="D27" s="9">
        <f t="shared" si="3"/>
        <v>88636.4</v>
      </c>
      <c r="E27" s="9">
        <f t="shared" si="3"/>
        <v>53085</v>
      </c>
      <c r="F27" s="9">
        <f t="shared" si="3"/>
        <v>66514.7</v>
      </c>
      <c r="G27" s="9">
        <f t="shared" si="3"/>
        <v>78631.700000000012</v>
      </c>
      <c r="H27" s="9">
        <f t="shared" si="3"/>
        <v>-4417.2</v>
      </c>
      <c r="I27" s="9">
        <f t="shared" si="3"/>
        <v>257674.3</v>
      </c>
      <c r="J27" s="24">
        <f t="shared" si="0"/>
        <v>0</v>
      </c>
    </row>
    <row r="28" spans="1:10" x14ac:dyDescent="0.35">
      <c r="A28" s="6" t="s">
        <v>31</v>
      </c>
      <c r="B28" s="7">
        <f>VLOOKUP($A28,Dati!$E$113:$N$223,3,FALSE)</f>
        <v>1829.5</v>
      </c>
      <c r="C28" s="7">
        <f>VLOOKUP($A28,Dati!$E$113:$N$223,4,FALSE)</f>
        <v>11073.637501213299</v>
      </c>
      <c r="D28" s="7">
        <f>VLOOKUP($A28,Dati!$E$113:$N$223,5,FALSE)</f>
        <v>5325.9000000000005</v>
      </c>
      <c r="E28" s="7">
        <f>VLOOKUP($A28,Dati!$E$113:$N$223,6,FALSE)</f>
        <v>2563.6</v>
      </c>
      <c r="F28" s="7">
        <f>VLOOKUP($A28,Dati!$E$113:$N$223,7,FALSE)</f>
        <v>4135.2493267793698</v>
      </c>
      <c r="G28" s="7">
        <f>VLOOKUP($A28,Dati!$E$113:$N$223,8,FALSE)</f>
        <v>4433.8</v>
      </c>
      <c r="H28" s="7">
        <f>VLOOKUP($A28,Dati!$E$113:$N$223,9,FALSE)</f>
        <v>-199.20000000000005</v>
      </c>
      <c r="I28" s="7">
        <f>VLOOKUP($A28,Dati!$E$113:$N$223,10,FALSE)</f>
        <v>15764.788174433932</v>
      </c>
      <c r="J28" s="24">
        <f t="shared" si="0"/>
        <v>0</v>
      </c>
    </row>
    <row r="29" spans="1:10" x14ac:dyDescent="0.35">
      <c r="A29" s="6" t="s">
        <v>32</v>
      </c>
      <c r="B29" s="7">
        <f>VLOOKUP($A29,Dati!$E$113:$N$223,3,FALSE)</f>
        <v>1556.8</v>
      </c>
      <c r="C29" s="7">
        <f>VLOOKUP($A29,Dati!$E$113:$N$223,4,FALSE)</f>
        <v>8796.5624987866995</v>
      </c>
      <c r="D29" s="7">
        <f>VLOOKUP($A29,Dati!$E$113:$N$223,5,FALSE)</f>
        <v>4342.3999999999996</v>
      </c>
      <c r="E29" s="7">
        <f>VLOOKUP($A29,Dati!$E$113:$N$223,6,FALSE)</f>
        <v>2594.9</v>
      </c>
      <c r="F29" s="7">
        <f>VLOOKUP($A29,Dati!$E$113:$N$223,7,FALSE)</f>
        <v>3270.5506732206304</v>
      </c>
      <c r="G29" s="7">
        <f>VLOOKUP($A29,Dati!$E$113:$N$223,8,FALSE)</f>
        <v>4541.5999999999995</v>
      </c>
      <c r="H29" s="7">
        <f>VLOOKUP($A29,Dati!$E$113:$N$223,9,FALSE)</f>
        <v>-145.70000000000005</v>
      </c>
      <c r="I29" s="7">
        <f>VLOOKUP($A29,Dati!$E$113:$N$223,10,FALSE)</f>
        <v>13226.211825566068</v>
      </c>
      <c r="J29" s="24">
        <f t="shared" si="0"/>
        <v>0</v>
      </c>
    </row>
    <row r="30" spans="1:10" x14ac:dyDescent="0.35">
      <c r="A30" s="8" t="s">
        <v>121</v>
      </c>
      <c r="B30" s="9">
        <f t="shared" ref="B30:I30" si="4">SUM(B28:B29)</f>
        <v>3386.3</v>
      </c>
      <c r="C30" s="9">
        <f t="shared" si="4"/>
        <v>19870.199999999997</v>
      </c>
      <c r="D30" s="9">
        <f t="shared" si="4"/>
        <v>9668.2999999999993</v>
      </c>
      <c r="E30" s="9">
        <f t="shared" si="4"/>
        <v>5158.5</v>
      </c>
      <c r="F30" s="9">
        <f t="shared" si="4"/>
        <v>7405.8</v>
      </c>
      <c r="G30" s="9">
        <f t="shared" si="4"/>
        <v>8975.4</v>
      </c>
      <c r="H30" s="9">
        <f t="shared" si="4"/>
        <v>-344.90000000000009</v>
      </c>
      <c r="I30" s="9">
        <f t="shared" si="4"/>
        <v>28991</v>
      </c>
      <c r="J30" s="24">
        <f t="shared" si="0"/>
        <v>0</v>
      </c>
    </row>
    <row r="31" spans="1:10" x14ac:dyDescent="0.35">
      <c r="A31" s="6" t="s">
        <v>33</v>
      </c>
      <c r="B31" s="7">
        <f>VLOOKUP($A31,Dati!$E$113:$N$223,3,FALSE)</f>
        <v>2508.590955909378</v>
      </c>
      <c r="C31" s="7">
        <f>VLOOKUP($A31,Dati!$E$113:$N$223,4,FALSE)</f>
        <v>15151.57975676348</v>
      </c>
      <c r="D31" s="7">
        <f>VLOOKUP($A31,Dati!$E$113:$N$223,5,FALSE)</f>
        <v>7175.8129866109994</v>
      </c>
      <c r="E31" s="7">
        <f>VLOOKUP($A31,Dati!$E$113:$N$223,6,FALSE)</f>
        <v>3891.3187449075531</v>
      </c>
      <c r="F31" s="7">
        <f>VLOOKUP($A31,Dati!$E$113:$N$223,7,FALSE)</f>
        <v>5780.7834029634651</v>
      </c>
      <c r="G31" s="7">
        <f>VLOOKUP($A31,Dati!$E$113:$N$223,8,FALSE)</f>
        <v>6667.0361123311641</v>
      </c>
      <c r="H31" s="7">
        <f>VLOOKUP($A31,Dati!$E$113:$N$223,9,FALSE)</f>
        <v>-315.73690580355719</v>
      </c>
      <c r="I31" s="7">
        <f>VLOOKUP($A31,Dati!$E$113:$N$223,10,FALSE)</f>
        <v>21515.180757940445</v>
      </c>
      <c r="J31" s="24">
        <f t="shared" si="0"/>
        <v>0</v>
      </c>
    </row>
    <row r="32" spans="1:10" x14ac:dyDescent="0.35">
      <c r="A32" s="6" t="s">
        <v>34</v>
      </c>
      <c r="B32" s="7">
        <f>VLOOKUP($A32,Dati!$E$113:$N$223,3,FALSE)</f>
        <v>2044.7526266209368</v>
      </c>
      <c r="C32" s="7">
        <f>VLOOKUP($A32,Dati!$E$113:$N$223,4,FALSE)</f>
        <v>14614.334088928319</v>
      </c>
      <c r="D32" s="7">
        <f>VLOOKUP($A32,Dati!$E$113:$N$223,5,FALSE)</f>
        <v>6559.7803841559253</v>
      </c>
      <c r="E32" s="7">
        <f>VLOOKUP($A32,Dati!$E$113:$N$223,6,FALSE)</f>
        <v>3701.5506320342279</v>
      </c>
      <c r="F32" s="7">
        <f>VLOOKUP($A32,Dati!$E$113:$N$223,7,FALSE)</f>
        <v>5615.239133720771</v>
      </c>
      <c r="G32" s="7">
        <f>VLOOKUP($A32,Dati!$E$113:$N$223,8,FALSE)</f>
        <v>6345.7038468687851</v>
      </c>
      <c r="H32" s="7">
        <f>VLOOKUP($A32,Dati!$E$113:$N$223,9,FALSE)</f>
        <v>-224.00073856947404</v>
      </c>
      <c r="I32" s="7">
        <f>VLOOKUP($A32,Dati!$E$113:$N$223,10,FALSE)</f>
        <v>20023.780442249496</v>
      </c>
      <c r="J32" s="24">
        <f t="shared" si="0"/>
        <v>0</v>
      </c>
    </row>
    <row r="33" spans="1:10" x14ac:dyDescent="0.35">
      <c r="A33" s="6" t="s">
        <v>35</v>
      </c>
      <c r="B33" s="7">
        <f>VLOOKUP($A33,Dati!$E$113:$N$223,3,FALSE)</f>
        <v>585.2602523814345</v>
      </c>
      <c r="C33" s="7">
        <f>VLOOKUP($A33,Dati!$E$113:$N$223,4,FALSE)</f>
        <v>2560.2888792461226</v>
      </c>
      <c r="D33" s="7">
        <f>VLOOKUP($A33,Dati!$E$113:$N$223,5,FALSE)</f>
        <v>1584.3675664778496</v>
      </c>
      <c r="E33" s="7">
        <f>VLOOKUP($A33,Dati!$E$113:$N$223,6,FALSE)</f>
        <v>839.75087630416522</v>
      </c>
      <c r="F33" s="7">
        <f>VLOOKUP($A33,Dati!$E$113:$N$223,7,FALSE)</f>
        <v>934.51960054484368</v>
      </c>
      <c r="G33" s="7">
        <f>VLOOKUP($A33,Dati!$E$113:$N$223,8,FALSE)</f>
        <v>1711.5698584943214</v>
      </c>
      <c r="H33" s="7">
        <f>VLOOKUP($A33,Dati!$E$113:$N$223,9,FALSE)</f>
        <v>-33.861110757580576</v>
      </c>
      <c r="I33" s="7">
        <f>VLOOKUP($A33,Dati!$E$113:$N$223,10,FALSE)</f>
        <v>4633.3549689931388</v>
      </c>
      <c r="J33" s="24">
        <f t="shared" si="0"/>
        <v>0</v>
      </c>
    </row>
    <row r="34" spans="1:10" x14ac:dyDescent="0.35">
      <c r="A34" s="6" t="s">
        <v>36</v>
      </c>
      <c r="B34" s="7">
        <f>VLOOKUP($A34,Dati!$E$113:$N$223,3,FALSE)</f>
        <v>1964.5285774278736</v>
      </c>
      <c r="C34" s="7">
        <f>VLOOKUP($A34,Dati!$E$113:$N$223,4,FALSE)</f>
        <v>13235.617659659529</v>
      </c>
      <c r="D34" s="7">
        <f>VLOOKUP($A34,Dati!$E$113:$N$223,5,FALSE)</f>
        <v>7052.6076655904089</v>
      </c>
      <c r="E34" s="7">
        <f>VLOOKUP($A34,Dati!$E$113:$N$223,6,FALSE)</f>
        <v>3770.709305648058</v>
      </c>
      <c r="F34" s="7">
        <f>VLOOKUP($A34,Dati!$E$113:$N$223,7,FALSE)</f>
        <v>5134.6529750310483</v>
      </c>
      <c r="G34" s="7">
        <f>VLOOKUP($A34,Dati!$E$113:$N$223,8,FALSE)</f>
        <v>6329.7246264725263</v>
      </c>
      <c r="H34" s="7">
        <f>VLOOKUP($A34,Dati!$E$113:$N$223,9,FALSE)</f>
        <v>-250.66434542938049</v>
      </c>
      <c r="I34" s="7">
        <f>VLOOKUP($A34,Dati!$E$113:$N$223,10,FALSE)</f>
        <v>19426.451903041849</v>
      </c>
      <c r="J34" s="24">
        <f t="shared" si="0"/>
        <v>0</v>
      </c>
    </row>
    <row r="35" spans="1:10" x14ac:dyDescent="0.35">
      <c r="A35" s="6" t="s">
        <v>37</v>
      </c>
      <c r="B35" s="7">
        <f>VLOOKUP($A35,Dati!$E$113:$N$223,3,FALSE)</f>
        <v>2616.3064912550308</v>
      </c>
      <c r="C35" s="7">
        <f>VLOOKUP($A35,Dati!$E$113:$N$223,4,FALSE)</f>
        <v>11938.64219035001</v>
      </c>
      <c r="D35" s="7">
        <f>VLOOKUP($A35,Dati!$E$113:$N$223,5,FALSE)</f>
        <v>6403.6461113332743</v>
      </c>
      <c r="E35" s="7">
        <f>VLOOKUP($A35,Dati!$E$113:$N$223,6,FALSE)</f>
        <v>3455.984675969627</v>
      </c>
      <c r="F35" s="7">
        <f>VLOOKUP($A35,Dati!$E$113:$N$223,7,FALSE)</f>
        <v>4641.618677864064</v>
      </c>
      <c r="G35" s="7">
        <f>VLOOKUP($A35,Dati!$E$113:$N$223,8,FALSE)</f>
        <v>6565.8192792997688</v>
      </c>
      <c r="H35" s="7">
        <f>VLOOKUP($A35,Dati!$E$113:$N$223,9,FALSE)</f>
        <v>-249.69020530401858</v>
      </c>
      <c r="I35" s="7">
        <f>VLOOKUP($A35,Dati!$E$113:$N$223,10,FALSE)</f>
        <v>19177.120513100374</v>
      </c>
      <c r="J35" s="24">
        <f t="shared" si="0"/>
        <v>0</v>
      </c>
    </row>
    <row r="36" spans="1:10" x14ac:dyDescent="0.35">
      <c r="A36" s="6" t="s">
        <v>38</v>
      </c>
      <c r="B36" s="7">
        <f>VLOOKUP($A36,Dati!$E$113:$N$223,3,FALSE)</f>
        <v>2346.9514643831139</v>
      </c>
      <c r="C36" s="7">
        <f>VLOOKUP($A36,Dati!$E$113:$N$223,4,FALSE)</f>
        <v>13507.505239040394</v>
      </c>
      <c r="D36" s="7">
        <f>VLOOKUP($A36,Dati!$E$113:$N$223,5,FALSE)</f>
        <v>8401.3191451260409</v>
      </c>
      <c r="E36" s="7">
        <f>VLOOKUP($A36,Dati!$E$113:$N$223,6,FALSE)</f>
        <v>4238.771059388333</v>
      </c>
      <c r="F36" s="7">
        <f>VLOOKUP($A36,Dati!$E$113:$N$223,7,FALSE)</f>
        <v>5209.515159753073</v>
      </c>
      <c r="G36" s="7">
        <f>VLOOKUP($A36,Dati!$E$113:$N$223,8,FALSE)</f>
        <v>6999.3334605907339</v>
      </c>
      <c r="H36" s="7">
        <f>VLOOKUP($A36,Dati!$E$113:$N$223,9,FALSE)</f>
        <v>-270.26404475166242</v>
      </c>
      <c r="I36" s="7">
        <f>VLOOKUP($A36,Dati!$E$113:$N$223,10,FALSE)</f>
        <v>21536.559045247213</v>
      </c>
      <c r="J36" s="24">
        <f t="shared" si="0"/>
        <v>0</v>
      </c>
    </row>
    <row r="37" spans="1:10" x14ac:dyDescent="0.35">
      <c r="A37" s="6" t="s">
        <v>39</v>
      </c>
      <c r="B37" s="7">
        <f>VLOOKUP($A37,Dati!$E$113:$N$223,3,FALSE)</f>
        <v>563.70963202223118</v>
      </c>
      <c r="C37" s="7">
        <f>VLOOKUP($A37,Dati!$E$113:$N$223,4,FALSE)</f>
        <v>1943.2321860121428</v>
      </c>
      <c r="D37" s="7">
        <f>VLOOKUP($A37,Dati!$E$113:$N$223,5,FALSE)</f>
        <v>1485.9661407055019</v>
      </c>
      <c r="E37" s="7">
        <f>VLOOKUP($A37,Dati!$E$113:$N$223,6,FALSE)</f>
        <v>830.31470574803666</v>
      </c>
      <c r="F37" s="7">
        <f>VLOOKUP($A37,Dati!$E$113:$N$223,7,FALSE)</f>
        <v>782.67105012274033</v>
      </c>
      <c r="G37" s="7">
        <f>VLOOKUP($A37,Dati!$E$113:$N$223,8,FALSE)</f>
        <v>1880.2128159427036</v>
      </c>
      <c r="H37" s="7">
        <f>VLOOKUP($A37,Dati!$E$113:$N$223,9,FALSE)</f>
        <v>-55.382649384326569</v>
      </c>
      <c r="I37" s="7">
        <f>VLOOKUP($A37,Dati!$E$113:$N$223,10,FALSE)</f>
        <v>4204.7523694274769</v>
      </c>
      <c r="J37" s="24">
        <f t="shared" si="0"/>
        <v>0</v>
      </c>
    </row>
    <row r="38" spans="1:10" x14ac:dyDescent="0.35">
      <c r="A38" s="8" t="s">
        <v>122</v>
      </c>
      <c r="B38" s="9">
        <f t="shared" ref="B38:I38" si="5">SUM(B31:B37)</f>
        <v>12630.1</v>
      </c>
      <c r="C38" s="9">
        <f t="shared" si="5"/>
        <v>72951.199999999997</v>
      </c>
      <c r="D38" s="9">
        <f t="shared" si="5"/>
        <v>38663.5</v>
      </c>
      <c r="E38" s="9">
        <f t="shared" si="5"/>
        <v>20728.400000000001</v>
      </c>
      <c r="F38" s="9">
        <f t="shared" si="5"/>
        <v>28099.000000000004</v>
      </c>
      <c r="G38" s="9">
        <f t="shared" si="5"/>
        <v>36499.4</v>
      </c>
      <c r="H38" s="9">
        <f t="shared" si="5"/>
        <v>-1399.6</v>
      </c>
      <c r="I38" s="9">
        <f t="shared" si="5"/>
        <v>110517.19999999998</v>
      </c>
      <c r="J38" s="24">
        <f t="shared" si="0"/>
        <v>0</v>
      </c>
    </row>
    <row r="39" spans="1:10" x14ac:dyDescent="0.35">
      <c r="A39" s="6" t="s">
        <v>40</v>
      </c>
      <c r="B39" s="7">
        <f>VLOOKUP($A39,Dati!$E$113:$N$223,3,FALSE)</f>
        <v>1317.6818563516977</v>
      </c>
      <c r="C39" s="7">
        <f>VLOOKUP($A39,Dati!$E$113:$N$223,4,FALSE)</f>
        <v>7357.9868163320934</v>
      </c>
      <c r="D39" s="7">
        <f>VLOOKUP($A39,Dati!$E$113:$N$223,5,FALSE)</f>
        <v>3789.1685679901561</v>
      </c>
      <c r="E39" s="7">
        <f>VLOOKUP($A39,Dati!$E$113:$N$223,6,FALSE)</f>
        <v>2213.3776701246643</v>
      </c>
      <c r="F39" s="7">
        <f>VLOOKUP($A39,Dati!$E$113:$N$223,7,FALSE)</f>
        <v>2715.4322133142718</v>
      </c>
      <c r="G39" s="7">
        <f>VLOOKUP($A39,Dati!$E$113:$N$223,8,FALSE)</f>
        <v>4424.1880734678552</v>
      </c>
      <c r="H39" s="7">
        <f>VLOOKUP($A39,Dati!$E$113:$N$223,9,FALSE)</f>
        <v>-123.97403032228156</v>
      </c>
      <c r="I39" s="7">
        <f>VLOOKUP($A39,Dati!$E$113:$N$223,10,FALSE)</f>
        <v>11836.241400380586</v>
      </c>
      <c r="J39" s="24">
        <f t="shared" si="0"/>
        <v>0</v>
      </c>
    </row>
    <row r="40" spans="1:10" x14ac:dyDescent="0.35">
      <c r="A40" s="6" t="s">
        <v>41</v>
      </c>
      <c r="B40" s="7">
        <f>VLOOKUP($A40,Dati!$E$113:$N$223,3,FALSE)</f>
        <v>349.7761994703385</v>
      </c>
      <c r="C40" s="7">
        <f>VLOOKUP($A40,Dati!$E$113:$N$223,4,FALSE)</f>
        <v>1559.9624631613165</v>
      </c>
      <c r="D40" s="7">
        <f>VLOOKUP($A40,Dati!$E$113:$N$223,5,FALSE)</f>
        <v>717.37687016274697</v>
      </c>
      <c r="E40" s="7">
        <f>VLOOKUP($A40,Dati!$E$113:$N$223,6,FALSE)</f>
        <v>532.08769260899089</v>
      </c>
      <c r="F40" s="7">
        <f>VLOOKUP($A40,Dati!$E$113:$N$223,7,FALSE)</f>
        <v>603.15907039321792</v>
      </c>
      <c r="G40" s="7">
        <f>VLOOKUP($A40,Dati!$E$113:$N$223,8,FALSE)</f>
        <v>1231.8543989244263</v>
      </c>
      <c r="H40" s="7">
        <f>VLOOKUP($A40,Dati!$E$113:$N$223,9,FALSE)</f>
        <v>-51.369497003828926</v>
      </c>
      <c r="I40" s="7">
        <f>VLOOKUP($A40,Dati!$E$113:$N$223,10,FALSE)</f>
        <v>2672.3536717127904</v>
      </c>
      <c r="J40" s="24">
        <f t="shared" si="0"/>
        <v>0</v>
      </c>
    </row>
    <row r="41" spans="1:10" x14ac:dyDescent="0.35">
      <c r="A41" s="6" t="s">
        <v>42</v>
      </c>
      <c r="B41" s="7">
        <f>VLOOKUP($A41,Dati!$E$113:$N$223,3,FALSE)</f>
        <v>583.12588224455794</v>
      </c>
      <c r="C41" s="7">
        <f>VLOOKUP($A41,Dati!$E$113:$N$223,4,FALSE)</f>
        <v>3849.8112022456589</v>
      </c>
      <c r="D41" s="7">
        <f>VLOOKUP($A41,Dati!$E$113:$N$223,5,FALSE)</f>
        <v>1514.7022453128043</v>
      </c>
      <c r="E41" s="7">
        <f>VLOOKUP($A41,Dati!$E$113:$N$223,6,FALSE)</f>
        <v>1132.0315035731228</v>
      </c>
      <c r="F41" s="7">
        <f>VLOOKUP($A41,Dati!$E$113:$N$223,7,FALSE)</f>
        <v>1554.1243895647615</v>
      </c>
      <c r="G41" s="7">
        <f>VLOOKUP($A41,Dati!$E$113:$N$223,8,FALSE)</f>
        <v>2242.3452564196646</v>
      </c>
      <c r="H41" s="7">
        <f>VLOOKUP($A41,Dati!$E$113:$N$223,9,FALSE)</f>
        <v>-73.54044230009788</v>
      </c>
      <c r="I41" s="7">
        <f>VLOOKUP($A41,Dati!$E$113:$N$223,10,FALSE)</f>
        <v>5430.2882507847035</v>
      </c>
      <c r="J41" s="24">
        <f t="shared" si="0"/>
        <v>0</v>
      </c>
    </row>
    <row r="42" spans="1:10" x14ac:dyDescent="0.35">
      <c r="A42" s="6" t="s">
        <v>43</v>
      </c>
      <c r="B42" s="7">
        <f>VLOOKUP($A42,Dati!$E$113:$N$223,3,FALSE)</f>
        <v>783.91606193340613</v>
      </c>
      <c r="C42" s="7">
        <f>VLOOKUP($A42,Dati!$E$113:$N$223,4,FALSE)</f>
        <v>5184.8395182609302</v>
      </c>
      <c r="D42" s="7">
        <f>VLOOKUP($A42,Dati!$E$113:$N$223,5,FALSE)</f>
        <v>2247.0523165342934</v>
      </c>
      <c r="E42" s="7">
        <f>VLOOKUP($A42,Dati!$E$113:$N$223,6,FALSE)</f>
        <v>1289.9031336932217</v>
      </c>
      <c r="F42" s="7">
        <f>VLOOKUP($A42,Dati!$E$113:$N$223,7,FALSE)</f>
        <v>1964.7843267277485</v>
      </c>
      <c r="G42" s="7">
        <f>VLOOKUP($A42,Dati!$E$113:$N$223,8,FALSE)</f>
        <v>2387.5122711880554</v>
      </c>
      <c r="H42" s="7">
        <f>VLOOKUP($A42,Dati!$E$113:$N$223,9,FALSE)</f>
        <v>-102.21603037379167</v>
      </c>
      <c r="I42" s="7">
        <f>VLOOKUP($A42,Dati!$E$113:$N$223,10,FALSE)</f>
        <v>7246.4166771219225</v>
      </c>
      <c r="J42" s="24">
        <f t="shared" si="0"/>
        <v>0</v>
      </c>
    </row>
    <row r="43" spans="1:10" x14ac:dyDescent="0.35">
      <c r="A43" s="8" t="s">
        <v>123</v>
      </c>
      <c r="B43" s="9">
        <f t="shared" ref="B43:I43" si="6">SUM(B39:B42)</f>
        <v>3034.5</v>
      </c>
      <c r="C43" s="9">
        <f t="shared" si="6"/>
        <v>17952.599999999999</v>
      </c>
      <c r="D43" s="9">
        <f t="shared" si="6"/>
        <v>8268.3000000000011</v>
      </c>
      <c r="E43" s="9">
        <f t="shared" si="6"/>
        <v>5167.3999999999996</v>
      </c>
      <c r="F43" s="9">
        <f t="shared" si="6"/>
        <v>6837.5</v>
      </c>
      <c r="G43" s="9">
        <f t="shared" si="6"/>
        <v>10285.900000000001</v>
      </c>
      <c r="H43" s="9">
        <f t="shared" si="6"/>
        <v>-351.1</v>
      </c>
      <c r="I43" s="9">
        <f t="shared" si="6"/>
        <v>27185.300000000003</v>
      </c>
      <c r="J43" s="24">
        <f t="shared" si="0"/>
        <v>0</v>
      </c>
    </row>
    <row r="44" spans="1:10" x14ac:dyDescent="0.35">
      <c r="A44" s="6" t="s">
        <v>44</v>
      </c>
      <c r="B44" s="7">
        <f>VLOOKUP($A44,Dati!$E$113:$N$223,3,FALSE)</f>
        <v>881.68600795758255</v>
      </c>
      <c r="C44" s="7">
        <f>VLOOKUP($A44,Dati!$E$113:$N$223,4,FALSE)</f>
        <v>1699.3862432317849</v>
      </c>
      <c r="D44" s="7">
        <f>VLOOKUP($A44,Dati!$E$113:$N$223,5,FALSE)</f>
        <v>1588.9277532799849</v>
      </c>
      <c r="E44" s="7">
        <f>VLOOKUP($A44,Dati!$E$113:$N$223,6,FALSE)</f>
        <v>677.51484582193166</v>
      </c>
      <c r="F44" s="7">
        <f>VLOOKUP($A44,Dati!$E$113:$N$223,7,FALSE)</f>
        <v>680.66630981238632</v>
      </c>
      <c r="G44" s="7">
        <f>VLOOKUP($A44,Dati!$E$113:$N$223,8,FALSE)</f>
        <v>1459.6146191866251</v>
      </c>
      <c r="H44" s="7">
        <f>VLOOKUP($A44,Dati!$E$113:$N$223,9,FALSE)</f>
        <v>-124.4562817568038</v>
      </c>
      <c r="I44" s="7">
        <f>VLOOKUP($A44,Dati!$E$113:$N$223,10,FALSE)</f>
        <v>4146.9771862648558</v>
      </c>
      <c r="J44" s="24">
        <f t="shared" si="0"/>
        <v>0</v>
      </c>
    </row>
    <row r="45" spans="1:10" x14ac:dyDescent="0.35">
      <c r="A45" s="6" t="s">
        <v>45</v>
      </c>
      <c r="B45" s="7">
        <f>VLOOKUP($A45,Dati!$E$113:$N$223,3,FALSE)</f>
        <v>1181.2637193319499</v>
      </c>
      <c r="C45" s="7">
        <f>VLOOKUP($A45,Dati!$E$113:$N$223,4,FALSE)</f>
        <v>2922.472207293014</v>
      </c>
      <c r="D45" s="7">
        <f>VLOOKUP($A45,Dati!$E$113:$N$223,5,FALSE)</f>
        <v>2401.8955283708219</v>
      </c>
      <c r="E45" s="7">
        <f>VLOOKUP($A45,Dati!$E$113:$N$223,6,FALSE)</f>
        <v>1109.353125300629</v>
      </c>
      <c r="F45" s="7">
        <f>VLOOKUP($A45,Dati!$E$113:$N$223,7,FALSE)</f>
        <v>1138.9789168373572</v>
      </c>
      <c r="G45" s="7">
        <f>VLOOKUP($A45,Dati!$E$113:$N$223,8,FALSE)</f>
        <v>2280.3487129683012</v>
      </c>
      <c r="H45" s="7">
        <f>VLOOKUP($A45,Dati!$E$113:$N$223,9,FALSE)</f>
        <v>-107.62619892809913</v>
      </c>
      <c r="I45" s="7">
        <f>VLOOKUP($A45,Dati!$E$113:$N$223,10,FALSE)</f>
        <v>6430.0219268980018</v>
      </c>
      <c r="J45" s="24">
        <f t="shared" si="0"/>
        <v>0</v>
      </c>
    </row>
    <row r="46" spans="1:10" x14ac:dyDescent="0.35">
      <c r="A46" s="6" t="s">
        <v>46</v>
      </c>
      <c r="B46" s="7">
        <f>VLOOKUP($A46,Dati!$E$113:$N$223,3,FALSE)</f>
        <v>2623.8945458252065</v>
      </c>
      <c r="C46" s="7">
        <f>VLOOKUP($A46,Dati!$E$113:$N$223,4,FALSE)</f>
        <v>13622.443919973412</v>
      </c>
      <c r="D46" s="7">
        <f>VLOOKUP($A46,Dati!$E$113:$N$223,5,FALSE)</f>
        <v>6707.7274894567026</v>
      </c>
      <c r="E46" s="7">
        <f>VLOOKUP($A46,Dati!$E$113:$N$223,6,FALSE)</f>
        <v>4113.2397703712286</v>
      </c>
      <c r="F46" s="7">
        <f>VLOOKUP($A46,Dati!$E$113:$N$223,7,FALSE)</f>
        <v>4980.5288750679356</v>
      </c>
      <c r="G46" s="7">
        <f>VLOOKUP($A46,Dati!$E$113:$N$223,8,FALSE)</f>
        <v>7470.543115818934</v>
      </c>
      <c r="H46" s="7">
        <f>VLOOKUP($A46,Dati!$E$113:$N$223,9,FALSE)</f>
        <v>-350.05268323240762</v>
      </c>
      <c r="I46" s="7">
        <f>VLOOKUP($A46,Dati!$E$113:$N$223,10,FALSE)</f>
        <v>20980.787742402685</v>
      </c>
      <c r="J46" s="24">
        <f t="shared" si="0"/>
        <v>0</v>
      </c>
    </row>
    <row r="47" spans="1:10" x14ac:dyDescent="0.35">
      <c r="A47" s="6" t="s">
        <v>47</v>
      </c>
      <c r="B47" s="7">
        <f>VLOOKUP($A47,Dati!$E$113:$N$223,3,FALSE)</f>
        <v>657.75572688526131</v>
      </c>
      <c r="C47" s="7">
        <f>VLOOKUP($A47,Dati!$E$113:$N$223,4,FALSE)</f>
        <v>2485.6976295017876</v>
      </c>
      <c r="D47" s="7">
        <f>VLOOKUP($A47,Dati!$E$113:$N$223,5,FALSE)</f>
        <v>1384.3492288924901</v>
      </c>
      <c r="E47" s="7">
        <f>VLOOKUP($A47,Dati!$E$113:$N$223,6,FALSE)</f>
        <v>910.59225850621101</v>
      </c>
      <c r="F47" s="7">
        <f>VLOOKUP($A47,Dati!$E$113:$N$223,7,FALSE)</f>
        <v>976.3258982823204</v>
      </c>
      <c r="G47" s="7">
        <f>VLOOKUP($A47,Dati!$E$113:$N$223,8,FALSE)</f>
        <v>1821.5935520261392</v>
      </c>
      <c r="H47" s="7">
        <f>VLOOKUP($A47,Dati!$E$113:$N$223,9,FALSE)</f>
        <v>-96.164836082689504</v>
      </c>
      <c r="I47" s="7">
        <f>VLOOKUP($A47,Dati!$E$113:$N$223,10,FALSE)</f>
        <v>4366.3131444344581</v>
      </c>
      <c r="J47" s="24">
        <f t="shared" si="0"/>
        <v>0</v>
      </c>
    </row>
    <row r="48" spans="1:10" x14ac:dyDescent="0.35">
      <c r="A48" s="8" t="s">
        <v>124</v>
      </c>
      <c r="B48" s="9">
        <f t="shared" ref="B48:I48" si="7">SUM(B44:B47)</f>
        <v>5344.6</v>
      </c>
      <c r="C48" s="9">
        <f t="shared" si="7"/>
        <v>20730</v>
      </c>
      <c r="D48" s="9">
        <f t="shared" si="7"/>
        <v>12082.9</v>
      </c>
      <c r="E48" s="9">
        <f t="shared" si="7"/>
        <v>6810.7</v>
      </c>
      <c r="F48" s="9">
        <f t="shared" si="7"/>
        <v>7776.5</v>
      </c>
      <c r="G48" s="9">
        <f t="shared" si="7"/>
        <v>13032.1</v>
      </c>
      <c r="H48" s="9">
        <f t="shared" si="7"/>
        <v>-678.30000000000007</v>
      </c>
      <c r="I48" s="9">
        <f t="shared" si="7"/>
        <v>35924.100000000006</v>
      </c>
      <c r="J48" s="24">
        <f t="shared" si="0"/>
        <v>0</v>
      </c>
    </row>
    <row r="49" spans="1:10" x14ac:dyDescent="0.35">
      <c r="A49" s="6" t="s">
        <v>48</v>
      </c>
      <c r="B49" s="7">
        <f>VLOOKUP($A49,Dati!$E$113:$N$223,3,FALSE)</f>
        <v>931.41176128398945</v>
      </c>
      <c r="C49" s="7">
        <f>VLOOKUP($A49,Dati!$E$113:$N$223,4,FALSE)</f>
        <v>3542.6417182535452</v>
      </c>
      <c r="D49" s="7">
        <f>VLOOKUP($A49,Dati!$E$113:$N$223,5,FALSE)</f>
        <v>2466.3923777649266</v>
      </c>
      <c r="E49" s="7">
        <f>VLOOKUP($A49,Dati!$E$113:$N$223,6,FALSE)</f>
        <v>1386.1805643962302</v>
      </c>
      <c r="F49" s="7">
        <f>VLOOKUP($A49,Dati!$E$113:$N$223,7,FALSE)</f>
        <v>1348.1734844427008</v>
      </c>
      <c r="G49" s="7">
        <f>VLOOKUP($A49,Dati!$E$113:$N$223,8,FALSE)</f>
        <v>2360.6528607048508</v>
      </c>
      <c r="H49" s="7">
        <f>VLOOKUP($A49,Dati!$E$113:$N$223,9,FALSE)</f>
        <v>-114.26287538100233</v>
      </c>
      <c r="I49" s="7">
        <f>VLOOKUP($A49,Dati!$E$113:$N$223,10,FALSE)</f>
        <v>6452.4817937873777</v>
      </c>
      <c r="J49" s="24">
        <f t="shared" si="0"/>
        <v>0</v>
      </c>
    </row>
    <row r="50" spans="1:10" x14ac:dyDescent="0.35">
      <c r="A50" s="6" t="s">
        <v>49</v>
      </c>
      <c r="B50" s="7">
        <f>VLOOKUP($A50,Dati!$E$113:$N$223,3,FALSE)</f>
        <v>1474.2065614758437</v>
      </c>
      <c r="C50" s="7">
        <f>VLOOKUP($A50,Dati!$E$113:$N$223,4,FALSE)</f>
        <v>8384.967459628615</v>
      </c>
      <c r="D50" s="7">
        <f>VLOOKUP($A50,Dati!$E$113:$N$223,5,FALSE)</f>
        <v>3922.3422872913334</v>
      </c>
      <c r="E50" s="7">
        <f>VLOOKUP($A50,Dati!$E$113:$N$223,6,FALSE)</f>
        <v>2446.4335816248044</v>
      </c>
      <c r="F50" s="7">
        <f>VLOOKUP($A50,Dati!$E$113:$N$223,7,FALSE)</f>
        <v>3131.2726840510049</v>
      </c>
      <c r="G50" s="7">
        <f>VLOOKUP($A50,Dati!$E$113:$N$223,8,FALSE)</f>
        <v>3572.5602052939757</v>
      </c>
      <c r="H50" s="7">
        <f>VLOOKUP($A50,Dati!$E$113:$N$223,9,FALSE)</f>
        <v>-180.4717431883561</v>
      </c>
      <c r="I50" s="7">
        <f>VLOOKUP($A50,Dati!$E$113:$N$223,10,FALSE)</f>
        <v>11595.898504825602</v>
      </c>
      <c r="J50" s="24">
        <f t="shared" si="0"/>
        <v>0</v>
      </c>
    </row>
    <row r="51" spans="1:10" x14ac:dyDescent="0.35">
      <c r="A51" s="6" t="s">
        <v>50</v>
      </c>
      <c r="B51" s="7">
        <f>VLOOKUP($A51,Dati!$E$113:$N$223,3,FALSE)</f>
        <v>1555.8525049682585</v>
      </c>
      <c r="C51" s="7">
        <f>VLOOKUP($A51,Dati!$E$113:$N$223,4,FALSE)</f>
        <v>9828.3774519286071</v>
      </c>
      <c r="D51" s="7">
        <f>VLOOKUP($A51,Dati!$E$113:$N$223,5,FALSE)</f>
        <v>4473.9545922408652</v>
      </c>
      <c r="E51" s="7">
        <f>VLOOKUP($A51,Dati!$E$113:$N$223,6,FALSE)</f>
        <v>2587.2796907982583</v>
      </c>
      <c r="F51" s="7">
        <f>VLOOKUP($A51,Dati!$E$113:$N$223,7,FALSE)</f>
        <v>3696.3414315955542</v>
      </c>
      <c r="G51" s="7">
        <f>VLOOKUP($A51,Dati!$E$113:$N$223,8,FALSE)</f>
        <v>4026.1559134133204</v>
      </c>
      <c r="H51" s="7">
        <f>VLOOKUP($A51,Dati!$E$113:$N$223,9,FALSE)</f>
        <v>-174.43787109807195</v>
      </c>
      <c r="I51" s="7">
        <f>VLOOKUP($A51,Dati!$E$113:$N$223,10,FALSE)</f>
        <v>13426.281469059166</v>
      </c>
      <c r="J51" s="24">
        <f t="shared" si="0"/>
        <v>0</v>
      </c>
    </row>
    <row r="52" spans="1:10" x14ac:dyDescent="0.35">
      <c r="A52" s="6" t="s">
        <v>51</v>
      </c>
      <c r="B52" s="7">
        <f>VLOOKUP($A52,Dati!$E$113:$N$223,3,FALSE)</f>
        <v>2112.6743485158918</v>
      </c>
      <c r="C52" s="7">
        <f>VLOOKUP($A52,Dati!$E$113:$N$223,4,FALSE)</f>
        <v>12354.763993343713</v>
      </c>
      <c r="D52" s="7">
        <f>VLOOKUP($A52,Dati!$E$113:$N$223,5,FALSE)</f>
        <v>5869.6690923270344</v>
      </c>
      <c r="E52" s="7">
        <f>VLOOKUP($A52,Dati!$E$113:$N$223,6,FALSE)</f>
        <v>3556.5853956668802</v>
      </c>
      <c r="F52" s="7">
        <f>VLOOKUP($A52,Dati!$E$113:$N$223,7,FALSE)</f>
        <v>4660.5631058761855</v>
      </c>
      <c r="G52" s="7">
        <f>VLOOKUP($A52,Dati!$E$113:$N$223,8,FALSE)</f>
        <v>5611.8238586194602</v>
      </c>
      <c r="H52" s="7">
        <f>VLOOKUP($A52,Dati!$E$113:$N$223,9,FALSE)</f>
        <v>-252.29252468038626</v>
      </c>
      <c r="I52" s="7">
        <f>VLOOKUP($A52,Dati!$E$113:$N$223,10,FALSE)</f>
        <v>17479.490266582648</v>
      </c>
      <c r="J52" s="24">
        <f t="shared" si="0"/>
        <v>0</v>
      </c>
    </row>
    <row r="53" spans="1:10" x14ac:dyDescent="0.35">
      <c r="A53" s="6" t="s">
        <v>52</v>
      </c>
      <c r="B53" s="7">
        <f>VLOOKUP($A53,Dati!$E$113:$N$223,3,FALSE)</f>
        <v>3351.2042230723769</v>
      </c>
      <c r="C53" s="7">
        <f>VLOOKUP($A53,Dati!$E$113:$N$223,4,FALSE)</f>
        <v>18009.007116927671</v>
      </c>
      <c r="D53" s="7">
        <f>VLOOKUP($A53,Dati!$E$113:$N$223,5,FALSE)</f>
        <v>9874.3335793390215</v>
      </c>
      <c r="E53" s="7">
        <f>VLOOKUP($A53,Dati!$E$113:$N$223,6,FALSE)</f>
        <v>5656.549834357209</v>
      </c>
      <c r="F53" s="7">
        <f>VLOOKUP($A53,Dati!$E$113:$N$223,7,FALSE)</f>
        <v>6689.9747313038724</v>
      </c>
      <c r="G53" s="7">
        <f>VLOOKUP($A53,Dati!$E$113:$N$223,8,FALSE)</f>
        <v>9036.3703141862043</v>
      </c>
      <c r="H53" s="7">
        <f>VLOOKUP($A53,Dati!$E$113:$N$223,9,FALSE)</f>
        <v>-331.36779611109915</v>
      </c>
      <c r="I53" s="7">
        <f>VLOOKUP($A53,Dati!$E$113:$N$223,10,FALSE)</f>
        <v>27593.022871753099</v>
      </c>
      <c r="J53" s="24">
        <f t="shared" si="0"/>
        <v>0</v>
      </c>
    </row>
    <row r="54" spans="1:10" x14ac:dyDescent="0.35">
      <c r="A54" s="6" t="s">
        <v>53</v>
      </c>
      <c r="B54" s="7">
        <f>VLOOKUP($A54,Dati!$E$113:$N$223,3,FALSE)</f>
        <v>1239.4614804840567</v>
      </c>
      <c r="C54" s="7">
        <f>VLOOKUP($A54,Dati!$E$113:$N$223,4,FALSE)</f>
        <v>3792.8630354190905</v>
      </c>
      <c r="D54" s="7">
        <f>VLOOKUP($A54,Dati!$E$113:$N$223,5,FALSE)</f>
        <v>2491.7952936314596</v>
      </c>
      <c r="E54" s="7">
        <f>VLOOKUP($A54,Dati!$E$113:$N$223,6,FALSE)</f>
        <v>1453.0013491162879</v>
      </c>
      <c r="F54" s="7">
        <f>VLOOKUP($A54,Dati!$E$113:$N$223,7,FALSE)</f>
        <v>1509.4383822902162</v>
      </c>
      <c r="G54" s="7">
        <f>VLOOKUP($A54,Dati!$E$113:$N$223,8,FALSE)</f>
        <v>3035.7881519563348</v>
      </c>
      <c r="H54" s="7">
        <f>VLOOKUP($A54,Dati!$E$113:$N$223,9,FALSE)</f>
        <v>-94.931323568252054</v>
      </c>
      <c r="I54" s="7">
        <f>VLOOKUP($A54,Dati!$E$113:$N$223,10,FALSE)</f>
        <v>7502.536906516184</v>
      </c>
      <c r="J54" s="24">
        <f t="shared" si="0"/>
        <v>0</v>
      </c>
    </row>
    <row r="55" spans="1:10" x14ac:dyDescent="0.35">
      <c r="A55" s="6" t="s">
        <v>54</v>
      </c>
      <c r="B55" s="7">
        <f>VLOOKUP($A55,Dati!$E$113:$N$223,3,FALSE)</f>
        <v>1340.7888249937039</v>
      </c>
      <c r="C55" s="7">
        <f>VLOOKUP($A55,Dati!$E$113:$N$223,4,FALSE)</f>
        <v>5104.4494165325586</v>
      </c>
      <c r="D55" s="7">
        <f>VLOOKUP($A55,Dati!$E$113:$N$223,5,FALSE)</f>
        <v>3126.3181398740817</v>
      </c>
      <c r="E55" s="7">
        <f>VLOOKUP($A55,Dati!$E$113:$N$223,6,FALSE)</f>
        <v>1692.2511109096113</v>
      </c>
      <c r="F55" s="7">
        <f>VLOOKUP($A55,Dati!$E$113:$N$223,7,FALSE)</f>
        <v>1928.7413829713407</v>
      </c>
      <c r="G55" s="7">
        <f>VLOOKUP($A55,Dati!$E$113:$N$223,8,FALSE)</f>
        <v>3260.799889534168</v>
      </c>
      <c r="H55" s="7">
        <f>VLOOKUP($A55,Dati!$E$113:$N$223,9,FALSE)</f>
        <v>-122.9403102269239</v>
      </c>
      <c r="I55" s="7">
        <f>VLOOKUP($A55,Dati!$E$113:$N$223,10,FALSE)</f>
        <v>9088.4234668266363</v>
      </c>
      <c r="J55" s="24">
        <f t="shared" si="0"/>
        <v>0</v>
      </c>
    </row>
    <row r="56" spans="1:10" x14ac:dyDescent="0.35">
      <c r="A56" s="6" t="s">
        <v>55</v>
      </c>
      <c r="B56" s="7">
        <f>VLOOKUP($A56,Dati!$E$113:$N$223,3,FALSE)</f>
        <v>1059.6458462575547</v>
      </c>
      <c r="C56" s="7">
        <f>VLOOKUP($A56,Dati!$E$113:$N$223,4,FALSE)</f>
        <v>5859.2105620411076</v>
      </c>
      <c r="D56" s="7">
        <f>VLOOKUP($A56,Dati!$E$113:$N$223,5,FALSE)</f>
        <v>3474.8239749860732</v>
      </c>
      <c r="E56" s="7">
        <f>VLOOKUP($A56,Dati!$E$113:$N$223,6,FALSE)</f>
        <v>1627.8252706255794</v>
      </c>
      <c r="F56" s="7">
        <f>VLOOKUP($A56,Dati!$E$113:$N$223,7,FALSE)</f>
        <v>2263.2164866193175</v>
      </c>
      <c r="G56" s="7">
        <f>VLOOKUP($A56,Dati!$E$113:$N$223,8,FALSE)</f>
        <v>3006.5073526565766</v>
      </c>
      <c r="H56" s="7">
        <f>VLOOKUP($A56,Dati!$E$113:$N$223,9,FALSE)</f>
        <v>-120.86246457659662</v>
      </c>
      <c r="I56" s="7">
        <f>VLOOKUP($A56,Dati!$E$113:$N$223,10,FALSE)</f>
        <v>9388.2835141198211</v>
      </c>
      <c r="J56" s="24">
        <f t="shared" si="0"/>
        <v>0</v>
      </c>
    </row>
    <row r="57" spans="1:10" x14ac:dyDescent="0.35">
      <c r="A57" s="6" t="s">
        <v>56</v>
      </c>
      <c r="B57" s="7">
        <f>VLOOKUP($A57,Dati!$E$113:$N$223,3,FALSE)</f>
        <v>882.65444894832365</v>
      </c>
      <c r="C57" s="7">
        <f>VLOOKUP($A57,Dati!$E$113:$N$223,4,FALSE)</f>
        <v>4292.6192459250897</v>
      </c>
      <c r="D57" s="7">
        <f>VLOOKUP($A57,Dati!$E$113:$N$223,5,FALSE)</f>
        <v>3349.1706625452066</v>
      </c>
      <c r="E57" s="7">
        <f>VLOOKUP($A57,Dati!$E$113:$N$223,6,FALSE)</f>
        <v>1251.693202505139</v>
      </c>
      <c r="F57" s="7">
        <f>VLOOKUP($A57,Dati!$E$113:$N$223,7,FALSE)</f>
        <v>1589.0783108498081</v>
      </c>
      <c r="G57" s="7">
        <f>VLOOKUP($A57,Dati!$E$113:$N$223,8,FALSE)</f>
        <v>2223.8414536351061</v>
      </c>
      <c r="H57" s="7">
        <f>VLOOKUP($A57,Dati!$E$113:$N$223,9,FALSE)</f>
        <v>-100.23309116931135</v>
      </c>
      <c r="I57" s="7">
        <f>VLOOKUP($A57,Dati!$E$113:$N$223,10,FALSE)</f>
        <v>7807.2812065294684</v>
      </c>
      <c r="J57" s="24">
        <f t="shared" si="0"/>
        <v>0</v>
      </c>
    </row>
    <row r="58" spans="1:10" x14ac:dyDescent="0.35">
      <c r="A58" s="8" t="s">
        <v>125</v>
      </c>
      <c r="B58" s="9">
        <f t="shared" ref="B58:I58" si="8">SUM(B49:B57)</f>
        <v>13947.899999999998</v>
      </c>
      <c r="C58" s="9">
        <f t="shared" si="8"/>
        <v>71168.899999999994</v>
      </c>
      <c r="D58" s="9">
        <f t="shared" si="8"/>
        <v>39048.800000000003</v>
      </c>
      <c r="E58" s="9">
        <f t="shared" si="8"/>
        <v>21657.800000000003</v>
      </c>
      <c r="F58" s="9">
        <f t="shared" si="8"/>
        <v>26816.799999999999</v>
      </c>
      <c r="G58" s="9">
        <f t="shared" si="8"/>
        <v>36134.499999999993</v>
      </c>
      <c r="H58" s="9">
        <f t="shared" si="8"/>
        <v>-1491.7999999999997</v>
      </c>
      <c r="I58" s="9">
        <f t="shared" si="8"/>
        <v>110333.7</v>
      </c>
      <c r="J58" s="24">
        <f t="shared" si="0"/>
        <v>0</v>
      </c>
    </row>
    <row r="59" spans="1:10" x14ac:dyDescent="0.35">
      <c r="A59" s="6" t="s">
        <v>57</v>
      </c>
      <c r="B59" s="7">
        <f>VLOOKUP($A59,Dati!$E$113:$N$223,3,FALSE)</f>
        <v>516.44388903074969</v>
      </c>
      <c r="C59" s="7">
        <f>VLOOKUP($A59,Dati!$E$113:$N$223,4,FALSE)</f>
        <v>1911.4968811454041</v>
      </c>
      <c r="D59" s="7">
        <f>VLOOKUP($A59,Dati!$E$113:$N$223,5,FALSE)</f>
        <v>1153.7612861369541</v>
      </c>
      <c r="E59" s="7">
        <f>VLOOKUP($A59,Dati!$E$113:$N$223,6,FALSE)</f>
        <v>688.07006965967344</v>
      </c>
      <c r="F59" s="7">
        <f>VLOOKUP($A59,Dati!$E$113:$N$223,7,FALSE)</f>
        <v>786.97199029754609</v>
      </c>
      <c r="G59" s="7">
        <f>VLOOKUP($A59,Dati!$E$113:$N$223,8,FALSE)</f>
        <v>1530.7591321120019</v>
      </c>
      <c r="H59" s="7">
        <f>VLOOKUP($A59,Dati!$E$113:$N$223,9,FALSE)</f>
        <v>-32.849690435487034</v>
      </c>
      <c r="I59" s="7">
        <f>VLOOKUP($A59,Dati!$E$113:$N$223,10,FALSE)</f>
        <v>3604.5694380324035</v>
      </c>
      <c r="J59" s="24">
        <f t="shared" si="0"/>
        <v>0</v>
      </c>
    </row>
    <row r="60" spans="1:10" x14ac:dyDescent="0.35">
      <c r="A60" s="6" t="s">
        <v>58</v>
      </c>
      <c r="B60" s="7">
        <f>VLOOKUP($A60,Dati!$E$113:$N$223,3,FALSE)</f>
        <v>1154.014299745872</v>
      </c>
      <c r="C60" s="7">
        <f>VLOOKUP($A60,Dati!$E$113:$N$223,4,FALSE)</f>
        <v>5268.4040276498499</v>
      </c>
      <c r="D60" s="7">
        <f>VLOOKUP($A60,Dati!$E$113:$N$223,5,FALSE)</f>
        <v>3183.9715256115619</v>
      </c>
      <c r="E60" s="7">
        <f>VLOOKUP($A60,Dati!$E$113:$N$223,6,FALSE)</f>
        <v>1604.2773818661301</v>
      </c>
      <c r="F60" s="7">
        <f>VLOOKUP($A60,Dati!$E$113:$N$223,7,FALSE)</f>
        <v>2120.1490724335767</v>
      </c>
      <c r="G60" s="7">
        <f>VLOOKUP($A60,Dati!$E$113:$N$223,8,FALSE)</f>
        <v>2906.1048068156497</v>
      </c>
      <c r="H60" s="7">
        <f>VLOOKUP($A60,Dati!$E$113:$N$223,9,FALSE)</f>
        <v>-73.855952490156696</v>
      </c>
      <c r="I60" s="7">
        <f>VLOOKUP($A60,Dati!$E$113:$N$223,10,FALSE)</f>
        <v>8714.2122530330689</v>
      </c>
      <c r="J60" s="24">
        <f t="shared" si="0"/>
        <v>0</v>
      </c>
    </row>
    <row r="61" spans="1:10" x14ac:dyDescent="0.35">
      <c r="A61" s="6" t="s">
        <v>59</v>
      </c>
      <c r="B61" s="7">
        <f>VLOOKUP($A61,Dati!$E$113:$N$223,3,FALSE)</f>
        <v>722.21028237701273</v>
      </c>
      <c r="C61" s="7">
        <f>VLOOKUP($A61,Dati!$E$113:$N$223,4,FALSE)</f>
        <v>3562.00449801683</v>
      </c>
      <c r="D61" s="7">
        <f>VLOOKUP($A61,Dati!$E$113:$N$223,5,FALSE)</f>
        <v>1978.6819376961266</v>
      </c>
      <c r="E61" s="7">
        <f>VLOOKUP($A61,Dati!$E$113:$N$223,6,FALSE)</f>
        <v>996.62801895983227</v>
      </c>
      <c r="F61" s="7">
        <f>VLOOKUP($A61,Dati!$E$113:$N$223,7,FALSE)</f>
        <v>1433.463747393683</v>
      </c>
      <c r="G61" s="7">
        <f>VLOOKUP($A61,Dati!$E$113:$N$223,8,FALSE)</f>
        <v>2116.3549190360477</v>
      </c>
      <c r="H61" s="7">
        <f>VLOOKUP($A61,Dati!$E$113:$N$223,9,FALSE)</f>
        <v>-70.551435600216806</v>
      </c>
      <c r="I61" s="7">
        <f>VLOOKUP($A61,Dati!$E$113:$N$223,10,FALSE)</f>
        <v>5878.6084351722848</v>
      </c>
      <c r="J61" s="24">
        <f t="shared" si="0"/>
        <v>0</v>
      </c>
    </row>
    <row r="62" spans="1:10" x14ac:dyDescent="0.35">
      <c r="A62" s="6" t="s">
        <v>60</v>
      </c>
      <c r="B62" s="7">
        <f>VLOOKUP($A62,Dati!$E$113:$N$223,3,FALSE)</f>
        <v>2712.3830109935102</v>
      </c>
      <c r="C62" s="7">
        <f>VLOOKUP($A62,Dati!$E$113:$N$223,4,FALSE)</f>
        <v>16353.661160396423</v>
      </c>
      <c r="D62" s="7">
        <f>VLOOKUP($A62,Dati!$E$113:$N$223,5,FALSE)</f>
        <v>9217.0311604208127</v>
      </c>
      <c r="E62" s="7">
        <f>VLOOKUP($A62,Dati!$E$113:$N$223,6,FALSE)</f>
        <v>4589.0227103224788</v>
      </c>
      <c r="F62" s="7">
        <f>VLOOKUP($A62,Dati!$E$113:$N$223,7,FALSE)</f>
        <v>6183.4249583112014</v>
      </c>
      <c r="G62" s="7">
        <f>VLOOKUP($A62,Dati!$E$113:$N$223,8,FALSE)</f>
        <v>7923.5807619335465</v>
      </c>
      <c r="H62" s="7">
        <f>VLOOKUP($A62,Dati!$E$113:$N$223,9,FALSE)</f>
        <v>-303.020708120633</v>
      </c>
      <c r="I62" s="7">
        <f>VLOOKUP($A62,Dati!$E$113:$N$223,10,FALSE)</f>
        <v>25131.187716989982</v>
      </c>
      <c r="J62" s="24">
        <f t="shared" si="0"/>
        <v>0</v>
      </c>
    </row>
    <row r="63" spans="1:10" x14ac:dyDescent="0.35">
      <c r="A63" s="6" t="s">
        <v>61</v>
      </c>
      <c r="B63" s="7">
        <f>VLOOKUP($A63,Dati!$E$113:$N$223,3,FALSE)</f>
        <v>1276.5827572480669</v>
      </c>
      <c r="C63" s="7">
        <f>VLOOKUP($A63,Dati!$E$113:$N$223,4,FALSE)</f>
        <v>3982.8581817309209</v>
      </c>
      <c r="D63" s="7">
        <f>VLOOKUP($A63,Dati!$E$113:$N$223,5,FALSE)</f>
        <v>2355.0858759063444</v>
      </c>
      <c r="E63" s="7">
        <f>VLOOKUP($A63,Dati!$E$113:$N$223,6,FALSE)</f>
        <v>1297.9273748205089</v>
      </c>
      <c r="F63" s="7">
        <f>VLOOKUP($A63,Dati!$E$113:$N$223,7,FALSE)</f>
        <v>1563.6217929300074</v>
      </c>
      <c r="G63" s="7">
        <f>VLOOKUP($A63,Dati!$E$113:$N$223,8,FALSE)</f>
        <v>2751.8388048759734</v>
      </c>
      <c r="H63" s="7">
        <f>VLOOKUP($A63,Dati!$E$113:$N$223,9,FALSE)</f>
        <v>-62.870760955676928</v>
      </c>
      <c r="I63" s="7">
        <f>VLOOKUP($A63,Dati!$E$113:$N$223,10,FALSE)</f>
        <v>7441.9456910551125</v>
      </c>
      <c r="J63" s="24">
        <f t="shared" si="0"/>
        <v>0</v>
      </c>
    </row>
    <row r="64" spans="1:10" x14ac:dyDescent="0.35">
      <c r="A64" s="6" t="s">
        <v>62</v>
      </c>
      <c r="B64" s="7">
        <f>VLOOKUP($A64,Dati!$E$113:$N$223,3,FALSE)</f>
        <v>1293.9564208332263</v>
      </c>
      <c r="C64" s="7">
        <f>VLOOKUP($A64,Dati!$E$113:$N$223,4,FALSE)</f>
        <v>5013.5945784541873</v>
      </c>
      <c r="D64" s="7">
        <f>VLOOKUP($A64,Dati!$E$113:$N$223,5,FALSE)</f>
        <v>3153.6492927377658</v>
      </c>
      <c r="E64" s="7">
        <f>VLOOKUP($A64,Dati!$E$113:$N$223,6,FALSE)</f>
        <v>1717.2276458770573</v>
      </c>
      <c r="F64" s="7">
        <f>VLOOKUP($A64,Dati!$E$113:$N$223,7,FALSE)</f>
        <v>1982.9574387615769</v>
      </c>
      <c r="G64" s="7">
        <f>VLOOKUP($A64,Dati!$E$113:$N$223,8,FALSE)</f>
        <v>3215.8867388332333</v>
      </c>
      <c r="H64" s="7">
        <f>VLOOKUP($A64,Dati!$E$113:$N$223,9,FALSE)</f>
        <v>-99.360074219238612</v>
      </c>
      <c r="I64" s="7">
        <f>VLOOKUP($A64,Dati!$E$113:$N$223,10,FALSE)</f>
        <v>8877.5418720005382</v>
      </c>
      <c r="J64" s="24">
        <f t="shared" si="0"/>
        <v>0</v>
      </c>
    </row>
    <row r="65" spans="1:10" x14ac:dyDescent="0.35">
      <c r="A65" s="6" t="s">
        <v>63</v>
      </c>
      <c r="B65" s="7">
        <f>VLOOKUP($A65,Dati!$E$113:$N$223,3,FALSE)</f>
        <v>823.73860719961249</v>
      </c>
      <c r="C65" s="7">
        <f>VLOOKUP($A65,Dati!$E$113:$N$223,4,FALSE)</f>
        <v>4161.2735674799014</v>
      </c>
      <c r="D65" s="7">
        <f>VLOOKUP($A65,Dati!$E$113:$N$223,5,FALSE)</f>
        <v>2415.1147688481578</v>
      </c>
      <c r="E65" s="7">
        <f>VLOOKUP($A65,Dati!$E$113:$N$223,6,FALSE)</f>
        <v>1275.2537336361922</v>
      </c>
      <c r="F65" s="7">
        <f>VLOOKUP($A65,Dati!$E$113:$N$223,7,FALSE)</f>
        <v>1665.1350387068524</v>
      </c>
      <c r="G65" s="7">
        <f>VLOOKUP($A65,Dati!$E$113:$N$223,8,FALSE)</f>
        <v>2647.0621863587899</v>
      </c>
      <c r="H65" s="7">
        <f>VLOOKUP($A65,Dati!$E$113:$N$223,9,FALSE)</f>
        <v>-82.031141105902378</v>
      </c>
      <c r="I65" s="7">
        <f>VLOOKUP($A65,Dati!$E$113:$N$223,10,FALSE)</f>
        <v>7024.7692164375158</v>
      </c>
      <c r="J65" s="24">
        <f t="shared" si="0"/>
        <v>0</v>
      </c>
    </row>
    <row r="66" spans="1:10" x14ac:dyDescent="0.35">
      <c r="A66" s="6" t="s">
        <v>64</v>
      </c>
      <c r="B66" s="7">
        <f>VLOOKUP($A66,Dati!$E$113:$N$223,3,FALSE)</f>
        <v>708.70851971922161</v>
      </c>
      <c r="C66" s="7">
        <f>VLOOKUP($A66,Dati!$E$113:$N$223,4,FALSE)</f>
        <v>3519.9332445249274</v>
      </c>
      <c r="D66" s="7">
        <f>VLOOKUP($A66,Dati!$E$113:$N$223,5,FALSE)</f>
        <v>1992.4963208550132</v>
      </c>
      <c r="E66" s="7">
        <f>VLOOKUP($A66,Dati!$E$113:$N$223,6,FALSE)</f>
        <v>1094.2234227358624</v>
      </c>
      <c r="F66" s="7">
        <f>VLOOKUP($A66,Dati!$E$113:$N$223,7,FALSE)</f>
        <v>1405.246336585403</v>
      </c>
      <c r="G66" s="7">
        <f>VLOOKUP($A66,Dati!$E$113:$N$223,8,FALSE)</f>
        <v>2178.2546078674263</v>
      </c>
      <c r="H66" s="7">
        <f>VLOOKUP($A66,Dati!$E$113:$N$223,9,FALSE)</f>
        <v>-66.538309278596145</v>
      </c>
      <c r="I66" s="7">
        <f>VLOOKUP($A66,Dati!$E$113:$N$223,10,FALSE)</f>
        <v>5833.3846243667276</v>
      </c>
      <c r="J66" s="24">
        <f t="shared" si="0"/>
        <v>0</v>
      </c>
    </row>
    <row r="67" spans="1:10" x14ac:dyDescent="0.35">
      <c r="A67" s="6" t="s">
        <v>65</v>
      </c>
      <c r="B67" s="7">
        <f>VLOOKUP($A67,Dati!$E$113:$N$223,3,FALSE)</f>
        <v>921.11525250332591</v>
      </c>
      <c r="C67" s="7">
        <f>VLOOKUP($A67,Dati!$E$113:$N$223,4,FALSE)</f>
        <v>1867.6191576590115</v>
      </c>
      <c r="D67" s="7">
        <f>VLOOKUP($A67,Dati!$E$113:$N$223,5,FALSE)</f>
        <v>1560.17842346916</v>
      </c>
      <c r="E67" s="7">
        <f>VLOOKUP($A67,Dati!$E$113:$N$223,6,FALSE)</f>
        <v>766.20651638659729</v>
      </c>
      <c r="F67" s="7">
        <f>VLOOKUP($A67,Dati!$E$113:$N$223,7,FALSE)</f>
        <v>764.63902329866119</v>
      </c>
      <c r="G67" s="7">
        <f>VLOOKUP($A67,Dati!$E$113:$N$223,8,FALSE)</f>
        <v>1767.0865418010233</v>
      </c>
      <c r="H67" s="7">
        <f>VLOOKUP($A67,Dati!$E$113:$N$223,9,FALSE)</f>
        <v>-51.085038568986356</v>
      </c>
      <c r="I67" s="7">
        <f>VLOOKUP($A67,Dati!$E$113:$N$223,10,FALSE)</f>
        <v>4534.0687971782754</v>
      </c>
      <c r="J67" s="24">
        <f t="shared" si="0"/>
        <v>0</v>
      </c>
    </row>
    <row r="68" spans="1:10" x14ac:dyDescent="0.35">
      <c r="A68" s="6" t="s">
        <v>66</v>
      </c>
      <c r="B68" s="7">
        <f>VLOOKUP($A68,Dati!$E$113:$N$223,3,FALSE)</f>
        <v>605.34696034940396</v>
      </c>
      <c r="C68" s="7">
        <f>VLOOKUP($A68,Dati!$E$113:$N$223,4,FALSE)</f>
        <v>4107.4547029425494</v>
      </c>
      <c r="D68" s="7">
        <f>VLOOKUP($A68,Dati!$E$113:$N$223,5,FALSE)</f>
        <v>2396.7294083181014</v>
      </c>
      <c r="E68" s="7">
        <f>VLOOKUP($A68,Dati!$E$113:$N$223,6,FALSE)</f>
        <v>1005.9631257356671</v>
      </c>
      <c r="F68" s="7">
        <f>VLOOKUP($A68,Dati!$E$113:$N$223,7,FALSE)</f>
        <v>1612.1906012814957</v>
      </c>
      <c r="G68" s="7">
        <f>VLOOKUP($A68,Dati!$E$113:$N$223,8,FALSE)</f>
        <v>1632.8715003663119</v>
      </c>
      <c r="H68" s="7">
        <f>VLOOKUP($A68,Dati!$E$113:$N$223,9,FALSE)</f>
        <v>-134.53688922510585</v>
      </c>
      <c r="I68" s="7">
        <f>VLOOKUP($A68,Dati!$E$113:$N$223,10,FALSE)</f>
        <v>5989.7119557340975</v>
      </c>
      <c r="J68" s="24">
        <f t="shared" si="0"/>
        <v>0</v>
      </c>
    </row>
    <row r="69" spans="1:10" x14ac:dyDescent="0.35">
      <c r="A69" s="8" t="s">
        <v>126</v>
      </c>
      <c r="B69" s="9">
        <f t="shared" ref="B69:I69" si="9">SUM(B59:B68)</f>
        <v>10734.5</v>
      </c>
      <c r="C69" s="9">
        <f t="shared" si="9"/>
        <v>49748.300000000017</v>
      </c>
      <c r="D69" s="9">
        <f t="shared" si="9"/>
        <v>29406.699999999997</v>
      </c>
      <c r="E69" s="9">
        <f t="shared" si="9"/>
        <v>15034.800000000001</v>
      </c>
      <c r="F69" s="9">
        <f t="shared" si="9"/>
        <v>19517.800000000003</v>
      </c>
      <c r="G69" s="9">
        <f t="shared" si="9"/>
        <v>28669.800000000007</v>
      </c>
      <c r="H69" s="9">
        <f t="shared" si="9"/>
        <v>-976.69999999999982</v>
      </c>
      <c r="I69" s="9">
        <f t="shared" si="9"/>
        <v>83030</v>
      </c>
      <c r="J69" s="24">
        <f t="shared" si="0"/>
        <v>0</v>
      </c>
    </row>
    <row r="70" spans="1:10" x14ac:dyDescent="0.35">
      <c r="A70" s="6" t="s">
        <v>67</v>
      </c>
      <c r="B70" s="7">
        <f>VLOOKUP($A70,Dati!$E$113:$N$223,3,FALSE)</f>
        <v>1413.9749853628819</v>
      </c>
      <c r="C70" s="7">
        <f>VLOOKUP($A70,Dati!$E$113:$N$223,4,FALSE)</f>
        <v>8258.4688677754493</v>
      </c>
      <c r="D70" s="7">
        <f>VLOOKUP($A70,Dati!$E$113:$N$223,5,FALSE)</f>
        <v>4642.0842980792049</v>
      </c>
      <c r="E70" s="7">
        <f>VLOOKUP($A70,Dati!$E$113:$N$223,6,FALSE)</f>
        <v>2293.6041103146536</v>
      </c>
      <c r="F70" s="7">
        <f>VLOOKUP($A70,Dati!$E$113:$N$223,7,FALSE)</f>
        <v>3271.5873282219627</v>
      </c>
      <c r="G70" s="7">
        <f>VLOOKUP($A70,Dati!$E$113:$N$223,8,FALSE)</f>
        <v>5049.1686099588924</v>
      </c>
      <c r="H70" s="7">
        <f>VLOOKUP($A70,Dati!$E$113:$N$223,9,FALSE)</f>
        <v>-214.34560531324044</v>
      </c>
      <c r="I70" s="7">
        <f>VLOOKUP($A70,Dati!$E$113:$N$223,10,FALSE)</f>
        <v>13584.159717326571</v>
      </c>
      <c r="J70" s="24">
        <f t="shared" ref="J70:J129" si="10">I70-(B70+C70+D70+G70+H70-F70-E70)</f>
        <v>0</v>
      </c>
    </row>
    <row r="71" spans="1:10" x14ac:dyDescent="0.35">
      <c r="A71" s="6" t="s">
        <v>68</v>
      </c>
      <c r="B71" s="7">
        <f>VLOOKUP($A71,Dati!$E$113:$N$223,3,FALSE)</f>
        <v>492.9250146371183</v>
      </c>
      <c r="C71" s="7">
        <f>VLOOKUP($A71,Dati!$E$113:$N$223,4,FALSE)</f>
        <v>2012.9311322245487</v>
      </c>
      <c r="D71" s="7">
        <f>VLOOKUP($A71,Dati!$E$113:$N$223,5,FALSE)</f>
        <v>1332.0157019207957</v>
      </c>
      <c r="E71" s="7">
        <f>VLOOKUP($A71,Dati!$E$113:$N$223,6,FALSE)</f>
        <v>756.39588968534645</v>
      </c>
      <c r="F71" s="7">
        <f>VLOOKUP($A71,Dati!$E$113:$N$223,7,FALSE)</f>
        <v>803.11267177803688</v>
      </c>
      <c r="G71" s="7">
        <f>VLOOKUP($A71,Dati!$E$113:$N$223,8,FALSE)</f>
        <v>1878.5313900411086</v>
      </c>
      <c r="H71" s="7">
        <f>VLOOKUP($A71,Dati!$E$113:$N$223,9,FALSE)</f>
        <v>-67.55439468675965</v>
      </c>
      <c r="I71" s="7">
        <f>VLOOKUP($A71,Dati!$E$113:$N$223,10,FALSE)</f>
        <v>4089.3402826734277</v>
      </c>
      <c r="J71" s="24">
        <f t="shared" si="10"/>
        <v>0</v>
      </c>
    </row>
    <row r="72" spans="1:10" x14ac:dyDescent="0.35">
      <c r="A72" s="8" t="s">
        <v>127</v>
      </c>
      <c r="B72" s="9">
        <f t="shared" ref="B72:I72" si="11">SUM(B70:B71)</f>
        <v>1906.9</v>
      </c>
      <c r="C72" s="9">
        <f t="shared" si="11"/>
        <v>10271.399999999998</v>
      </c>
      <c r="D72" s="9">
        <f t="shared" si="11"/>
        <v>5974.1</v>
      </c>
      <c r="E72" s="9">
        <f t="shared" si="11"/>
        <v>3050</v>
      </c>
      <c r="F72" s="9">
        <f t="shared" si="11"/>
        <v>4074.7</v>
      </c>
      <c r="G72" s="9">
        <f t="shared" si="11"/>
        <v>6927.7000000000007</v>
      </c>
      <c r="H72" s="9">
        <f t="shared" si="11"/>
        <v>-281.90000000000009</v>
      </c>
      <c r="I72" s="9">
        <f t="shared" si="11"/>
        <v>17673.5</v>
      </c>
      <c r="J72" s="24">
        <f t="shared" si="10"/>
        <v>0</v>
      </c>
    </row>
    <row r="73" spans="1:10" x14ac:dyDescent="0.35">
      <c r="A73" s="6" t="s">
        <v>69</v>
      </c>
      <c r="B73" s="7">
        <f>VLOOKUP($A73,Dati!$E$113:$N$223,3,FALSE)</f>
        <v>722.32996551578162</v>
      </c>
      <c r="C73" s="7">
        <f>VLOOKUP($A73,Dati!$E$113:$N$223,4,FALSE)</f>
        <v>5259.3911219842739</v>
      </c>
      <c r="D73" s="7">
        <f>VLOOKUP($A73,Dati!$E$113:$N$223,5,FALSE)</f>
        <v>2726.7845430668463</v>
      </c>
      <c r="E73" s="7">
        <f>VLOOKUP($A73,Dati!$E$113:$N$223,6,FALSE)</f>
        <v>1300.2481044402507</v>
      </c>
      <c r="F73" s="7">
        <f>VLOOKUP($A73,Dati!$E$113:$N$223,7,FALSE)</f>
        <v>2109.3975795297947</v>
      </c>
      <c r="G73" s="7">
        <f>VLOOKUP($A73,Dati!$E$113:$N$223,8,FALSE)</f>
        <v>2588.2324142528932</v>
      </c>
      <c r="H73" s="7">
        <f>VLOOKUP($A73,Dati!$E$113:$N$223,9,FALSE)</f>
        <v>-78.820693255620981</v>
      </c>
      <c r="I73" s="7">
        <f>VLOOKUP($A73,Dati!$E$113:$N$223,10,FALSE)</f>
        <v>7808.2716675941301</v>
      </c>
      <c r="J73" s="24">
        <f t="shared" si="10"/>
        <v>0</v>
      </c>
    </row>
    <row r="74" spans="1:10" x14ac:dyDescent="0.35">
      <c r="A74" s="6" t="s">
        <v>70</v>
      </c>
      <c r="B74" s="7">
        <f>VLOOKUP($A74,Dati!$E$113:$N$223,3,FALSE)</f>
        <v>976.69170283243477</v>
      </c>
      <c r="C74" s="7">
        <f>VLOOKUP($A74,Dati!$E$113:$N$223,4,FALSE)</f>
        <v>5423.611448288194</v>
      </c>
      <c r="D74" s="7">
        <f>VLOOKUP($A74,Dati!$E$113:$N$223,5,FALSE)</f>
        <v>3249.5662301242464</v>
      </c>
      <c r="E74" s="7">
        <f>VLOOKUP($A74,Dati!$E$113:$N$223,6,FALSE)</f>
        <v>1857.7847182575767</v>
      </c>
      <c r="F74" s="7">
        <f>VLOOKUP($A74,Dati!$E$113:$N$223,7,FALSE)</f>
        <v>2151.7571654043963</v>
      </c>
      <c r="G74" s="7">
        <f>VLOOKUP($A74,Dati!$E$113:$N$223,8,FALSE)</f>
        <v>3820.4048788635614</v>
      </c>
      <c r="H74" s="7">
        <f>VLOOKUP($A74,Dati!$E$113:$N$223,9,FALSE)</f>
        <v>-114.98663981018653</v>
      </c>
      <c r="I74" s="7">
        <f>VLOOKUP($A74,Dati!$E$113:$N$223,10,FALSE)</f>
        <v>9345.7457366362778</v>
      </c>
      <c r="J74" s="24">
        <f t="shared" si="10"/>
        <v>0</v>
      </c>
    </row>
    <row r="75" spans="1:10" x14ac:dyDescent="0.35">
      <c r="A75" s="6" t="s">
        <v>71</v>
      </c>
      <c r="B75" s="7">
        <f>VLOOKUP($A75,Dati!$E$113:$N$223,3,FALSE)</f>
        <v>570.02084739542363</v>
      </c>
      <c r="C75" s="7">
        <f>VLOOKUP($A75,Dati!$E$113:$N$223,4,FALSE)</f>
        <v>3870.0757608990098</v>
      </c>
      <c r="D75" s="7">
        <f>VLOOKUP($A75,Dati!$E$113:$N$223,5,FALSE)</f>
        <v>2453.4320674413216</v>
      </c>
      <c r="E75" s="7">
        <f>VLOOKUP($A75,Dati!$E$113:$N$223,6,FALSE)</f>
        <v>1093.1222626558615</v>
      </c>
      <c r="F75" s="7">
        <f>VLOOKUP($A75,Dati!$E$113:$N$223,7,FALSE)</f>
        <v>1542.6288502060499</v>
      </c>
      <c r="G75" s="7">
        <f>VLOOKUP($A75,Dati!$E$113:$N$223,8,FALSE)</f>
        <v>2322.6345606424379</v>
      </c>
      <c r="H75" s="7">
        <f>VLOOKUP($A75,Dati!$E$113:$N$223,9,FALSE)</f>
        <v>-78.738907481503716</v>
      </c>
      <c r="I75" s="7">
        <f>VLOOKUP($A75,Dati!$E$113:$N$223,10,FALSE)</f>
        <v>6501.6732160347792</v>
      </c>
      <c r="J75" s="24">
        <f t="shared" si="10"/>
        <v>0</v>
      </c>
    </row>
    <row r="76" spans="1:10" x14ac:dyDescent="0.35">
      <c r="A76" s="6" t="s">
        <v>72</v>
      </c>
      <c r="B76" s="7">
        <f>VLOOKUP($A76,Dati!$E$113:$N$223,3,FALSE)</f>
        <v>684.02469745099199</v>
      </c>
      <c r="C76" s="7">
        <f>VLOOKUP($A76,Dati!$E$113:$N$223,4,FALSE)</f>
        <v>2272.0562277522358</v>
      </c>
      <c r="D76" s="7">
        <f>VLOOKUP($A76,Dati!$E$113:$N$223,5,FALSE)</f>
        <v>1309.5142199692209</v>
      </c>
      <c r="E76" s="7">
        <f>VLOOKUP($A76,Dati!$E$113:$N$223,6,FALSE)</f>
        <v>697.76119112613753</v>
      </c>
      <c r="F76" s="7">
        <f>VLOOKUP($A76,Dati!$E$113:$N$223,7,FALSE)</f>
        <v>893.33493505290039</v>
      </c>
      <c r="G76" s="7">
        <f>VLOOKUP($A76,Dati!$E$113:$N$223,8,FALSE)</f>
        <v>1559.4304759871895</v>
      </c>
      <c r="H76" s="7">
        <f>VLOOKUP($A76,Dati!$E$113:$N$223,9,FALSE)</f>
        <v>-37.549373716752456</v>
      </c>
      <c r="I76" s="7">
        <f>VLOOKUP($A76,Dati!$E$113:$N$223,10,FALSE)</f>
        <v>4196.3801212638473</v>
      </c>
      <c r="J76" s="24">
        <f t="shared" si="10"/>
        <v>0</v>
      </c>
    </row>
    <row r="77" spans="1:10" x14ac:dyDescent="0.35">
      <c r="A77" s="6" t="s">
        <v>73</v>
      </c>
      <c r="B77" s="7">
        <f>VLOOKUP($A77,Dati!$E$113:$N$223,3,FALSE)</f>
        <v>377.3327868053679</v>
      </c>
      <c r="C77" s="7">
        <f>VLOOKUP($A77,Dati!$E$113:$N$223,4,FALSE)</f>
        <v>1993.3654410762847</v>
      </c>
      <c r="D77" s="7">
        <f>VLOOKUP($A77,Dati!$E$113:$N$223,5,FALSE)</f>
        <v>1310.1029393983649</v>
      </c>
      <c r="E77" s="7">
        <f>VLOOKUP($A77,Dati!$E$113:$N$223,6,FALSE)</f>
        <v>537.78372352017345</v>
      </c>
      <c r="F77" s="7">
        <f>VLOOKUP($A77,Dati!$E$113:$N$223,7,FALSE)</f>
        <v>810.48146980685817</v>
      </c>
      <c r="G77" s="7">
        <f>VLOOKUP($A77,Dati!$E$113:$N$223,8,FALSE)</f>
        <v>1175.7976702539174</v>
      </c>
      <c r="H77" s="7">
        <f>VLOOKUP($A77,Dati!$E$113:$N$223,9,FALSE)</f>
        <v>-45.704385735936398</v>
      </c>
      <c r="I77" s="7">
        <f>VLOOKUP($A77,Dati!$E$113:$N$223,10,FALSE)</f>
        <v>3462.6292584709672</v>
      </c>
      <c r="J77" s="24">
        <f t="shared" si="10"/>
        <v>0</v>
      </c>
    </row>
    <row r="78" spans="1:10" x14ac:dyDescent="0.35">
      <c r="A78" s="8" t="s">
        <v>128</v>
      </c>
      <c r="B78" s="9">
        <f t="shared" ref="B78:I78" si="12">SUM(B73:B77)</f>
        <v>3330.3999999999996</v>
      </c>
      <c r="C78" s="9">
        <f t="shared" si="12"/>
        <v>18818.5</v>
      </c>
      <c r="D78" s="9">
        <f t="shared" si="12"/>
        <v>11049.4</v>
      </c>
      <c r="E78" s="9">
        <f t="shared" si="12"/>
        <v>5486.6999999999989</v>
      </c>
      <c r="F78" s="9">
        <f t="shared" si="12"/>
        <v>7507.5999999999995</v>
      </c>
      <c r="G78" s="9">
        <f t="shared" si="12"/>
        <v>11466.500000000002</v>
      </c>
      <c r="H78" s="9">
        <f t="shared" si="12"/>
        <v>-355.80000000000007</v>
      </c>
      <c r="I78" s="9">
        <f t="shared" si="12"/>
        <v>31314.699999999997</v>
      </c>
      <c r="J78" s="24">
        <f t="shared" si="10"/>
        <v>0</v>
      </c>
    </row>
    <row r="79" spans="1:10" x14ac:dyDescent="0.35">
      <c r="A79" s="6" t="s">
        <v>74</v>
      </c>
      <c r="B79" s="7">
        <f>VLOOKUP($A79,Dati!$E$113:$N$223,3,FALSE)</f>
        <v>1117.0402203578067</v>
      </c>
      <c r="C79" s="7">
        <f>VLOOKUP($A79,Dati!$E$113:$N$223,4,FALSE)</f>
        <v>2375.1976075323919</v>
      </c>
      <c r="D79" s="7">
        <f>VLOOKUP($A79,Dati!$E$113:$N$223,5,FALSE)</f>
        <v>1693.1568746287519</v>
      </c>
      <c r="E79" s="7">
        <f>VLOOKUP($A79,Dati!$E$113:$N$223,6,FALSE)</f>
        <v>971.94179997544336</v>
      </c>
      <c r="F79" s="7">
        <f>VLOOKUP($A79,Dati!$E$113:$N$223,7,FALSE)</f>
        <v>899.32265853250021</v>
      </c>
      <c r="G79" s="7">
        <f>VLOOKUP($A79,Dati!$E$113:$N$223,8,FALSE)</f>
        <v>2374.1811535356046</v>
      </c>
      <c r="H79" s="7">
        <f>VLOOKUP($A79,Dati!$E$113:$N$223,9,FALSE)</f>
        <v>-72.719011351170622</v>
      </c>
      <c r="I79" s="7">
        <f>VLOOKUP($A79,Dati!$E$113:$N$223,10,FALSE)</f>
        <v>5615.5923861954416</v>
      </c>
      <c r="J79" s="24">
        <f t="shared" si="10"/>
        <v>0</v>
      </c>
    </row>
    <row r="80" spans="1:10" x14ac:dyDescent="0.35">
      <c r="A80" s="6" t="s">
        <v>75</v>
      </c>
      <c r="B80" s="7">
        <f>VLOOKUP($A80,Dati!$E$113:$N$223,3,FALSE)</f>
        <v>463.11759601782774</v>
      </c>
      <c r="C80" s="7">
        <f>VLOOKUP($A80,Dati!$E$113:$N$223,4,FALSE)</f>
        <v>912.89891006457935</v>
      </c>
      <c r="D80" s="7">
        <f>VLOOKUP($A80,Dati!$E$113:$N$223,5,FALSE)</f>
        <v>606.96280701333933</v>
      </c>
      <c r="E80" s="7">
        <f>VLOOKUP($A80,Dati!$E$113:$N$223,6,FALSE)</f>
        <v>483.12720498774144</v>
      </c>
      <c r="F80" s="7">
        <f>VLOOKUP($A80,Dati!$E$113:$N$223,7,FALSE)</f>
        <v>335.64283813620546</v>
      </c>
      <c r="G80" s="7">
        <f>VLOOKUP($A80,Dati!$E$113:$N$223,8,FALSE)</f>
        <v>1246.3448533294172</v>
      </c>
      <c r="H80" s="7">
        <f>VLOOKUP($A80,Dati!$E$113:$N$223,9,FALSE)</f>
        <v>-32.149646435738688</v>
      </c>
      <c r="I80" s="7">
        <f>VLOOKUP($A80,Dati!$E$113:$N$223,10,FALSE)</f>
        <v>2378.4044768654776</v>
      </c>
      <c r="J80" s="24">
        <f t="shared" si="10"/>
        <v>0</v>
      </c>
    </row>
    <row r="81" spans="1:10" x14ac:dyDescent="0.35">
      <c r="A81" s="6" t="s">
        <v>76</v>
      </c>
      <c r="B81" s="7">
        <f>VLOOKUP($A81,Dati!$E$113:$N$223,3,FALSE)</f>
        <v>14235.121623325906</v>
      </c>
      <c r="C81" s="7">
        <f>VLOOKUP($A81,Dati!$E$113:$N$223,4,FALSE)</f>
        <v>75423.649559739351</v>
      </c>
      <c r="D81" s="7">
        <f>VLOOKUP($A81,Dati!$E$113:$N$223,5,FALSE)</f>
        <v>30188.942613360512</v>
      </c>
      <c r="E81" s="7">
        <f>VLOOKUP($A81,Dati!$E$113:$N$223,6,FALSE)</f>
        <v>20643.256573774081</v>
      </c>
      <c r="F81" s="7">
        <f>VLOOKUP($A81,Dati!$E$113:$N$223,7,FALSE)</f>
        <v>27841.483923722135</v>
      </c>
      <c r="G81" s="7">
        <f>VLOOKUP($A81,Dati!$E$113:$N$223,8,FALSE)</f>
        <v>33661.703323890055</v>
      </c>
      <c r="H81" s="7">
        <f>VLOOKUP($A81,Dati!$E$113:$N$223,9,FALSE)</f>
        <v>-1234.5971183984177</v>
      </c>
      <c r="I81" s="7">
        <f>VLOOKUP($A81,Dati!$E$113:$N$223,10,FALSE)</f>
        <v>103790.07950442118</v>
      </c>
      <c r="J81" s="24">
        <f t="shared" si="10"/>
        <v>0</v>
      </c>
    </row>
    <row r="82" spans="1:10" x14ac:dyDescent="0.35">
      <c r="A82" s="6" t="s">
        <v>77</v>
      </c>
      <c r="B82" s="7">
        <f>VLOOKUP($A82,Dati!$E$113:$N$223,3,FALSE)</f>
        <v>1475.4740938285852</v>
      </c>
      <c r="C82" s="7">
        <f>VLOOKUP($A82,Dati!$E$113:$N$223,4,FALSE)</f>
        <v>6223.7565995774403</v>
      </c>
      <c r="D82" s="7">
        <f>VLOOKUP($A82,Dati!$E$113:$N$223,5,FALSE)</f>
        <v>2622.1358632552938</v>
      </c>
      <c r="E82" s="7">
        <f>VLOOKUP($A82,Dati!$E$113:$N$223,6,FALSE)</f>
        <v>1611.3703306094915</v>
      </c>
      <c r="F82" s="7">
        <f>VLOOKUP($A82,Dati!$E$113:$N$223,7,FALSE)</f>
        <v>2391.0621755371567</v>
      </c>
      <c r="G82" s="7">
        <f>VLOOKUP($A82,Dati!$E$113:$N$223,8,FALSE)</f>
        <v>3707.3775902352486</v>
      </c>
      <c r="H82" s="7">
        <f>VLOOKUP($A82,Dati!$E$113:$N$223,9,FALSE)</f>
        <v>-130.00585763312785</v>
      </c>
      <c r="I82" s="7">
        <f>VLOOKUP($A82,Dati!$E$113:$N$223,10,FALSE)</f>
        <v>9896.3057831167898</v>
      </c>
      <c r="J82" s="24">
        <f t="shared" si="10"/>
        <v>0</v>
      </c>
    </row>
    <row r="83" spans="1:10" x14ac:dyDescent="0.35">
      <c r="A83" s="6" t="s">
        <v>78</v>
      </c>
      <c r="B83" s="7">
        <f>VLOOKUP($A83,Dati!$E$113:$N$223,3,FALSE)</f>
        <v>795.44646646987371</v>
      </c>
      <c r="C83" s="7">
        <f>VLOOKUP($A83,Dati!$E$113:$N$223,4,FALSE)</f>
        <v>3796.7973230862422</v>
      </c>
      <c r="D83" s="7">
        <f>VLOOKUP($A83,Dati!$E$113:$N$223,5,FALSE)</f>
        <v>1843.7018417421059</v>
      </c>
      <c r="E83" s="7">
        <f>VLOOKUP($A83,Dati!$E$113:$N$223,6,FALSE)</f>
        <v>1258.3040906532442</v>
      </c>
      <c r="F83" s="7">
        <f>VLOOKUP($A83,Dati!$E$113:$N$223,7,FALSE)</f>
        <v>1443.9884040719992</v>
      </c>
      <c r="G83" s="7">
        <f>VLOOKUP($A83,Dati!$E$113:$N$223,8,FALSE)</f>
        <v>3158.5930790096731</v>
      </c>
      <c r="H83" s="7">
        <f>VLOOKUP($A83,Dati!$E$113:$N$223,9,FALSE)</f>
        <v>-57.528366181545124</v>
      </c>
      <c r="I83" s="7">
        <f>VLOOKUP($A83,Dati!$E$113:$N$223,10,FALSE)</f>
        <v>6834.7178494011077</v>
      </c>
      <c r="J83" s="24">
        <f t="shared" si="10"/>
        <v>0</v>
      </c>
    </row>
    <row r="84" spans="1:10" x14ac:dyDescent="0.35">
      <c r="A84" s="8" t="s">
        <v>129</v>
      </c>
      <c r="B84" s="9">
        <f t="shared" ref="B84:I84" si="13">SUM(B79:B83)</f>
        <v>18086.2</v>
      </c>
      <c r="C84" s="9">
        <f t="shared" si="13"/>
        <v>88732.3</v>
      </c>
      <c r="D84" s="9">
        <f t="shared" si="13"/>
        <v>36954.9</v>
      </c>
      <c r="E84" s="9">
        <f t="shared" si="13"/>
        <v>24968</v>
      </c>
      <c r="F84" s="9">
        <f t="shared" si="13"/>
        <v>32911.5</v>
      </c>
      <c r="G84" s="9">
        <f t="shared" si="13"/>
        <v>44148.200000000004</v>
      </c>
      <c r="H84" s="9">
        <f t="shared" si="13"/>
        <v>-1527</v>
      </c>
      <c r="I84" s="9">
        <f t="shared" si="13"/>
        <v>128515.09999999999</v>
      </c>
      <c r="J84" s="24">
        <f t="shared" si="10"/>
        <v>0</v>
      </c>
    </row>
    <row r="85" spans="1:10" x14ac:dyDescent="0.35">
      <c r="A85" s="6" t="s">
        <v>79</v>
      </c>
      <c r="B85" s="7">
        <f>VLOOKUP($A85,Dati!$E$113:$N$223,3,FALSE)</f>
        <v>701.51123767113529</v>
      </c>
      <c r="C85" s="7">
        <f>VLOOKUP($A85,Dati!$E$113:$N$223,4,FALSE)</f>
        <v>2190.8770764872443</v>
      </c>
      <c r="D85" s="7">
        <f>VLOOKUP($A85,Dati!$E$113:$N$223,5,FALSE)</f>
        <v>1541.0750336586211</v>
      </c>
      <c r="E85" s="7">
        <f>VLOOKUP($A85,Dati!$E$113:$N$223,6,FALSE)</f>
        <v>951.36039493766702</v>
      </c>
      <c r="F85" s="7">
        <f>VLOOKUP($A85,Dati!$E$113:$N$223,7,FALSE)</f>
        <v>903.51449467558768</v>
      </c>
      <c r="G85" s="7">
        <f>VLOOKUP($A85,Dati!$E$113:$N$223,8,FALSE)</f>
        <v>2282.3180517388982</v>
      </c>
      <c r="H85" s="7">
        <f>VLOOKUP($A85,Dati!$E$113:$N$223,9,FALSE)</f>
        <v>-30.966930925551637</v>
      </c>
      <c r="I85" s="7">
        <f>VLOOKUP($A85,Dati!$E$113:$N$223,10,FALSE)</f>
        <v>4829.9395790170929</v>
      </c>
      <c r="J85" s="24">
        <f t="shared" si="10"/>
        <v>0</v>
      </c>
    </row>
    <row r="86" spans="1:10" x14ac:dyDescent="0.35">
      <c r="A86" s="6" t="s">
        <v>80</v>
      </c>
      <c r="B86" s="7">
        <f>VLOOKUP($A86,Dati!$E$113:$N$223,3,FALSE)</f>
        <v>674.60437466679775</v>
      </c>
      <c r="C86" s="7">
        <f>VLOOKUP($A86,Dati!$E$113:$N$223,4,FALSE)</f>
        <v>3728.8556510846183</v>
      </c>
      <c r="D86" s="7">
        <f>VLOOKUP($A86,Dati!$E$113:$N$223,5,FALSE)</f>
        <v>1746.9190652097793</v>
      </c>
      <c r="E86" s="7">
        <f>VLOOKUP($A86,Dati!$E$113:$N$223,6,FALSE)</f>
        <v>872.6334598232645</v>
      </c>
      <c r="F86" s="7">
        <f>VLOOKUP($A86,Dati!$E$113:$N$223,7,FALSE)</f>
        <v>1346.4969547777253</v>
      </c>
      <c r="G86" s="7">
        <f>VLOOKUP($A86,Dati!$E$113:$N$223,8,FALSE)</f>
        <v>2025.4536266134774</v>
      </c>
      <c r="H86" s="7">
        <f>VLOOKUP($A86,Dati!$E$113:$N$223,9,FALSE)</f>
        <v>-29.655949455949472</v>
      </c>
      <c r="I86" s="7">
        <f>VLOOKUP($A86,Dati!$E$113:$N$223,10,FALSE)</f>
        <v>5927.0463535177332</v>
      </c>
      <c r="J86" s="24">
        <f t="shared" si="10"/>
        <v>0</v>
      </c>
    </row>
    <row r="87" spans="1:10" x14ac:dyDescent="0.35">
      <c r="A87" s="6" t="s">
        <v>81</v>
      </c>
      <c r="B87" s="7">
        <f>VLOOKUP($A87,Dati!$E$113:$N$223,3,FALSE)</f>
        <v>600.39142348882672</v>
      </c>
      <c r="C87" s="7">
        <f>VLOOKUP($A87,Dati!$E$113:$N$223,4,FALSE)</f>
        <v>3943.0689953235828</v>
      </c>
      <c r="D87" s="7">
        <f>VLOOKUP($A87,Dati!$E$113:$N$223,5,FALSE)</f>
        <v>2026.3762710433753</v>
      </c>
      <c r="E87" s="7">
        <f>VLOOKUP($A87,Dati!$E$113:$N$223,6,FALSE)</f>
        <v>1012.571646615109</v>
      </c>
      <c r="F87" s="7">
        <f>VLOOKUP($A87,Dati!$E$113:$N$223,7,FALSE)</f>
        <v>1531.0577368727415</v>
      </c>
      <c r="G87" s="7">
        <f>VLOOKUP($A87,Dati!$E$113:$N$223,8,FALSE)</f>
        <v>2203.2304822010992</v>
      </c>
      <c r="H87" s="7">
        <f>VLOOKUP($A87,Dati!$E$113:$N$223,9,FALSE)</f>
        <v>-23.207843042325816</v>
      </c>
      <c r="I87" s="7">
        <f>VLOOKUP($A87,Dati!$E$113:$N$223,10,FALSE)</f>
        <v>6206.2299455267075</v>
      </c>
      <c r="J87" s="24">
        <f t="shared" si="10"/>
        <v>0</v>
      </c>
    </row>
    <row r="88" spans="1:10" x14ac:dyDescent="0.35">
      <c r="A88" s="6" t="s">
        <v>82</v>
      </c>
      <c r="B88" s="7">
        <f>VLOOKUP($A88,Dati!$E$113:$N$223,3,FALSE)</f>
        <v>705.69296417324017</v>
      </c>
      <c r="C88" s="7">
        <f>VLOOKUP($A88,Dati!$E$113:$N$223,4,FALSE)</f>
        <v>4325.5982771045556</v>
      </c>
      <c r="D88" s="7">
        <f>VLOOKUP($A88,Dati!$E$113:$N$223,5,FALSE)</f>
        <v>1848.7296300882249</v>
      </c>
      <c r="E88" s="7">
        <f>VLOOKUP($A88,Dati!$E$113:$N$223,6,FALSE)</f>
        <v>1062.1344986239594</v>
      </c>
      <c r="F88" s="7">
        <f>VLOOKUP($A88,Dati!$E$113:$N$223,7,FALSE)</f>
        <v>1654.1308136739456</v>
      </c>
      <c r="G88" s="7">
        <f>VLOOKUP($A88,Dati!$E$113:$N$223,8,FALSE)</f>
        <v>2595.1978394465259</v>
      </c>
      <c r="H88" s="7">
        <f>VLOOKUP($A88,Dati!$E$113:$N$223,9,FALSE)</f>
        <v>-26.469276576173147</v>
      </c>
      <c r="I88" s="7">
        <f>VLOOKUP($A88,Dati!$E$113:$N$223,10,FALSE)</f>
        <v>6732.4841219384689</v>
      </c>
      <c r="J88" s="24">
        <f t="shared" si="10"/>
        <v>0</v>
      </c>
    </row>
    <row r="89" spans="1:10" x14ac:dyDescent="0.35">
      <c r="A89" s="8" t="s">
        <v>130</v>
      </c>
      <c r="B89" s="9">
        <f t="shared" ref="B89:I89" si="14">SUM(B85:B88)</f>
        <v>2682.2</v>
      </c>
      <c r="C89" s="9">
        <f t="shared" si="14"/>
        <v>14188.400000000001</v>
      </c>
      <c r="D89" s="9">
        <f t="shared" si="14"/>
        <v>7163.1</v>
      </c>
      <c r="E89" s="9">
        <f t="shared" si="14"/>
        <v>3898.7</v>
      </c>
      <c r="F89" s="9">
        <f t="shared" si="14"/>
        <v>5435.2</v>
      </c>
      <c r="G89" s="9">
        <f t="shared" si="14"/>
        <v>9106.2000000000007</v>
      </c>
      <c r="H89" s="9">
        <f t="shared" si="14"/>
        <v>-110.30000000000007</v>
      </c>
      <c r="I89" s="9">
        <f t="shared" si="14"/>
        <v>23695.700000000004</v>
      </c>
      <c r="J89" s="24">
        <f t="shared" si="10"/>
        <v>0</v>
      </c>
    </row>
    <row r="90" spans="1:10" x14ac:dyDescent="0.35">
      <c r="A90" s="6" t="s">
        <v>83</v>
      </c>
      <c r="B90" s="7">
        <f>VLOOKUP($A90,Dati!$E$113:$N$223,3,FALSE)</f>
        <v>516.82844551609128</v>
      </c>
      <c r="C90" s="7">
        <f>VLOOKUP($A90,Dati!$E$113:$N$223,4,FALSE)</f>
        <v>1701.6085217846037</v>
      </c>
      <c r="D90" s="7">
        <f>VLOOKUP($A90,Dati!$E$113:$N$223,5,FALSE)</f>
        <v>1188.2186072011298</v>
      </c>
      <c r="E90" s="7">
        <f>VLOOKUP($A90,Dati!$E$113:$N$223,6,FALSE)</f>
        <v>564.55425199254569</v>
      </c>
      <c r="F90" s="7">
        <f>VLOOKUP($A90,Dati!$E$113:$N$223,7,FALSE)</f>
        <v>692.67769329178498</v>
      </c>
      <c r="G90" s="7">
        <f>VLOOKUP($A90,Dati!$E$113:$N$223,8,FALSE)</f>
        <v>1448.0101196814683</v>
      </c>
      <c r="H90" s="7">
        <f>VLOOKUP($A90,Dati!$E$113:$N$223,9,FALSE)</f>
        <v>-44.66688214196347</v>
      </c>
      <c r="I90" s="7">
        <f>VLOOKUP($A90,Dati!$E$113:$N$223,10,FALSE)</f>
        <v>3552.7668667569992</v>
      </c>
      <c r="J90" s="24">
        <f t="shared" si="10"/>
        <v>0</v>
      </c>
    </row>
    <row r="91" spans="1:10" x14ac:dyDescent="0.35">
      <c r="A91" s="6" t="s">
        <v>84</v>
      </c>
      <c r="B91" s="7">
        <f>VLOOKUP($A91,Dati!$E$113:$N$223,3,FALSE)</f>
        <v>138.2715544839088</v>
      </c>
      <c r="C91" s="7">
        <f>VLOOKUP($A91,Dati!$E$113:$N$223,4,FALSE)</f>
        <v>977.39147821539655</v>
      </c>
      <c r="D91" s="7">
        <f>VLOOKUP($A91,Dati!$E$113:$N$223,5,FALSE)</f>
        <v>450.48139279887039</v>
      </c>
      <c r="E91" s="7">
        <f>VLOOKUP($A91,Dati!$E$113:$N$223,6,FALSE)</f>
        <v>225.14574800745439</v>
      </c>
      <c r="F91" s="7">
        <f>VLOOKUP($A91,Dati!$E$113:$N$223,7,FALSE)</f>
        <v>411.12230670821509</v>
      </c>
      <c r="G91" s="7">
        <f>VLOOKUP($A91,Dati!$E$113:$N$223,8,FALSE)</f>
        <v>602.88988031853194</v>
      </c>
      <c r="H91" s="7">
        <f>VLOOKUP($A91,Dati!$E$113:$N$223,9,FALSE)</f>
        <v>-16.833117858036534</v>
      </c>
      <c r="I91" s="7">
        <f>VLOOKUP($A91,Dati!$E$113:$N$223,10,FALSE)</f>
        <v>1515.9331332430015</v>
      </c>
      <c r="J91" s="24">
        <f t="shared" si="10"/>
        <v>0</v>
      </c>
    </row>
    <row r="92" spans="1:10" x14ac:dyDescent="0.35">
      <c r="A92" s="8" t="s">
        <v>131</v>
      </c>
      <c r="B92" s="9">
        <f t="shared" ref="B92:I92" si="15">SUM(B90:B91)</f>
        <v>655.10000000000014</v>
      </c>
      <c r="C92" s="9">
        <f t="shared" si="15"/>
        <v>2679</v>
      </c>
      <c r="D92" s="9">
        <f t="shared" si="15"/>
        <v>1638.7000000000003</v>
      </c>
      <c r="E92" s="9">
        <f t="shared" si="15"/>
        <v>789.7</v>
      </c>
      <c r="F92" s="9">
        <f t="shared" si="15"/>
        <v>1103.8000000000002</v>
      </c>
      <c r="G92" s="9">
        <f t="shared" si="15"/>
        <v>2050.9</v>
      </c>
      <c r="H92" s="9">
        <f t="shared" si="15"/>
        <v>-61.5</v>
      </c>
      <c r="I92" s="9">
        <f t="shared" si="15"/>
        <v>5068.7000000000007</v>
      </c>
      <c r="J92" s="24">
        <f t="shared" si="10"/>
        <v>0</v>
      </c>
    </row>
    <row r="93" spans="1:10" x14ac:dyDescent="0.35">
      <c r="A93" s="6" t="s">
        <v>85</v>
      </c>
      <c r="B93" s="7">
        <f>VLOOKUP($A93,Dati!$E$113:$N$223,3,FALSE)</f>
        <v>1671.925834084517</v>
      </c>
      <c r="C93" s="7">
        <f>VLOOKUP($A93,Dati!$E$113:$N$223,4,FALSE)</f>
        <v>7102.5342493083745</v>
      </c>
      <c r="D93" s="7">
        <f>VLOOKUP($A93,Dati!$E$113:$N$223,5,FALSE)</f>
        <v>3563.641379601584</v>
      </c>
      <c r="E93" s="7">
        <f>VLOOKUP($A93,Dati!$E$113:$N$223,6,FALSE)</f>
        <v>1986.7389349731452</v>
      </c>
      <c r="F93" s="7">
        <f>VLOOKUP($A93,Dati!$E$113:$N$223,7,FALSE)</f>
        <v>2784.5733580570181</v>
      </c>
      <c r="G93" s="7">
        <f>VLOOKUP($A93,Dati!$E$113:$N$223,8,FALSE)</f>
        <v>5131.9469757316338</v>
      </c>
      <c r="H93" s="7">
        <f>VLOOKUP($A93,Dati!$E$113:$N$223,9,FALSE)</f>
        <v>24.681451054946805</v>
      </c>
      <c r="I93" s="7">
        <f>VLOOKUP($A93,Dati!$E$113:$N$223,10,FALSE)</f>
        <v>12723.417596750893</v>
      </c>
      <c r="J93" s="24">
        <f t="shared" si="10"/>
        <v>0</v>
      </c>
    </row>
    <row r="94" spans="1:10" x14ac:dyDescent="0.35">
      <c r="A94" s="6" t="s">
        <v>86</v>
      </c>
      <c r="B94" s="7">
        <f>VLOOKUP($A94,Dati!$E$113:$N$223,3,FALSE)</f>
        <v>439.37835511015351</v>
      </c>
      <c r="C94" s="7">
        <f>VLOOKUP($A94,Dati!$E$113:$N$223,4,FALSE)</f>
        <v>1604.6721009814769</v>
      </c>
      <c r="D94" s="7">
        <f>VLOOKUP($A94,Dati!$E$113:$N$223,5,FALSE)</f>
        <v>1201.1406161944835</v>
      </c>
      <c r="E94" s="7">
        <f>VLOOKUP($A94,Dati!$E$113:$N$223,6,FALSE)</f>
        <v>635.38855296929614</v>
      </c>
      <c r="F94" s="7">
        <f>VLOOKUP($A94,Dati!$E$113:$N$223,7,FALSE)</f>
        <v>619.30376779085577</v>
      </c>
      <c r="G94" s="7">
        <f>VLOOKUP($A94,Dati!$E$113:$N$223,8,FALSE)</f>
        <v>1854.1537362941126</v>
      </c>
      <c r="H94" s="7">
        <f>VLOOKUP($A94,Dati!$E$113:$N$223,9,FALSE)</f>
        <v>4.3243792535381242</v>
      </c>
      <c r="I94" s="7">
        <f>VLOOKUP($A94,Dati!$E$113:$N$223,10,FALSE)</f>
        <v>3848.9768670736125</v>
      </c>
      <c r="J94" s="24">
        <f t="shared" si="10"/>
        <v>0</v>
      </c>
    </row>
    <row r="95" spans="1:10" x14ac:dyDescent="0.35">
      <c r="A95" s="6" t="s">
        <v>87</v>
      </c>
      <c r="B95" s="7">
        <f>VLOOKUP($A95,Dati!$E$113:$N$223,3,FALSE)</f>
        <v>4940.1967296459216</v>
      </c>
      <c r="C95" s="7">
        <f>VLOOKUP($A95,Dati!$E$113:$N$223,4,FALSE)</f>
        <v>26733.163624886289</v>
      </c>
      <c r="D95" s="7">
        <f>VLOOKUP($A95,Dati!$E$113:$N$223,5,FALSE)</f>
        <v>15806.771135478515</v>
      </c>
      <c r="E95" s="7">
        <f>VLOOKUP($A95,Dati!$E$113:$N$223,6,FALSE)</f>
        <v>7151.1582135783301</v>
      </c>
      <c r="F95" s="7">
        <f>VLOOKUP($A95,Dati!$E$113:$N$223,7,FALSE)</f>
        <v>10204.804438156578</v>
      </c>
      <c r="G95" s="7">
        <f>VLOOKUP($A95,Dati!$E$113:$N$223,8,FALSE)</f>
        <v>17427.540976386153</v>
      </c>
      <c r="H95" s="7">
        <f>VLOOKUP($A95,Dati!$E$113:$N$223,9,FALSE)</f>
        <v>63.689719744743016</v>
      </c>
      <c r="I95" s="7">
        <f>VLOOKUP($A95,Dati!$E$113:$N$223,10,FALSE)</f>
        <v>47615.399534406708</v>
      </c>
      <c r="J95" s="24">
        <f t="shared" si="10"/>
        <v>0</v>
      </c>
    </row>
    <row r="96" spans="1:10" x14ac:dyDescent="0.35">
      <c r="A96" s="6" t="s">
        <v>88</v>
      </c>
      <c r="B96" s="7">
        <f>VLOOKUP($A96,Dati!$E$113:$N$223,3,FALSE)</f>
        <v>654.54236043754941</v>
      </c>
      <c r="C96" s="7">
        <f>VLOOKUP($A96,Dati!$E$113:$N$223,4,FALSE)</f>
        <v>3154.2063782980231</v>
      </c>
      <c r="D96" s="7">
        <f>VLOOKUP($A96,Dati!$E$113:$N$223,5,FALSE)</f>
        <v>1895.0089366355871</v>
      </c>
      <c r="E96" s="7">
        <f>VLOOKUP($A96,Dati!$E$113:$N$223,6,FALSE)</f>
        <v>980.54825679650935</v>
      </c>
      <c r="F96" s="7">
        <f>VLOOKUP($A96,Dati!$E$113:$N$223,7,FALSE)</f>
        <v>1215.5100665136224</v>
      </c>
      <c r="G96" s="7">
        <f>VLOOKUP($A96,Dati!$E$113:$N$223,8,FALSE)</f>
        <v>2633.2945299346752</v>
      </c>
      <c r="H96" s="7">
        <f>VLOOKUP($A96,Dati!$E$113:$N$223,9,FALSE)</f>
        <v>6.5961489434672105</v>
      </c>
      <c r="I96" s="7">
        <f>VLOOKUP($A96,Dati!$E$113:$N$223,10,FALSE)</f>
        <v>6147.5900309391709</v>
      </c>
      <c r="J96" s="24">
        <f t="shared" si="10"/>
        <v>0</v>
      </c>
    </row>
    <row r="97" spans="1:10" x14ac:dyDescent="0.35">
      <c r="A97" s="6" t="s">
        <v>89</v>
      </c>
      <c r="B97" s="7">
        <f>VLOOKUP($A97,Dati!$E$113:$N$223,3,FALSE)</f>
        <v>2006.2567207218576</v>
      </c>
      <c r="C97" s="7">
        <f>VLOOKUP($A97,Dati!$E$113:$N$223,4,FALSE)</f>
        <v>9744.0236465258367</v>
      </c>
      <c r="D97" s="7">
        <f>VLOOKUP($A97,Dati!$E$113:$N$223,5,FALSE)</f>
        <v>6032.2379320898308</v>
      </c>
      <c r="E97" s="7">
        <f>VLOOKUP($A97,Dati!$E$113:$N$223,6,FALSE)</f>
        <v>2536.8660416827202</v>
      </c>
      <c r="F97" s="7">
        <f>VLOOKUP($A97,Dati!$E$113:$N$223,7,FALSE)</f>
        <v>3810.50836948193</v>
      </c>
      <c r="G97" s="7">
        <f>VLOOKUP($A97,Dati!$E$113:$N$223,8,FALSE)</f>
        <v>6489.9637816534232</v>
      </c>
      <c r="H97" s="7">
        <f>VLOOKUP($A97,Dati!$E$113:$N$223,9,FALSE)</f>
        <v>25.908301003304665</v>
      </c>
      <c r="I97" s="7">
        <f>VLOOKUP($A97,Dati!$E$113:$N$223,10,FALSE)</f>
        <v>17951.015970829609</v>
      </c>
      <c r="J97" s="24">
        <f t="shared" si="10"/>
        <v>0</v>
      </c>
    </row>
    <row r="98" spans="1:10" x14ac:dyDescent="0.35">
      <c r="A98" s="8" t="s">
        <v>132</v>
      </c>
      <c r="B98" s="9">
        <f t="shared" ref="B98:I98" si="16">SUM(B93:B97)</f>
        <v>9712.2999999999993</v>
      </c>
      <c r="C98" s="9">
        <f t="shared" si="16"/>
        <v>48338.6</v>
      </c>
      <c r="D98" s="9">
        <f t="shared" si="16"/>
        <v>28498.799999999996</v>
      </c>
      <c r="E98" s="9">
        <f t="shared" si="16"/>
        <v>13290.700000000003</v>
      </c>
      <c r="F98" s="9">
        <f t="shared" si="16"/>
        <v>18634.700000000004</v>
      </c>
      <c r="G98" s="9">
        <f t="shared" si="16"/>
        <v>33536.899999999994</v>
      </c>
      <c r="H98" s="9">
        <f t="shared" si="16"/>
        <v>125.19999999999982</v>
      </c>
      <c r="I98" s="9">
        <f t="shared" si="16"/>
        <v>88286.399999999994</v>
      </c>
      <c r="J98" s="24">
        <f t="shared" si="10"/>
        <v>0</v>
      </c>
    </row>
    <row r="99" spans="1:10" x14ac:dyDescent="0.35">
      <c r="A99" s="6" t="s">
        <v>90</v>
      </c>
      <c r="B99" s="7">
        <f>VLOOKUP($A99,Dati!$E$113:$N$223,3,FALSE)</f>
        <v>1033.201390610129</v>
      </c>
      <c r="C99" s="7">
        <f>VLOOKUP($A99,Dati!$E$113:$N$223,4,FALSE)</f>
        <v>4221.9365204147389</v>
      </c>
      <c r="D99" s="7">
        <f>VLOOKUP($A99,Dati!$E$113:$N$223,5,FALSE)</f>
        <v>2383.8779693979668</v>
      </c>
      <c r="E99" s="7">
        <f>VLOOKUP($A99,Dati!$E$113:$N$223,6,FALSE)</f>
        <v>1240.4072693961466</v>
      </c>
      <c r="F99" s="7">
        <f>VLOOKUP($A99,Dati!$E$113:$N$223,7,FALSE)</f>
        <v>1722.5323320124553</v>
      </c>
      <c r="G99" s="7">
        <f>VLOOKUP($A99,Dati!$E$113:$N$223,8,FALSE)</f>
        <v>3625.7269511580407</v>
      </c>
      <c r="H99" s="7">
        <f>VLOOKUP($A99,Dati!$E$113:$N$223,9,FALSE)</f>
        <v>-69.746669859344806</v>
      </c>
      <c r="I99" s="7">
        <f>VLOOKUP($A99,Dati!$E$113:$N$223,10,FALSE)</f>
        <v>8232.0565603129289</v>
      </c>
      <c r="J99" s="24">
        <f t="shared" si="10"/>
        <v>0</v>
      </c>
    </row>
    <row r="100" spans="1:10" x14ac:dyDescent="0.35">
      <c r="A100" s="6" t="s">
        <v>91</v>
      </c>
      <c r="B100" s="7">
        <f>VLOOKUP($A100,Dati!$E$113:$N$223,3,FALSE)</f>
        <v>2922.5303953688503</v>
      </c>
      <c r="C100" s="7">
        <f>VLOOKUP($A100,Dati!$E$113:$N$223,4,FALSE)</f>
        <v>14147.495173431247</v>
      </c>
      <c r="D100" s="7">
        <f>VLOOKUP($A100,Dati!$E$113:$N$223,5,FALSE)</f>
        <v>7378.6777652420769</v>
      </c>
      <c r="E100" s="7">
        <f>VLOOKUP($A100,Dati!$E$113:$N$223,6,FALSE)</f>
        <v>3443.3719631893537</v>
      </c>
      <c r="F100" s="7">
        <f>VLOOKUP($A100,Dati!$E$113:$N$223,7,FALSE)</f>
        <v>5396.6691049695028</v>
      </c>
      <c r="G100" s="7">
        <f>VLOOKUP($A100,Dati!$E$113:$N$223,8,FALSE)</f>
        <v>8302.2102830213626</v>
      </c>
      <c r="H100" s="7">
        <f>VLOOKUP($A100,Dati!$E$113:$N$223,9,FALSE)</f>
        <v>-93.920517568598271</v>
      </c>
      <c r="I100" s="7">
        <f>VLOOKUP($A100,Dati!$E$113:$N$223,10,FALSE)</f>
        <v>23816.952031336084</v>
      </c>
      <c r="J100" s="24">
        <f t="shared" si="10"/>
        <v>0</v>
      </c>
    </row>
    <row r="101" spans="1:10" x14ac:dyDescent="0.35">
      <c r="A101" s="6" t="s">
        <v>92</v>
      </c>
      <c r="B101" s="7">
        <f>VLOOKUP($A101,Dati!$E$113:$N$223,3,FALSE)</f>
        <v>920.76918907336199</v>
      </c>
      <c r="C101" s="7">
        <f>VLOOKUP($A101,Dati!$E$113:$N$223,4,FALSE)</f>
        <v>4127.9841518988414</v>
      </c>
      <c r="D101" s="7">
        <f>VLOOKUP($A101,Dati!$E$113:$N$223,5,FALSE)</f>
        <v>2153.0362213700591</v>
      </c>
      <c r="E101" s="7">
        <f>VLOOKUP($A101,Dati!$E$113:$N$223,6,FALSE)</f>
        <v>1403.4445748115957</v>
      </c>
      <c r="F101" s="7">
        <f>VLOOKUP($A101,Dati!$E$113:$N$223,7,FALSE)</f>
        <v>1613.8837138378397</v>
      </c>
      <c r="G101" s="7">
        <f>VLOOKUP($A101,Dati!$E$113:$N$223,8,FALSE)</f>
        <v>4165.1448333979579</v>
      </c>
      <c r="H101" s="7">
        <f>VLOOKUP($A101,Dati!$E$113:$N$223,9,FALSE)</f>
        <v>-33.093924688270462</v>
      </c>
      <c r="I101" s="7">
        <f>VLOOKUP($A101,Dati!$E$113:$N$223,10,FALSE)</f>
        <v>8316.5121824025155</v>
      </c>
      <c r="J101" s="24">
        <f t="shared" si="10"/>
        <v>0</v>
      </c>
    </row>
    <row r="102" spans="1:10" x14ac:dyDescent="0.35">
      <c r="A102" s="6" t="s">
        <v>93</v>
      </c>
      <c r="B102" s="7">
        <f>VLOOKUP($A102,Dati!$E$113:$N$223,3,FALSE)</f>
        <v>664.78804242327487</v>
      </c>
      <c r="C102" s="7">
        <f>VLOOKUP($A102,Dati!$E$113:$N$223,4,FALSE)</f>
        <v>3331.835157560256</v>
      </c>
      <c r="D102" s="7">
        <f>VLOOKUP($A102,Dati!$E$113:$N$223,5,FALSE)</f>
        <v>1609.0133291317079</v>
      </c>
      <c r="E102" s="7">
        <f>VLOOKUP($A102,Dati!$E$113:$N$223,6,FALSE)</f>
        <v>903.45824532252175</v>
      </c>
      <c r="F102" s="7">
        <f>VLOOKUP($A102,Dati!$E$113:$N$223,7,FALSE)</f>
        <v>1346.5998495245606</v>
      </c>
      <c r="G102" s="7">
        <f>VLOOKUP($A102,Dati!$E$113:$N$223,8,FALSE)</f>
        <v>2586.3167727266709</v>
      </c>
      <c r="H102" s="7">
        <f>VLOOKUP($A102,Dati!$E$113:$N$223,9,FALSE)</f>
        <v>-25.265162205785849</v>
      </c>
      <c r="I102" s="7">
        <f>VLOOKUP($A102,Dati!$E$113:$N$223,10,FALSE)</f>
        <v>5916.6300447890417</v>
      </c>
      <c r="J102" s="24">
        <f t="shared" si="10"/>
        <v>0</v>
      </c>
    </row>
    <row r="103" spans="1:10" x14ac:dyDescent="0.35">
      <c r="A103" s="6" t="s">
        <v>94</v>
      </c>
      <c r="B103" s="7">
        <f>VLOOKUP($A103,Dati!$E$113:$N$223,3,FALSE)</f>
        <v>1214.2102657950081</v>
      </c>
      <c r="C103" s="7">
        <f>VLOOKUP($A103,Dati!$E$113:$N$223,4,FALSE)</f>
        <v>6041.5317177962634</v>
      </c>
      <c r="D103" s="7">
        <f>VLOOKUP($A103,Dati!$E$113:$N$223,5,FALSE)</f>
        <v>3783.2215699242024</v>
      </c>
      <c r="E103" s="7">
        <f>VLOOKUP($A103,Dati!$E$113:$N$223,6,FALSE)</f>
        <v>1873.5190924814628</v>
      </c>
      <c r="F103" s="7">
        <f>VLOOKUP($A103,Dati!$E$113:$N$223,7,FALSE)</f>
        <v>2304.3503263485773</v>
      </c>
      <c r="G103" s="7">
        <f>VLOOKUP($A103,Dati!$E$113:$N$223,8,FALSE)</f>
        <v>5424.9698871605051</v>
      </c>
      <c r="H103" s="7">
        <f>VLOOKUP($A103,Dati!$E$113:$N$223,9,FALSE)</f>
        <v>-57.173527377214938</v>
      </c>
      <c r="I103" s="7">
        <f>VLOOKUP($A103,Dati!$E$113:$N$223,10,FALSE)</f>
        <v>12228.890494468722</v>
      </c>
      <c r="J103" s="24">
        <f t="shared" si="10"/>
        <v>0</v>
      </c>
    </row>
    <row r="104" spans="1:10" x14ac:dyDescent="0.35">
      <c r="A104" s="6" t="s">
        <v>95</v>
      </c>
      <c r="B104" s="7">
        <f>VLOOKUP($A104,Dati!$E$113:$N$223,3,FALSE)</f>
        <v>726.10071672937659</v>
      </c>
      <c r="C104" s="7">
        <f>VLOOKUP($A104,Dati!$E$113:$N$223,4,FALSE)</f>
        <v>3219.3172788986558</v>
      </c>
      <c r="D104" s="7">
        <f>VLOOKUP($A104,Dati!$E$113:$N$223,5,FALSE)</f>
        <v>2009.8731449339875</v>
      </c>
      <c r="E104" s="7">
        <f>VLOOKUP($A104,Dati!$E$113:$N$223,6,FALSE)</f>
        <v>736.79885479891948</v>
      </c>
      <c r="F104" s="7">
        <f>VLOOKUP($A104,Dati!$E$113:$N$223,7,FALSE)</f>
        <v>1298.3646733070639</v>
      </c>
      <c r="G104" s="7">
        <f>VLOOKUP($A104,Dati!$E$113:$N$223,8,FALSE)</f>
        <v>2082.7312725354636</v>
      </c>
      <c r="H104" s="7">
        <f>VLOOKUP($A104,Dati!$E$113:$N$223,9,FALSE)</f>
        <v>-22.700198300785761</v>
      </c>
      <c r="I104" s="7">
        <f>VLOOKUP($A104,Dati!$E$113:$N$223,10,FALSE)</f>
        <v>5980.1586866907137</v>
      </c>
      <c r="J104" s="24">
        <f t="shared" si="10"/>
        <v>0</v>
      </c>
    </row>
    <row r="105" spans="1:10" x14ac:dyDescent="0.35">
      <c r="A105" s="8" t="s">
        <v>133</v>
      </c>
      <c r="B105" s="9">
        <f t="shared" ref="B105:I105" si="17">SUM(B99:B104)</f>
        <v>7481.6</v>
      </c>
      <c r="C105" s="9">
        <f t="shared" si="17"/>
        <v>35090.100000000006</v>
      </c>
      <c r="D105" s="9">
        <f t="shared" si="17"/>
        <v>19317.7</v>
      </c>
      <c r="E105" s="9">
        <f t="shared" si="17"/>
        <v>9601</v>
      </c>
      <c r="F105" s="9">
        <f t="shared" si="17"/>
        <v>13682.399999999998</v>
      </c>
      <c r="G105" s="9">
        <f t="shared" si="17"/>
        <v>26187.1</v>
      </c>
      <c r="H105" s="9">
        <f t="shared" si="17"/>
        <v>-301.90000000000009</v>
      </c>
      <c r="I105" s="9">
        <f t="shared" si="17"/>
        <v>64491.200000000012</v>
      </c>
      <c r="J105" s="24">
        <f t="shared" si="10"/>
        <v>0</v>
      </c>
    </row>
    <row r="106" spans="1:10" x14ac:dyDescent="0.35">
      <c r="A106" s="6" t="s">
        <v>96</v>
      </c>
      <c r="B106" s="7">
        <f>VLOOKUP($A106,Dati!$E$113:$N$223,3,FALSE)</f>
        <v>497.64095984918902</v>
      </c>
      <c r="C106" s="7">
        <f>VLOOKUP($A106,Dati!$E$113:$N$223,4,FALSE)</f>
        <v>2933.5290051505367</v>
      </c>
      <c r="D106" s="7">
        <f>VLOOKUP($A106,Dati!$E$113:$N$223,5,FALSE)</f>
        <v>1744.4153899530047</v>
      </c>
      <c r="E106" s="7">
        <f>VLOOKUP($A106,Dati!$E$113:$N$223,6,FALSE)</f>
        <v>879.83908084476775</v>
      </c>
      <c r="F106" s="7">
        <f>VLOOKUP($A106,Dati!$E$113:$N$223,7,FALSE)</f>
        <v>1140.958413892703</v>
      </c>
      <c r="G106" s="7">
        <f>VLOOKUP($A106,Dati!$E$113:$N$223,8,FALSE)</f>
        <v>2419.5219016674637</v>
      </c>
      <c r="H106" s="7">
        <f>VLOOKUP($A106,Dati!$E$113:$N$223,9,FALSE)</f>
        <v>-67.463929132854659</v>
      </c>
      <c r="I106" s="7">
        <f>VLOOKUP($A106,Dati!$E$113:$N$223,10,FALSE)</f>
        <v>5506.8458327498693</v>
      </c>
      <c r="J106" s="24">
        <f t="shared" si="10"/>
        <v>0</v>
      </c>
    </row>
    <row r="107" spans="1:10" x14ac:dyDescent="0.35">
      <c r="A107" s="6" t="s">
        <v>97</v>
      </c>
      <c r="B107" s="7">
        <f>VLOOKUP($A107,Dati!$E$113:$N$223,3,FALSE)</f>
        <v>357.35904015081104</v>
      </c>
      <c r="C107" s="7">
        <f>VLOOKUP($A107,Dati!$E$113:$N$223,4,FALSE)</f>
        <v>2056.5709948494637</v>
      </c>
      <c r="D107" s="7">
        <f>VLOOKUP($A107,Dati!$E$113:$N$223,5,FALSE)</f>
        <v>1052.2846100469958</v>
      </c>
      <c r="E107" s="7">
        <f>VLOOKUP($A107,Dati!$E$113:$N$223,6,FALSE)</f>
        <v>467.16091915523236</v>
      </c>
      <c r="F107" s="7">
        <f>VLOOKUP($A107,Dati!$E$113:$N$223,7,FALSE)</f>
        <v>836.54158610729689</v>
      </c>
      <c r="G107" s="7">
        <f>VLOOKUP($A107,Dati!$E$113:$N$223,8,FALSE)</f>
        <v>1243.9780983325361</v>
      </c>
      <c r="H107" s="7">
        <f>VLOOKUP($A107,Dati!$E$113:$N$223,9,FALSE)</f>
        <v>-69.536070867145341</v>
      </c>
      <c r="I107" s="7">
        <f>VLOOKUP($A107,Dati!$E$113:$N$223,10,FALSE)</f>
        <v>3336.9541672501314</v>
      </c>
      <c r="J107" s="24">
        <f t="shared" si="10"/>
        <v>0</v>
      </c>
    </row>
    <row r="108" spans="1:10" x14ac:dyDescent="0.35">
      <c r="A108" s="8" t="s">
        <v>134</v>
      </c>
      <c r="B108" s="9">
        <f t="shared" ref="B108:I108" si="18">SUM(B106:B107)</f>
        <v>855</v>
      </c>
      <c r="C108" s="9">
        <f t="shared" si="18"/>
        <v>4990.1000000000004</v>
      </c>
      <c r="D108" s="9">
        <f t="shared" si="18"/>
        <v>2796.7000000000007</v>
      </c>
      <c r="E108" s="9">
        <f t="shared" si="18"/>
        <v>1347</v>
      </c>
      <c r="F108" s="9">
        <f t="shared" si="18"/>
        <v>1977.5</v>
      </c>
      <c r="G108" s="9">
        <f t="shared" si="18"/>
        <v>3663.5</v>
      </c>
      <c r="H108" s="9">
        <f t="shared" si="18"/>
        <v>-137</v>
      </c>
      <c r="I108" s="9">
        <f t="shared" si="18"/>
        <v>8843.8000000000011</v>
      </c>
      <c r="J108" s="24">
        <f t="shared" si="10"/>
        <v>0</v>
      </c>
    </row>
    <row r="109" spans="1:10" x14ac:dyDescent="0.35">
      <c r="A109" s="6" t="s">
        <v>98</v>
      </c>
      <c r="B109" s="7">
        <f>VLOOKUP($A109,Dati!$E$113:$N$223,3,FALSE)</f>
        <v>1433.2300320130607</v>
      </c>
      <c r="C109" s="7">
        <f>VLOOKUP($A109,Dati!$E$113:$N$223,4,FALSE)</f>
        <v>4808.4380790297955</v>
      </c>
      <c r="D109" s="7">
        <f>VLOOKUP($A109,Dati!$E$113:$N$223,5,FALSE)</f>
        <v>3109.6214742533803</v>
      </c>
      <c r="E109" s="7">
        <f>VLOOKUP($A109,Dati!$E$113:$N$223,6,FALSE)</f>
        <v>1407.816224314379</v>
      </c>
      <c r="F109" s="7">
        <f>VLOOKUP($A109,Dati!$E$113:$N$223,7,FALSE)</f>
        <v>1878.1862212802685</v>
      </c>
      <c r="G109" s="7">
        <f>VLOOKUP($A109,Dati!$E$113:$N$223,8,FALSE)</f>
        <v>4455.6520933924703</v>
      </c>
      <c r="H109" s="7">
        <f>VLOOKUP($A109,Dati!$E$113:$N$223,9,FALSE)</f>
        <v>-119.07567716217842</v>
      </c>
      <c r="I109" s="7">
        <f>VLOOKUP($A109,Dati!$E$113:$N$223,10,FALSE)</f>
        <v>10401.863555931881</v>
      </c>
      <c r="J109" s="24">
        <f t="shared" si="10"/>
        <v>0</v>
      </c>
    </row>
    <row r="110" spans="1:10" x14ac:dyDescent="0.35">
      <c r="A110" s="6" t="s">
        <v>99</v>
      </c>
      <c r="B110" s="7">
        <f>VLOOKUP($A110,Dati!$E$113:$N$223,3,FALSE)</f>
        <v>638.87778607678376</v>
      </c>
      <c r="C110" s="7">
        <f>VLOOKUP($A110,Dati!$E$113:$N$223,4,FALSE)</f>
        <v>2767.122258068594</v>
      </c>
      <c r="D110" s="7">
        <f>VLOOKUP($A110,Dati!$E$113:$N$223,5,FALSE)</f>
        <v>1775.5935816857723</v>
      </c>
      <c r="E110" s="7">
        <f>VLOOKUP($A110,Dati!$E$113:$N$223,6,FALSE)</f>
        <v>803.64173871070807</v>
      </c>
      <c r="F110" s="7">
        <f>VLOOKUP($A110,Dati!$E$113:$N$223,7,FALSE)</f>
        <v>1080.5911402464026</v>
      </c>
      <c r="G110" s="7">
        <f>VLOOKUP($A110,Dati!$E$113:$N$223,8,FALSE)</f>
        <v>2383.8069549181414</v>
      </c>
      <c r="H110" s="7">
        <f>VLOOKUP($A110,Dati!$E$113:$N$223,9,FALSE)</f>
        <v>-61.483484628641158</v>
      </c>
      <c r="I110" s="7">
        <f>VLOOKUP($A110,Dati!$E$113:$N$223,10,FALSE)</f>
        <v>5619.6842171635399</v>
      </c>
      <c r="J110" s="24">
        <f t="shared" si="10"/>
        <v>0</v>
      </c>
    </row>
    <row r="111" spans="1:10" x14ac:dyDescent="0.35">
      <c r="A111" s="6" t="s">
        <v>100</v>
      </c>
      <c r="B111" s="7">
        <f>VLOOKUP($A111,Dati!$E$113:$N$223,3,FALSE)</f>
        <v>617.91056674500999</v>
      </c>
      <c r="C111" s="7">
        <f>VLOOKUP($A111,Dati!$E$113:$N$223,4,FALSE)</f>
        <v>3810.0557334455834</v>
      </c>
      <c r="D111" s="7">
        <f>VLOOKUP($A111,Dati!$E$113:$N$223,5,FALSE)</f>
        <v>2297.3160432697255</v>
      </c>
      <c r="E111" s="7">
        <f>VLOOKUP($A111,Dati!$E$113:$N$223,6,FALSE)</f>
        <v>1140.3345037093777</v>
      </c>
      <c r="F111" s="7">
        <f>VLOOKUP($A111,Dati!$E$113:$N$223,7,FALSE)</f>
        <v>1539.7888507187195</v>
      </c>
      <c r="G111" s="7">
        <f>VLOOKUP($A111,Dati!$E$113:$N$223,8,FALSE)</f>
        <v>3737.4635762502162</v>
      </c>
      <c r="H111" s="7">
        <f>VLOOKUP($A111,Dati!$E$113:$N$223,9,FALSE)</f>
        <v>-104.81176541457357</v>
      </c>
      <c r="I111" s="7">
        <f>VLOOKUP($A111,Dati!$E$113:$N$223,10,FALSE)</f>
        <v>7677.8107998678643</v>
      </c>
      <c r="J111" s="24">
        <f t="shared" si="10"/>
        <v>0</v>
      </c>
    </row>
    <row r="112" spans="1:10" x14ac:dyDescent="0.35">
      <c r="A112" s="6" t="s">
        <v>101</v>
      </c>
      <c r="B112" s="7">
        <f>VLOOKUP($A112,Dati!$E$113:$N$223,3,FALSE)</f>
        <v>255.6094647628056</v>
      </c>
      <c r="C112" s="7">
        <f>VLOOKUP($A112,Dati!$E$113:$N$223,4,FALSE)</f>
        <v>1371.6212745405248</v>
      </c>
      <c r="D112" s="7">
        <f>VLOOKUP($A112,Dati!$E$113:$N$223,5,FALSE)</f>
        <v>622.67461436836038</v>
      </c>
      <c r="E112" s="7">
        <f>VLOOKUP($A112,Dati!$E$113:$N$223,6,FALSE)</f>
        <v>286.48160732215399</v>
      </c>
      <c r="F112" s="7">
        <f>VLOOKUP($A112,Dati!$E$113:$N$223,7,FALSE)</f>
        <v>555.59021221616831</v>
      </c>
      <c r="G112" s="7">
        <f>VLOOKUP($A112,Dati!$E$113:$N$223,8,FALSE)</f>
        <v>973.89585634220509</v>
      </c>
      <c r="H112" s="7">
        <f>VLOOKUP($A112,Dati!$E$113:$N$223,9,FALSE)</f>
        <v>-30.552792721063131</v>
      </c>
      <c r="I112" s="7">
        <f>VLOOKUP($A112,Dati!$E$113:$N$223,10,FALSE)</f>
        <v>2351.1765977545106</v>
      </c>
      <c r="J112" s="24">
        <f t="shared" si="10"/>
        <v>0</v>
      </c>
    </row>
    <row r="113" spans="1:10" x14ac:dyDescent="0.35">
      <c r="A113" s="6" t="s">
        <v>102</v>
      </c>
      <c r="B113" s="7">
        <f>VLOOKUP($A113,Dati!$E$113:$N$223,3,FALSE)</f>
        <v>249.57215040233939</v>
      </c>
      <c r="C113" s="7">
        <f>VLOOKUP($A113,Dati!$E$113:$N$223,4,FALSE)</f>
        <v>1068.8626549155033</v>
      </c>
      <c r="D113" s="7">
        <f>VLOOKUP($A113,Dati!$E$113:$N$223,5,FALSE)</f>
        <v>661.69428642276137</v>
      </c>
      <c r="E113" s="7">
        <f>VLOOKUP($A113,Dati!$E$113:$N$223,6,FALSE)</f>
        <v>306.82592594338115</v>
      </c>
      <c r="F113" s="7">
        <f>VLOOKUP($A113,Dati!$E$113:$N$223,7,FALSE)</f>
        <v>422.54357553844238</v>
      </c>
      <c r="G113" s="7">
        <f>VLOOKUP($A113,Dati!$E$113:$N$223,8,FALSE)</f>
        <v>1021.0815190969666</v>
      </c>
      <c r="H113" s="7">
        <f>VLOOKUP($A113,Dati!$E$113:$N$223,9,FALSE)</f>
        <v>-24.376280073543661</v>
      </c>
      <c r="I113" s="7">
        <f>VLOOKUP($A113,Dati!$E$113:$N$223,10,FALSE)</f>
        <v>2247.4648292822035</v>
      </c>
      <c r="J113" s="24">
        <f t="shared" si="10"/>
        <v>0</v>
      </c>
    </row>
    <row r="114" spans="1:10" x14ac:dyDescent="0.35">
      <c r="A114" s="8" t="s">
        <v>135</v>
      </c>
      <c r="B114" s="9">
        <f t="shared" ref="B114:I114" si="19">SUM(B109:B113)</f>
        <v>3195.1999999999994</v>
      </c>
      <c r="C114" s="9">
        <f t="shared" si="19"/>
        <v>13826.1</v>
      </c>
      <c r="D114" s="9">
        <f t="shared" si="19"/>
        <v>8466.9</v>
      </c>
      <c r="E114" s="9">
        <f t="shared" si="19"/>
        <v>3945.1000000000004</v>
      </c>
      <c r="F114" s="9">
        <f t="shared" si="19"/>
        <v>5476.7000000000007</v>
      </c>
      <c r="G114" s="9">
        <f t="shared" si="19"/>
        <v>12571.9</v>
      </c>
      <c r="H114" s="9">
        <f t="shared" si="19"/>
        <v>-340.3</v>
      </c>
      <c r="I114" s="9">
        <f t="shared" si="19"/>
        <v>28297.999999999996</v>
      </c>
      <c r="J114" s="24">
        <f t="shared" si="10"/>
        <v>0</v>
      </c>
    </row>
    <row r="115" spans="1:10" x14ac:dyDescent="0.35">
      <c r="A115" s="6" t="s">
        <v>103</v>
      </c>
      <c r="B115" s="7">
        <f>VLOOKUP($A115,Dati!$E$113:$N$223,3,FALSE)</f>
        <v>839.7529122899216</v>
      </c>
      <c r="C115" s="7">
        <f>VLOOKUP($A115,Dati!$E$113:$N$223,4,FALSE)</f>
        <v>3090.9906109726721</v>
      </c>
      <c r="D115" s="7">
        <f>VLOOKUP($A115,Dati!$E$113:$N$223,5,FALSE)</f>
        <v>2003.3251607657944</v>
      </c>
      <c r="E115" s="7">
        <f>VLOOKUP($A115,Dati!$E$113:$N$223,6,FALSE)</f>
        <v>866.72204180786036</v>
      </c>
      <c r="F115" s="7">
        <f>VLOOKUP($A115,Dati!$E$113:$N$223,7,FALSE)</f>
        <v>1213.2888623823276</v>
      </c>
      <c r="G115" s="7">
        <f>VLOOKUP($A115,Dati!$E$113:$N$223,8,FALSE)</f>
        <v>2669.59035796323</v>
      </c>
      <c r="H115" s="7">
        <f>VLOOKUP($A115,Dati!$E$113:$N$223,9,FALSE)</f>
        <v>-33.513188498671035</v>
      </c>
      <c r="I115" s="7">
        <f>VLOOKUP($A115,Dati!$E$113:$N$223,10,FALSE)</f>
        <v>6490.1349493027592</v>
      </c>
      <c r="J115" s="24">
        <f t="shared" si="10"/>
        <v>0</v>
      </c>
    </row>
    <row r="116" spans="1:10" x14ac:dyDescent="0.35">
      <c r="A116" s="6" t="s">
        <v>104</v>
      </c>
      <c r="B116" s="7">
        <f>VLOOKUP($A116,Dati!$E$113:$N$223,3,FALSE)</f>
        <v>2500.9638278579596</v>
      </c>
      <c r="C116" s="7">
        <f>VLOOKUP($A116,Dati!$E$113:$N$223,4,FALSE)</f>
        <v>9028.030271753325</v>
      </c>
      <c r="D116" s="7">
        <f>VLOOKUP($A116,Dati!$E$113:$N$223,5,FALSE)</f>
        <v>5882.1237165353414</v>
      </c>
      <c r="E116" s="7">
        <f>VLOOKUP($A116,Dati!$E$113:$N$223,6,FALSE)</f>
        <v>2835.088795656789</v>
      </c>
      <c r="F116" s="7">
        <f>VLOOKUP($A116,Dati!$E$113:$N$223,7,FALSE)</f>
        <v>3209.6745686669101</v>
      </c>
      <c r="G116" s="7">
        <f>VLOOKUP($A116,Dati!$E$113:$N$223,8,FALSE)</f>
        <v>8216.8957794888684</v>
      </c>
      <c r="H116" s="7">
        <f>VLOOKUP($A116,Dati!$E$113:$N$223,9,FALSE)</f>
        <v>-54.347331099181581</v>
      </c>
      <c r="I116" s="7">
        <f>VLOOKUP($A116,Dati!$E$113:$N$223,10,FALSE)</f>
        <v>19528.902900212612</v>
      </c>
      <c r="J116" s="24">
        <f t="shared" si="10"/>
        <v>0</v>
      </c>
    </row>
    <row r="117" spans="1:10" x14ac:dyDescent="0.35">
      <c r="A117" s="6" t="s">
        <v>105</v>
      </c>
      <c r="B117" s="7">
        <f>VLOOKUP($A117,Dati!$E$113:$N$223,3,FALSE)</f>
        <v>1239.0633945090469</v>
      </c>
      <c r="C117" s="7">
        <f>VLOOKUP($A117,Dati!$E$113:$N$223,4,FALSE)</f>
        <v>4625.0752528279181</v>
      </c>
      <c r="D117" s="7">
        <f>VLOOKUP($A117,Dati!$E$113:$N$223,5,FALSE)</f>
        <v>2830.1644173921823</v>
      </c>
      <c r="E117" s="7">
        <f>VLOOKUP($A117,Dati!$E$113:$N$223,6,FALSE)</f>
        <v>1483.7682014928416</v>
      </c>
      <c r="F117" s="7">
        <f>VLOOKUP($A117,Dati!$E$113:$N$223,7,FALSE)</f>
        <v>1759.7713228873679</v>
      </c>
      <c r="G117" s="7">
        <f>VLOOKUP($A117,Dati!$E$113:$N$223,8,FALSE)</f>
        <v>4735.5285169810304</v>
      </c>
      <c r="H117" s="7">
        <f>VLOOKUP($A117,Dati!$E$113:$N$223,9,FALSE)</f>
        <v>-42.813468993265992</v>
      </c>
      <c r="I117" s="7">
        <f>VLOOKUP($A117,Dati!$E$113:$N$223,10,FALSE)</f>
        <v>10143.478588336702</v>
      </c>
      <c r="J117" s="24">
        <f t="shared" si="10"/>
        <v>0</v>
      </c>
    </row>
    <row r="118" spans="1:10" x14ac:dyDescent="0.35">
      <c r="A118" s="6" t="s">
        <v>106</v>
      </c>
      <c r="B118" s="7">
        <f>VLOOKUP($A118,Dati!$E$113:$N$223,3,FALSE)</f>
        <v>794.41850692776711</v>
      </c>
      <c r="C118" s="7">
        <f>VLOOKUP($A118,Dati!$E$113:$N$223,4,FALSE)</f>
        <v>2656.0508879521335</v>
      </c>
      <c r="D118" s="7">
        <f>VLOOKUP($A118,Dati!$E$113:$N$223,5,FALSE)</f>
        <v>1642.2712177736587</v>
      </c>
      <c r="E118" s="7">
        <f>VLOOKUP($A118,Dati!$E$113:$N$223,6,FALSE)</f>
        <v>746.68173110705527</v>
      </c>
      <c r="F118" s="7">
        <f>VLOOKUP($A118,Dati!$E$113:$N$223,7,FALSE)</f>
        <v>1061.7353372555185</v>
      </c>
      <c r="G118" s="7">
        <f>VLOOKUP($A118,Dati!$E$113:$N$223,8,FALSE)</f>
        <v>2487.590888380646</v>
      </c>
      <c r="H118" s="7">
        <f>VLOOKUP($A118,Dati!$E$113:$N$223,9,FALSE)</f>
        <v>-23.611134427297248</v>
      </c>
      <c r="I118" s="7">
        <f>VLOOKUP($A118,Dati!$E$113:$N$223,10,FALSE)</f>
        <v>5748.3032982443328</v>
      </c>
      <c r="J118" s="24">
        <f t="shared" si="10"/>
        <v>0</v>
      </c>
    </row>
    <row r="119" spans="1:10" x14ac:dyDescent="0.35">
      <c r="A119" s="6" t="s">
        <v>107</v>
      </c>
      <c r="B119" s="7">
        <f>VLOOKUP($A119,Dati!$E$113:$N$223,3,FALSE)</f>
        <v>535.94367196434996</v>
      </c>
      <c r="C119" s="7">
        <f>VLOOKUP($A119,Dati!$E$113:$N$223,4,FALSE)</f>
        <v>2072.5763230352336</v>
      </c>
      <c r="D119" s="7">
        <f>VLOOKUP($A119,Dati!$E$113:$N$223,5,FALSE)</f>
        <v>898.87428477876188</v>
      </c>
      <c r="E119" s="7">
        <f>VLOOKUP($A119,Dati!$E$113:$N$223,6,FALSE)</f>
        <v>493.39903915148432</v>
      </c>
      <c r="F119" s="7">
        <f>VLOOKUP($A119,Dati!$E$113:$N$223,7,FALSE)</f>
        <v>829.91007551097255</v>
      </c>
      <c r="G119" s="7">
        <f>VLOOKUP($A119,Dati!$E$113:$N$223,8,FALSE)</f>
        <v>1549.3628746469608</v>
      </c>
      <c r="H119" s="7">
        <f>VLOOKUP($A119,Dati!$E$113:$N$223,9,FALSE)</f>
        <v>-11.797285925894787</v>
      </c>
      <c r="I119" s="7">
        <f>VLOOKUP($A119,Dati!$E$113:$N$223,10,FALSE)</f>
        <v>3721.6507538369551</v>
      </c>
      <c r="J119" s="24">
        <f t="shared" si="10"/>
        <v>0</v>
      </c>
    </row>
    <row r="120" spans="1:10" x14ac:dyDescent="0.35">
      <c r="A120" s="6" t="s">
        <v>108</v>
      </c>
      <c r="B120" s="7">
        <f>VLOOKUP($A120,Dati!$E$113:$N$223,3,FALSE)</f>
        <v>277.23383115330682</v>
      </c>
      <c r="C120" s="7">
        <f>VLOOKUP($A120,Dati!$E$113:$N$223,4,FALSE)</f>
        <v>1058.8167774580745</v>
      </c>
      <c r="D120" s="7">
        <f>VLOOKUP($A120,Dati!$E$113:$N$223,5,FALSE)</f>
        <v>570.76202145795378</v>
      </c>
      <c r="E120" s="7">
        <f>VLOOKUP($A120,Dati!$E$113:$N$223,6,FALSE)</f>
        <v>297.06444292435691</v>
      </c>
      <c r="F120" s="7">
        <f>VLOOKUP($A120,Dati!$E$113:$N$223,7,FALSE)</f>
        <v>411.054540016727</v>
      </c>
      <c r="G120" s="7">
        <f>VLOOKUP($A120,Dati!$E$113:$N$223,8,FALSE)</f>
        <v>1004.7677316378122</v>
      </c>
      <c r="H120" s="7">
        <f>VLOOKUP($A120,Dati!$E$113:$N$223,9,FALSE)</f>
        <v>-6.0855634579625741</v>
      </c>
      <c r="I120" s="7">
        <f>VLOOKUP($A120,Dati!$E$113:$N$223,10,FALSE)</f>
        <v>2197.3758153081008</v>
      </c>
      <c r="J120" s="24">
        <f t="shared" si="10"/>
        <v>0</v>
      </c>
    </row>
    <row r="121" spans="1:10" x14ac:dyDescent="0.35">
      <c r="A121" s="6" t="s">
        <v>109</v>
      </c>
      <c r="B121" s="7">
        <f>VLOOKUP($A121,Dati!$E$113:$N$223,3,FALSE)</f>
        <v>2292.7506217006144</v>
      </c>
      <c r="C121" s="7">
        <f>VLOOKUP($A121,Dati!$E$113:$N$223,4,FALSE)</f>
        <v>9377.745141196925</v>
      </c>
      <c r="D121" s="7">
        <f>VLOOKUP($A121,Dati!$E$113:$N$223,5,FALSE)</f>
        <v>5295.9599310572239</v>
      </c>
      <c r="E121" s="7">
        <f>VLOOKUP($A121,Dati!$E$113:$N$223,6,FALSE)</f>
        <v>2361.2273152817315</v>
      </c>
      <c r="F121" s="7">
        <f>VLOOKUP($A121,Dati!$E$113:$N$223,7,FALSE)</f>
        <v>3506.4701682579012</v>
      </c>
      <c r="G121" s="7">
        <f>VLOOKUP($A121,Dati!$E$113:$N$223,8,FALSE)</f>
        <v>6519.6026903839329</v>
      </c>
      <c r="H121" s="7">
        <f>VLOOKUP($A121,Dati!$E$113:$N$223,9,FALSE)</f>
        <v>-55.109209572534596</v>
      </c>
      <c r="I121" s="7">
        <f>VLOOKUP($A121,Dati!$E$113:$N$223,10,FALSE)</f>
        <v>17563.251691226527</v>
      </c>
      <c r="J121" s="24">
        <f t="shared" si="10"/>
        <v>0</v>
      </c>
    </row>
    <row r="122" spans="1:10" x14ac:dyDescent="0.35">
      <c r="A122" s="6" t="s">
        <v>110</v>
      </c>
      <c r="B122" s="7">
        <f>VLOOKUP($A122,Dati!$E$113:$N$223,3,FALSE)</f>
        <v>714.66068198608184</v>
      </c>
      <c r="C122" s="7">
        <f>VLOOKUP($A122,Dati!$E$113:$N$223,4,FALSE)</f>
        <v>3410.1853399393276</v>
      </c>
      <c r="D122" s="7">
        <f>VLOOKUP($A122,Dati!$E$113:$N$223,5,FALSE)</f>
        <v>1540.0720619921003</v>
      </c>
      <c r="E122" s="7">
        <f>VLOOKUP($A122,Dati!$E$113:$N$223,6,FALSE)</f>
        <v>618.38600339890309</v>
      </c>
      <c r="F122" s="7">
        <f>VLOOKUP($A122,Dati!$E$113:$N$223,7,FALSE)</f>
        <v>1458.690373807987</v>
      </c>
      <c r="G122" s="7">
        <f>VLOOKUP($A122,Dati!$E$113:$N$223,8,FALSE)</f>
        <v>1811.8433434295639</v>
      </c>
      <c r="H122" s="7">
        <f>VLOOKUP($A122,Dati!$E$113:$N$223,9,FALSE)</f>
        <v>-49.208200527371815</v>
      </c>
      <c r="I122" s="7">
        <f>VLOOKUP($A122,Dati!$E$113:$N$223,10,FALSE)</f>
        <v>5350.4768496128117</v>
      </c>
      <c r="J122" s="24">
        <f t="shared" si="10"/>
        <v>0</v>
      </c>
    </row>
    <row r="123" spans="1:10" x14ac:dyDescent="0.35">
      <c r="A123" s="6" t="s">
        <v>111</v>
      </c>
      <c r="B123" s="7">
        <f>VLOOKUP($A123,Dati!$E$113:$N$223,3,FALSE)</f>
        <v>891.11255161095073</v>
      </c>
      <c r="C123" s="7">
        <f>VLOOKUP($A123,Dati!$E$113:$N$223,4,FALSE)</f>
        <v>3743.4293948643985</v>
      </c>
      <c r="D123" s="7">
        <f>VLOOKUP($A123,Dati!$E$113:$N$223,5,FALSE)</f>
        <v>1547.047188246986</v>
      </c>
      <c r="E123" s="7">
        <f>VLOOKUP($A123,Dati!$E$113:$N$223,6,FALSE)</f>
        <v>875.46242917897678</v>
      </c>
      <c r="F123" s="7">
        <f>VLOOKUP($A123,Dati!$E$113:$N$223,7,FALSE)</f>
        <v>1540.8047512142891</v>
      </c>
      <c r="G123" s="7">
        <f>VLOOKUP($A123,Dati!$E$113:$N$223,8,FALSE)</f>
        <v>2561.017817087954</v>
      </c>
      <c r="H123" s="7">
        <f>VLOOKUP($A123,Dati!$E$113:$N$223,9,FALSE)</f>
        <v>-23.814617497820105</v>
      </c>
      <c r="I123" s="7">
        <f>VLOOKUP($A123,Dati!$E$113:$N$223,10,FALSE)</f>
        <v>6302.5251539192022</v>
      </c>
      <c r="J123" s="24">
        <f t="shared" si="10"/>
        <v>0</v>
      </c>
    </row>
    <row r="124" spans="1:10" x14ac:dyDescent="0.35">
      <c r="A124" s="8" t="s">
        <v>136</v>
      </c>
      <c r="B124" s="9">
        <f t="shared" ref="B124:I124" si="20">SUM(B115:B123)</f>
        <v>10085.9</v>
      </c>
      <c r="C124" s="9">
        <f t="shared" si="20"/>
        <v>39062.900000000009</v>
      </c>
      <c r="D124" s="9">
        <f t="shared" si="20"/>
        <v>22210.600000000002</v>
      </c>
      <c r="E124" s="9">
        <f t="shared" si="20"/>
        <v>10577.8</v>
      </c>
      <c r="F124" s="9">
        <f t="shared" si="20"/>
        <v>14991.400000000001</v>
      </c>
      <c r="G124" s="9">
        <f t="shared" si="20"/>
        <v>31556.2</v>
      </c>
      <c r="H124" s="9">
        <f t="shared" si="20"/>
        <v>-300.29999999999973</v>
      </c>
      <c r="I124" s="9">
        <f t="shared" si="20"/>
        <v>77046.099999999991</v>
      </c>
      <c r="J124" s="24">
        <f t="shared" si="10"/>
        <v>0</v>
      </c>
    </row>
    <row r="125" spans="1:10" x14ac:dyDescent="0.35">
      <c r="A125" s="6" t="s">
        <v>112</v>
      </c>
      <c r="B125" s="7">
        <f>VLOOKUP($A125,Dati!$E$113:$N$223,3,FALSE)</f>
        <v>987.66937171990446</v>
      </c>
      <c r="C125" s="7">
        <f>VLOOKUP($A125,Dati!$E$113:$N$223,4,FALSE)</f>
        <v>4438.6239801843458</v>
      </c>
      <c r="D125" s="7">
        <f>VLOOKUP($A125,Dati!$E$113:$N$223,5,FALSE)</f>
        <v>2816.020075582986</v>
      </c>
      <c r="E125" s="7">
        <f>VLOOKUP($A125,Dati!$E$113:$N$223,6,FALSE)</f>
        <v>1316.5361283077425</v>
      </c>
      <c r="F125" s="7">
        <f>VLOOKUP($A125,Dati!$E$113:$N$223,7,FALSE)</f>
        <v>1715.4416683275579</v>
      </c>
      <c r="G125" s="7">
        <f>VLOOKUP($A125,Dati!$E$113:$N$223,8,FALSE)</f>
        <v>3375.7498121903232</v>
      </c>
      <c r="H125" s="7">
        <f>VLOOKUP($A125,Dati!$E$113:$N$223,9,FALSE)</f>
        <v>-1.8566683038801863</v>
      </c>
      <c r="I125" s="7">
        <f>VLOOKUP($A125,Dati!$E$113:$N$223,10,FALSE)</f>
        <v>8584.228774738378</v>
      </c>
      <c r="J125" s="24">
        <f t="shared" si="10"/>
        <v>0</v>
      </c>
    </row>
    <row r="126" spans="1:10" x14ac:dyDescent="0.35">
      <c r="A126" s="6" t="s">
        <v>113</v>
      </c>
      <c r="B126" s="7">
        <f>VLOOKUP($A126,Dati!$E$113:$N$223,3,FALSE)</f>
        <v>302.80829489206326</v>
      </c>
      <c r="C126" s="7">
        <f>VLOOKUP($A126,Dati!$E$113:$N$223,4,FALSE)</f>
        <v>1445.0479298422138</v>
      </c>
      <c r="D126" s="7">
        <f>VLOOKUP($A126,Dati!$E$113:$N$223,5,FALSE)</f>
        <v>869.75262033889385</v>
      </c>
      <c r="E126" s="7">
        <f>VLOOKUP($A126,Dati!$E$113:$N$223,6,FALSE)</f>
        <v>443.12143858102667</v>
      </c>
      <c r="F126" s="7">
        <f>VLOOKUP($A126,Dati!$E$113:$N$223,7,FALSE)</f>
        <v>567.4924907892696</v>
      </c>
      <c r="G126" s="7">
        <f>VLOOKUP($A126,Dati!$E$113:$N$223,8,FALSE)</f>
        <v>1484.3622333733051</v>
      </c>
      <c r="H126" s="7">
        <f>VLOOKUP($A126,Dati!$E$113:$N$223,9,FALSE)</f>
        <v>-0.4118039754217474</v>
      </c>
      <c r="I126" s="7">
        <f>VLOOKUP($A126,Dati!$E$113:$N$223,10,FALSE)</f>
        <v>3090.945345100758</v>
      </c>
      <c r="J126" s="24">
        <f t="shared" si="10"/>
        <v>0</v>
      </c>
    </row>
    <row r="127" spans="1:10" x14ac:dyDescent="0.35">
      <c r="A127" s="6" t="s">
        <v>114</v>
      </c>
      <c r="B127" s="7">
        <f>VLOOKUP($A127,Dati!$E$113:$N$223,3,FALSE)</f>
        <v>1087.8494252650723</v>
      </c>
      <c r="C127" s="7">
        <f>VLOOKUP($A127,Dati!$E$113:$N$223,4,FALSE)</f>
        <v>5920.4619821762644</v>
      </c>
      <c r="D127" s="7">
        <f>VLOOKUP($A127,Dati!$E$113:$N$223,5,FALSE)</f>
        <v>2801.8486438094078</v>
      </c>
      <c r="E127" s="7">
        <f>VLOOKUP($A127,Dati!$E$113:$N$223,6,FALSE)</f>
        <v>1472.1884931434549</v>
      </c>
      <c r="F127" s="7">
        <f>VLOOKUP($A127,Dati!$E$113:$N$223,7,FALSE)</f>
        <v>2297.3872467051756</v>
      </c>
      <c r="G127" s="7">
        <f>VLOOKUP($A127,Dati!$E$113:$N$223,8,FALSE)</f>
        <v>3340.8280316302998</v>
      </c>
      <c r="H127" s="7">
        <f>VLOOKUP($A127,Dati!$E$113:$N$223,9,FALSE)</f>
        <v>-1.3712979762035955</v>
      </c>
      <c r="I127" s="7">
        <f>VLOOKUP($A127,Dati!$E$113:$N$223,10,FALSE)</f>
        <v>9380.0410450562122</v>
      </c>
      <c r="J127" s="24">
        <f t="shared" si="10"/>
        <v>0</v>
      </c>
    </row>
    <row r="128" spans="1:10" x14ac:dyDescent="0.35">
      <c r="A128" s="6" t="s">
        <v>115</v>
      </c>
      <c r="B128" s="7">
        <f>VLOOKUP($A128,Dati!$E$113:$N$223,3,FALSE)</f>
        <v>158.30339946643829</v>
      </c>
      <c r="C128" s="7">
        <f>VLOOKUP($A128,Dati!$E$113:$N$223,4,FALSE)</f>
        <v>1153.9716247075903</v>
      </c>
      <c r="D128" s="7">
        <f>VLOOKUP($A128,Dati!$E$113:$N$223,5,FALSE)</f>
        <v>727.99678938058355</v>
      </c>
      <c r="E128" s="7">
        <f>VLOOKUP($A128,Dati!$E$113:$N$223,6,FALSE)</f>
        <v>342.77488057159945</v>
      </c>
      <c r="F128" s="7">
        <f>VLOOKUP($A128,Dati!$E$113:$N$223,7,FALSE)</f>
        <v>444.20956590754668</v>
      </c>
      <c r="G128" s="7">
        <f>VLOOKUP($A128,Dati!$E$113:$N$223,8,FALSE)</f>
        <v>1158.5250294666903</v>
      </c>
      <c r="H128" s="7">
        <f>VLOOKUP($A128,Dati!$E$113:$N$223,9,FALSE)</f>
        <v>-0.26912582821286313</v>
      </c>
      <c r="I128" s="7">
        <f>VLOOKUP($A128,Dati!$E$113:$N$223,10,FALSE)</f>
        <v>2411.5432707139435</v>
      </c>
      <c r="J128" s="24">
        <f t="shared" si="10"/>
        <v>0</v>
      </c>
    </row>
    <row r="129" spans="1:10" x14ac:dyDescent="0.35">
      <c r="A129" s="6" t="s">
        <v>116</v>
      </c>
      <c r="B129" s="7">
        <f>VLOOKUP($A129,Dati!$E$113:$N$223,3,FALSE)</f>
        <v>685.8695086565217</v>
      </c>
      <c r="C129" s="7">
        <f>VLOOKUP($A129,Dati!$E$113:$N$223,4,FALSE)</f>
        <v>2718.0944830895878</v>
      </c>
      <c r="D129" s="7">
        <f>VLOOKUP($A129,Dati!$E$113:$N$223,5,FALSE)</f>
        <v>1259.5818708881279</v>
      </c>
      <c r="E129" s="7">
        <f>VLOOKUP($A129,Dati!$E$113:$N$223,6,FALSE)</f>
        <v>677.27905939617585</v>
      </c>
      <c r="F129" s="7">
        <f>VLOOKUP($A129,Dati!$E$113:$N$223,7,FALSE)</f>
        <v>1050.0690282704504</v>
      </c>
      <c r="G129" s="7">
        <f>VLOOKUP($A129,Dati!$E$113:$N$223,8,FALSE)</f>
        <v>2432.7348933393823</v>
      </c>
      <c r="H129" s="7">
        <f>VLOOKUP($A129,Dati!$E$113:$N$223,9,FALSE)</f>
        <v>-0.49110391628158484</v>
      </c>
      <c r="I129" s="7">
        <f>VLOOKUP($A129,Dati!$E$113:$N$223,10,FALSE)</f>
        <v>5368.4415643907105</v>
      </c>
      <c r="J129" s="24">
        <f t="shared" si="10"/>
        <v>0</v>
      </c>
    </row>
    <row r="130" spans="1:10" x14ac:dyDescent="0.35">
      <c r="A130" s="8" t="s">
        <v>137</v>
      </c>
      <c r="B130" s="9">
        <f t="shared" ref="B130:I130" si="21">SUM(B125:B129)</f>
        <v>3222.5000000000005</v>
      </c>
      <c r="C130" s="9">
        <f t="shared" si="21"/>
        <v>15676.200000000003</v>
      </c>
      <c r="D130" s="9">
        <f t="shared" si="21"/>
        <v>8475.1999999999989</v>
      </c>
      <c r="E130" s="9">
        <f t="shared" si="21"/>
        <v>4251.8999999999996</v>
      </c>
      <c r="F130" s="9">
        <f t="shared" si="21"/>
        <v>6074.6</v>
      </c>
      <c r="G130" s="9">
        <f t="shared" si="21"/>
        <v>11792.200000000003</v>
      </c>
      <c r="H130" s="9">
        <f t="shared" si="21"/>
        <v>-4.3999999999999773</v>
      </c>
      <c r="I130" s="9">
        <f t="shared" si="21"/>
        <v>28835.200000000004</v>
      </c>
      <c r="J130" s="24">
        <f>I130-(B130+C130+D130+G130+H130-F130-E130)</f>
        <v>0</v>
      </c>
    </row>
    <row r="131" spans="1:10" x14ac:dyDescent="0.35">
      <c r="A131" s="10"/>
      <c r="B131" s="11"/>
      <c r="C131" s="11"/>
      <c r="D131" s="11"/>
      <c r="E131" s="11"/>
      <c r="F131" s="11"/>
      <c r="J131" s="24">
        <f t="shared" ref="J131:J137" si="22">I131-(B131+C131+D131+G131+H131-F131-E131)</f>
        <v>0</v>
      </c>
    </row>
    <row r="132" spans="1:10" x14ac:dyDescent="0.35">
      <c r="A132" s="8" t="s">
        <v>138</v>
      </c>
      <c r="B132" s="9">
        <f>B12+B14+B27+B48</f>
        <v>50411.199999999997</v>
      </c>
      <c r="C132" s="9">
        <f t="shared" ref="C132:I132" si="23">C12+C14+C27+C48</f>
        <v>266113.99999999994</v>
      </c>
      <c r="D132" s="9">
        <f t="shared" si="23"/>
        <v>135899.09999999998</v>
      </c>
      <c r="E132" s="9">
        <f t="shared" si="23"/>
        <v>80651.400000000009</v>
      </c>
      <c r="F132" s="9">
        <f t="shared" si="23"/>
        <v>98432.2</v>
      </c>
      <c r="G132" s="9">
        <f t="shared" si="23"/>
        <v>127707.5</v>
      </c>
      <c r="H132" s="9">
        <f t="shared" si="23"/>
        <v>-6339.5999999999995</v>
      </c>
      <c r="I132" s="9">
        <f t="shared" si="23"/>
        <v>394708.6</v>
      </c>
      <c r="J132" s="24">
        <f t="shared" si="22"/>
        <v>0</v>
      </c>
    </row>
    <row r="133" spans="1:10" x14ac:dyDescent="0.35">
      <c r="A133" s="8" t="s">
        <v>139</v>
      </c>
      <c r="B133" s="9">
        <f>B30+B38+B43+B58</f>
        <v>32998.800000000003</v>
      </c>
      <c r="C133" s="9">
        <f t="shared" ref="C133:I133" si="24">C30+C38+C43+C58</f>
        <v>181942.9</v>
      </c>
      <c r="D133" s="9">
        <f t="shared" si="24"/>
        <v>95648.900000000009</v>
      </c>
      <c r="E133" s="9">
        <f t="shared" si="24"/>
        <v>52712.100000000006</v>
      </c>
      <c r="F133" s="9">
        <f t="shared" si="24"/>
        <v>69159.100000000006</v>
      </c>
      <c r="G133" s="9">
        <f t="shared" si="24"/>
        <v>91895.2</v>
      </c>
      <c r="H133" s="9">
        <f t="shared" si="24"/>
        <v>-3587.3999999999996</v>
      </c>
      <c r="I133" s="9">
        <f t="shared" si="24"/>
        <v>277027.20000000001</v>
      </c>
      <c r="J133" s="24">
        <f t="shared" si="22"/>
        <v>0</v>
      </c>
    </row>
    <row r="134" spans="1:10" x14ac:dyDescent="0.35">
      <c r="A134" s="8" t="s">
        <v>140</v>
      </c>
      <c r="B134" s="9">
        <f>B84+B78+B72+B69</f>
        <v>34058</v>
      </c>
      <c r="C134" s="9">
        <f t="shared" ref="C134:I134" si="25">C84+C78+C72+C69</f>
        <v>167570.5</v>
      </c>
      <c r="D134" s="9">
        <f t="shared" si="25"/>
        <v>83385.100000000006</v>
      </c>
      <c r="E134" s="9">
        <f t="shared" si="25"/>
        <v>48539.5</v>
      </c>
      <c r="F134" s="9">
        <f t="shared" si="25"/>
        <v>64011.6</v>
      </c>
      <c r="G134" s="9">
        <f t="shared" si="25"/>
        <v>91212.200000000012</v>
      </c>
      <c r="H134" s="9">
        <f t="shared" si="25"/>
        <v>-3141.4</v>
      </c>
      <c r="I134" s="9">
        <f t="shared" si="25"/>
        <v>260533.3</v>
      </c>
      <c r="J134" s="24">
        <f t="shared" si="22"/>
        <v>0</v>
      </c>
    </row>
    <row r="135" spans="1:10" x14ac:dyDescent="0.35">
      <c r="A135" s="8" t="s">
        <v>141</v>
      </c>
      <c r="B135" s="9">
        <f>B130+B124+B114+B108+B105+B98+B92+B89</f>
        <v>37889.799999999996</v>
      </c>
      <c r="C135" s="9">
        <f t="shared" ref="C135:I135" si="26">C130+C124+C114+C108+C105+C98+C92+C89</f>
        <v>173851.40000000002</v>
      </c>
      <c r="D135" s="9">
        <f t="shared" si="26"/>
        <v>98567.7</v>
      </c>
      <c r="E135" s="9">
        <f t="shared" si="26"/>
        <v>47701.899999999994</v>
      </c>
      <c r="F135" s="9">
        <f t="shared" si="26"/>
        <v>67376.3</v>
      </c>
      <c r="G135" s="9">
        <f t="shared" si="26"/>
        <v>130464.89999999998</v>
      </c>
      <c r="H135" s="9">
        <f t="shared" si="26"/>
        <v>-1130.5</v>
      </c>
      <c r="I135" s="9">
        <f t="shared" si="26"/>
        <v>324565.09999999998</v>
      </c>
      <c r="J135" s="24">
        <f t="shared" si="22"/>
        <v>0</v>
      </c>
    </row>
    <row r="136" spans="1:10" x14ac:dyDescent="0.35">
      <c r="A136" s="12"/>
      <c r="B136" s="13"/>
      <c r="C136" s="13"/>
      <c r="D136" s="13"/>
      <c r="E136" s="13"/>
      <c r="F136" s="13"/>
      <c r="G136" s="13"/>
      <c r="H136" s="13"/>
      <c r="I136" s="13"/>
      <c r="J136" s="24">
        <f t="shared" si="22"/>
        <v>0</v>
      </c>
    </row>
    <row r="137" spans="1:10" x14ac:dyDescent="0.35">
      <c r="A137" s="8" t="s">
        <v>142</v>
      </c>
      <c r="B137" s="9">
        <f>SUM(B132:B135)</f>
        <v>155357.79999999999</v>
      </c>
      <c r="C137" s="9">
        <f t="shared" ref="C137:I137" si="27">SUM(C132:C135)</f>
        <v>789478.79999999993</v>
      </c>
      <c r="D137" s="9">
        <f t="shared" si="27"/>
        <v>413500.8</v>
      </c>
      <c r="E137" s="9">
        <f t="shared" si="27"/>
        <v>229604.9</v>
      </c>
      <c r="F137" s="9">
        <f t="shared" si="27"/>
        <v>298979.20000000001</v>
      </c>
      <c r="G137" s="9">
        <f t="shared" si="27"/>
        <v>441279.8</v>
      </c>
      <c r="H137" s="9">
        <f t="shared" si="27"/>
        <v>-14198.9</v>
      </c>
      <c r="I137" s="9">
        <f t="shared" si="27"/>
        <v>1256834.2000000002</v>
      </c>
      <c r="J137" s="24">
        <f t="shared" si="22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D7FD4-AC4D-41F0-8E85-48D90756A4B0}">
  <dimension ref="A1:N137"/>
  <sheetViews>
    <sheetView workbookViewId="0">
      <selection activeCell="M37" sqref="M37"/>
    </sheetView>
  </sheetViews>
  <sheetFormatPr defaultRowHeight="14.5" x14ac:dyDescent="0.35"/>
  <cols>
    <col min="1" max="1" width="31.7265625" customWidth="1"/>
    <col min="2" max="4" width="11.26953125" style="41" customWidth="1"/>
    <col min="5" max="6" width="11.26953125" style="49" customWidth="1"/>
    <col min="7" max="8" width="11.26953125" style="41" customWidth="1"/>
    <col min="9" max="9" width="11.26953125" customWidth="1"/>
  </cols>
  <sheetData>
    <row r="1" spans="1:14" x14ac:dyDescent="0.35">
      <c r="A1" s="2" t="s">
        <v>143</v>
      </c>
      <c r="B1" s="34"/>
      <c r="C1" s="34"/>
      <c r="D1" s="34"/>
      <c r="E1" s="42"/>
      <c r="F1" s="42"/>
    </row>
    <row r="2" spans="1:14" x14ac:dyDescent="0.35">
      <c r="A2" s="2"/>
      <c r="B2" s="34"/>
      <c r="C2" s="34"/>
      <c r="D2" s="34"/>
      <c r="E2" s="42"/>
      <c r="F2" s="42"/>
    </row>
    <row r="3" spans="1:14" ht="39" x14ac:dyDescent="0.35">
      <c r="A3" s="3" t="s">
        <v>117</v>
      </c>
      <c r="B3" s="35" t="s">
        <v>1</v>
      </c>
      <c r="C3" s="35" t="s">
        <v>145</v>
      </c>
      <c r="D3" s="35" t="s">
        <v>144</v>
      </c>
      <c r="E3" s="43" t="s">
        <v>146</v>
      </c>
      <c r="F3" s="43" t="s">
        <v>147</v>
      </c>
      <c r="G3" s="35" t="s">
        <v>148</v>
      </c>
      <c r="H3" s="35" t="s">
        <v>149</v>
      </c>
      <c r="I3" s="3" t="s">
        <v>150</v>
      </c>
    </row>
    <row r="4" spans="1:14" x14ac:dyDescent="0.35">
      <c r="A4" s="4" t="s">
        <v>10</v>
      </c>
      <c r="B4" s="36">
        <f>VLOOKUP($A4,Dati!$E$224:$N$334,3,FALSE)</f>
        <v>7258.537462736891</v>
      </c>
      <c r="C4" s="36">
        <f>VLOOKUP($A4,Dati!$E$224:$N$334,4,FALSE)</f>
        <v>37681.264349124373</v>
      </c>
      <c r="D4" s="36">
        <f>VLOOKUP($A4,Dati!$E$224:$N$334,5,FALSE)</f>
        <v>19598.411341132109</v>
      </c>
      <c r="E4" s="44">
        <f>VLOOKUP($A4,Dati!$E$224:$N$334,6,FALSE)</f>
        <v>12294.455216453829</v>
      </c>
      <c r="F4" s="44">
        <f>VLOOKUP($A4,Dati!$E$224:$N$334,7,FALSE)</f>
        <v>13995.962651325686</v>
      </c>
      <c r="G4" s="36">
        <f>VLOOKUP($A4,Dati!$E$224:$N$334,8,FALSE)</f>
        <v>19340.513924545223</v>
      </c>
      <c r="H4" s="36">
        <f>VLOOKUP($A4,Dati!$E$224:$N$334,9,FALSE)</f>
        <v>-589.50408540355295</v>
      </c>
      <c r="I4" s="5">
        <f>VLOOKUP($A4,Dati!$E$224:$N$334,10,FALSE)</f>
        <v>56998.805124355524</v>
      </c>
      <c r="J4" s="24">
        <f>I4-(B4+C4+D4+G4+H4-F4-E4)</f>
        <v>0</v>
      </c>
      <c r="K4" s="24">
        <f>B4/I4*100</f>
        <v>12.734543201214102</v>
      </c>
      <c r="L4" s="24">
        <f>B4+C4+D4+G4+H4</f>
        <v>83289.222992135052</v>
      </c>
      <c r="M4" s="24">
        <f>E4+F4</f>
        <v>26290.417867779513</v>
      </c>
      <c r="N4" s="24">
        <f>L4-M4</f>
        <v>56998.805124355538</v>
      </c>
    </row>
    <row r="5" spans="1:14" x14ac:dyDescent="0.35">
      <c r="A5" s="6" t="s">
        <v>11</v>
      </c>
      <c r="B5" s="37">
        <f>VLOOKUP($A5,Dati!$E$224:$N$334,3,FALSE)</f>
        <v>486.07400486207229</v>
      </c>
      <c r="C5" s="37">
        <f>VLOOKUP($A5,Dati!$E$224:$N$334,4,FALSE)</f>
        <v>2126.1661319850368</v>
      </c>
      <c r="D5" s="37">
        <f>VLOOKUP($A5,Dati!$E$224:$N$334,5,FALSE)</f>
        <v>1291.621609841156</v>
      </c>
      <c r="E5" s="45">
        <f>VLOOKUP($A5,Dati!$E$224:$N$334,6,FALSE)</f>
        <v>811.99534667642376</v>
      </c>
      <c r="F5" s="45">
        <f>VLOOKUP($A5,Dati!$E$224:$N$334,7,FALSE)</f>
        <v>817.85862750207082</v>
      </c>
      <c r="G5" s="37">
        <f>VLOOKUP($A5,Dati!$E$224:$N$334,8,FALSE)</f>
        <v>1513.0688970163449</v>
      </c>
      <c r="H5" s="37">
        <f>VLOOKUP($A5,Dati!$E$224:$N$334,9,FALSE)</f>
        <v>-43.366682722032166</v>
      </c>
      <c r="I5" s="7">
        <f>VLOOKUP($A5,Dati!$E$224:$N$334,10,FALSE)</f>
        <v>3743.7099868040832</v>
      </c>
      <c r="J5" s="24">
        <f t="shared" ref="J5:J69" si="0">I5-(B5+C5+D5+G5+H5-F5-E5)</f>
        <v>0</v>
      </c>
      <c r="K5" s="24">
        <f t="shared" ref="K5:K68" si="1">B5/I5*100</f>
        <v>12.983751588007546</v>
      </c>
    </row>
    <row r="6" spans="1:14" x14ac:dyDescent="0.35">
      <c r="A6" s="6" t="s">
        <v>12</v>
      </c>
      <c r="B6" s="37">
        <f>VLOOKUP($A6,Dati!$E$224:$N$334,3,FALSE)</f>
        <v>1104.2898480952763</v>
      </c>
      <c r="C6" s="37">
        <f>VLOOKUP($A6,Dati!$E$224:$N$334,4,FALSE)</f>
        <v>4709.2102261278433</v>
      </c>
      <c r="D6" s="37">
        <f>VLOOKUP($A6,Dati!$E$224:$N$334,5,FALSE)</f>
        <v>3044.0462283534002</v>
      </c>
      <c r="E6" s="45">
        <f>VLOOKUP($A6,Dati!$E$224:$N$334,6,FALSE)</f>
        <v>2017.6938127838594</v>
      </c>
      <c r="F6" s="45">
        <f>VLOOKUP($A6,Dati!$E$224:$N$334,7,FALSE)</f>
        <v>1823.6238910073841</v>
      </c>
      <c r="G6" s="37">
        <f>VLOOKUP($A6,Dati!$E$224:$N$334,8,FALSE)</f>
        <v>3010.8049117866244</v>
      </c>
      <c r="H6" s="37">
        <f>VLOOKUP($A6,Dati!$E$224:$N$334,9,FALSE)</f>
        <v>-104.14822556807141</v>
      </c>
      <c r="I6" s="7">
        <f>VLOOKUP($A6,Dati!$E$224:$N$334,10,FALSE)</f>
        <v>7922.8852850038293</v>
      </c>
      <c r="J6" s="24">
        <f t="shared" si="0"/>
        <v>0</v>
      </c>
      <c r="K6" s="24">
        <f t="shared" si="1"/>
        <v>13.937975981874166</v>
      </c>
    </row>
    <row r="7" spans="1:14" x14ac:dyDescent="0.35">
      <c r="A7" s="6" t="s">
        <v>13</v>
      </c>
      <c r="B7" s="37">
        <f>VLOOKUP($A7,Dati!$E$224:$N$334,3,FALSE)</f>
        <v>1707.8787623726059</v>
      </c>
      <c r="C7" s="37">
        <f>VLOOKUP($A7,Dati!$E$224:$N$334,4,FALSE)</f>
        <v>8907.2432677054185</v>
      </c>
      <c r="D7" s="37">
        <f>VLOOKUP($A7,Dati!$E$224:$N$334,5,FALSE)</f>
        <v>5874.9406643766652</v>
      </c>
      <c r="E7" s="45">
        <f>VLOOKUP($A7,Dati!$E$224:$N$334,6,FALSE)</f>
        <v>2824.0597433672888</v>
      </c>
      <c r="F7" s="45">
        <f>VLOOKUP($A7,Dati!$E$224:$N$334,7,FALSE)</f>
        <v>3431.6460813053209</v>
      </c>
      <c r="G7" s="37">
        <f>VLOOKUP($A7,Dati!$E$224:$N$334,8,FALSE)</f>
        <v>4540.337696622727</v>
      </c>
      <c r="H7" s="37">
        <f>VLOOKUP($A7,Dati!$E$224:$N$334,9,FALSE)</f>
        <v>-168.05523391175831</v>
      </c>
      <c r="I7" s="7">
        <f>VLOOKUP($A7,Dati!$E$224:$N$334,10,FALSE)</f>
        <v>14606.639332493049</v>
      </c>
      <c r="J7" s="24">
        <f t="shared" si="0"/>
        <v>0</v>
      </c>
      <c r="K7" s="24">
        <f t="shared" si="1"/>
        <v>11.692482599836376</v>
      </c>
    </row>
    <row r="8" spans="1:14" x14ac:dyDescent="0.35">
      <c r="A8" s="6" t="s">
        <v>14</v>
      </c>
      <c r="B8" s="37">
        <f>VLOOKUP($A8,Dati!$E$224:$N$334,3,FALSE)</f>
        <v>569.35581799131614</v>
      </c>
      <c r="C8" s="37">
        <f>VLOOKUP($A8,Dati!$E$224:$N$334,4,FALSE)</f>
        <v>2112.9957327575717</v>
      </c>
      <c r="D8" s="37">
        <f>VLOOKUP($A8,Dati!$E$224:$N$334,5,FALSE)</f>
        <v>1755.757222536444</v>
      </c>
      <c r="E8" s="45">
        <f>VLOOKUP($A8,Dati!$E$224:$N$334,6,FALSE)</f>
        <v>965.82751753919501</v>
      </c>
      <c r="F8" s="45">
        <f>VLOOKUP($A8,Dati!$E$224:$N$334,7,FALSE)</f>
        <v>817.57350829861741</v>
      </c>
      <c r="G8" s="37">
        <f>VLOOKUP($A8,Dati!$E$224:$N$334,8,FALSE)</f>
        <v>1722.9210260048831</v>
      </c>
      <c r="H8" s="37">
        <f>VLOOKUP($A8,Dati!$E$224:$N$334,9,FALSE)</f>
        <v>-63.146356158253305</v>
      </c>
      <c r="I8" s="7">
        <f>VLOOKUP($A8,Dati!$E$224:$N$334,10,FALSE)</f>
        <v>4314.4824172941499</v>
      </c>
      <c r="J8" s="24">
        <f t="shared" si="0"/>
        <v>0</v>
      </c>
      <c r="K8" s="24">
        <f t="shared" si="1"/>
        <v>13.196387490400079</v>
      </c>
    </row>
    <row r="9" spans="1:14" x14ac:dyDescent="0.35">
      <c r="A9" s="6" t="s">
        <v>15</v>
      </c>
      <c r="B9" s="37">
        <f>VLOOKUP($A9,Dati!$E$224:$N$334,3,FALSE)</f>
        <v>1268.0785978634251</v>
      </c>
      <c r="C9" s="37">
        <f>VLOOKUP($A9,Dati!$E$224:$N$334,4,FALSE)</f>
        <v>5157.4989795483925</v>
      </c>
      <c r="D9" s="37">
        <f>VLOOKUP($A9,Dati!$E$224:$N$334,5,FALSE)</f>
        <v>3114.4398862509302</v>
      </c>
      <c r="E9" s="45">
        <f>VLOOKUP($A9,Dati!$E$224:$N$334,6,FALSE)</f>
        <v>2032.8803781511804</v>
      </c>
      <c r="F9" s="45">
        <f>VLOOKUP($A9,Dati!$E$224:$N$334,7,FALSE)</f>
        <v>2015.3926644861688</v>
      </c>
      <c r="G9" s="37">
        <f>VLOOKUP($A9,Dati!$E$224:$N$334,8,FALSE)</f>
        <v>3616.0967424684791</v>
      </c>
      <c r="H9" s="37">
        <f>VLOOKUP($A9,Dati!$E$224:$N$334,9,FALSE)</f>
        <v>-129.6151323978826</v>
      </c>
      <c r="I9" s="7">
        <f>VLOOKUP($A9,Dati!$E$224:$N$334,10,FALSE)</f>
        <v>8978.2260310959937</v>
      </c>
      <c r="J9" s="24">
        <f t="shared" si="0"/>
        <v>0</v>
      </c>
      <c r="K9" s="24">
        <f t="shared" si="1"/>
        <v>14.123932650742452</v>
      </c>
    </row>
    <row r="10" spans="1:14" x14ac:dyDescent="0.35">
      <c r="A10" s="6" t="s">
        <v>16</v>
      </c>
      <c r="B10" s="37">
        <f>VLOOKUP($A10,Dati!$E$224:$N$334,3,FALSE)</f>
        <v>518.68435337653534</v>
      </c>
      <c r="C10" s="37">
        <f>VLOOKUP($A10,Dati!$E$224:$N$334,4,FALSE)</f>
        <v>2145.4229267058986</v>
      </c>
      <c r="D10" s="37">
        <f>VLOOKUP($A10,Dati!$E$224:$N$334,5,FALSE)</f>
        <v>1402.5804645653855</v>
      </c>
      <c r="E10" s="45">
        <f>VLOOKUP($A10,Dati!$E$224:$N$334,6,FALSE)</f>
        <v>867.19985612710627</v>
      </c>
      <c r="F10" s="45">
        <f>VLOOKUP($A10,Dati!$E$224:$N$334,7,FALSE)</f>
        <v>817.39703506386093</v>
      </c>
      <c r="G10" s="37">
        <f>VLOOKUP($A10,Dati!$E$224:$N$334,8,FALSE)</f>
        <v>1641.9749196765738</v>
      </c>
      <c r="H10" s="37">
        <f>VLOOKUP($A10,Dati!$E$224:$N$334,9,FALSE)</f>
        <v>-28.156355628308475</v>
      </c>
      <c r="I10" s="7">
        <f>VLOOKUP($A10,Dati!$E$224:$N$334,10,FALSE)</f>
        <v>3995.9094175051173</v>
      </c>
      <c r="J10" s="24">
        <f t="shared" si="0"/>
        <v>0</v>
      </c>
      <c r="K10" s="24">
        <f t="shared" si="1"/>
        <v>12.980383166452775</v>
      </c>
    </row>
    <row r="11" spans="1:14" x14ac:dyDescent="0.35">
      <c r="A11" s="6" t="s">
        <v>17</v>
      </c>
      <c r="B11" s="37">
        <f>VLOOKUP($A11,Dati!$E$224:$N$334,3,FALSE)</f>
        <v>551.50115270187951</v>
      </c>
      <c r="C11" s="37">
        <f>VLOOKUP($A11,Dati!$E$224:$N$334,4,FALSE)</f>
        <v>1277.6983860454652</v>
      </c>
      <c r="D11" s="37">
        <f>VLOOKUP($A11,Dati!$E$224:$N$334,5,FALSE)</f>
        <v>1383.4025829439083</v>
      </c>
      <c r="E11" s="45">
        <f>VLOOKUP($A11,Dati!$E$224:$N$334,6,FALSE)</f>
        <v>663.58812890111881</v>
      </c>
      <c r="F11" s="45">
        <f>VLOOKUP($A11,Dati!$E$224:$N$334,7,FALSE)</f>
        <v>495.54554101089212</v>
      </c>
      <c r="G11" s="37">
        <f>VLOOKUP($A11,Dati!$E$224:$N$334,8,FALSE)</f>
        <v>1217.6818818791414</v>
      </c>
      <c r="H11" s="37">
        <f>VLOOKUP($A11,Dati!$E$224:$N$334,9,FALSE)</f>
        <v>-27.407928210140792</v>
      </c>
      <c r="I11" s="7">
        <f>VLOOKUP($A11,Dati!$E$224:$N$334,10,FALSE)</f>
        <v>3243.7424054482435</v>
      </c>
      <c r="J11" s="24">
        <f t="shared" si="0"/>
        <v>0</v>
      </c>
      <c r="K11" s="24">
        <f t="shared" si="1"/>
        <v>17.002002124939668</v>
      </c>
    </row>
    <row r="12" spans="1:14" x14ac:dyDescent="0.35">
      <c r="A12" s="8" t="s">
        <v>118</v>
      </c>
      <c r="B12" s="38">
        <f t="shared" ref="B12:I12" si="2">SUM(B4:B11)</f>
        <v>13464.4</v>
      </c>
      <c r="C12" s="38">
        <f t="shared" si="2"/>
        <v>64117.499999999993</v>
      </c>
      <c r="D12" s="38">
        <f t="shared" si="2"/>
        <v>37465.199999999997</v>
      </c>
      <c r="E12" s="46">
        <f t="shared" si="2"/>
        <v>22477.7</v>
      </c>
      <c r="F12" s="46">
        <f t="shared" si="2"/>
        <v>24214.999999999996</v>
      </c>
      <c r="G12" s="38">
        <f t="shared" si="2"/>
        <v>36603.4</v>
      </c>
      <c r="H12" s="38">
        <f t="shared" si="2"/>
        <v>-1153.4000000000001</v>
      </c>
      <c r="I12" s="9">
        <f t="shared" si="2"/>
        <v>103804.39999999998</v>
      </c>
      <c r="J12" s="24">
        <f t="shared" si="0"/>
        <v>0</v>
      </c>
      <c r="K12" s="24">
        <f t="shared" si="1"/>
        <v>12.970933794713908</v>
      </c>
    </row>
    <row r="13" spans="1:14" x14ac:dyDescent="0.35">
      <c r="A13" s="23" t="s">
        <v>18</v>
      </c>
      <c r="B13" s="37">
        <f>B14</f>
        <v>452.6</v>
      </c>
      <c r="C13" s="37">
        <f t="shared" ref="C13:I13" si="3">C14</f>
        <v>1868.9</v>
      </c>
      <c r="D13" s="37">
        <f t="shared" si="3"/>
        <v>1023.9000000000001</v>
      </c>
      <c r="E13" s="45">
        <f t="shared" si="3"/>
        <v>590.9</v>
      </c>
      <c r="F13" s="45">
        <f t="shared" si="3"/>
        <v>717.59999999999991</v>
      </c>
      <c r="G13" s="37">
        <f t="shared" si="3"/>
        <v>1117.7</v>
      </c>
      <c r="H13" s="37">
        <f t="shared" si="3"/>
        <v>-61</v>
      </c>
      <c r="I13" s="7">
        <f t="shared" si="3"/>
        <v>3093.6</v>
      </c>
      <c r="J13" s="24">
        <f t="shared" si="0"/>
        <v>0</v>
      </c>
      <c r="K13" s="24">
        <f t="shared" si="1"/>
        <v>14.630204292733387</v>
      </c>
    </row>
    <row r="14" spans="1:14" x14ac:dyDescent="0.35">
      <c r="A14" s="8" t="s">
        <v>119</v>
      </c>
      <c r="B14" s="38">
        <f>VLOOKUP($A14,Dati!$E$224:$N$334,3,FALSE)</f>
        <v>452.6</v>
      </c>
      <c r="C14" s="38">
        <f>VLOOKUP($A14,Dati!$E$224:$N$334,4,FALSE)</f>
        <v>1868.9</v>
      </c>
      <c r="D14" s="38">
        <f>VLOOKUP($A14,Dati!$E$224:$N$334,5,FALSE)</f>
        <v>1023.9000000000001</v>
      </c>
      <c r="E14" s="46">
        <f>VLOOKUP($A14,Dati!$E$224:$N$334,6,FALSE)</f>
        <v>590.9</v>
      </c>
      <c r="F14" s="46">
        <f>VLOOKUP($A14,Dati!$E$224:$N$334,7,FALSE)</f>
        <v>717.59999999999991</v>
      </c>
      <c r="G14" s="38">
        <f>VLOOKUP($A14,Dati!$E$224:$N$334,8,FALSE)</f>
        <v>1117.7</v>
      </c>
      <c r="H14" s="38">
        <f>VLOOKUP($A14,Dati!$E$224:$N$334,9,FALSE)</f>
        <v>-61</v>
      </c>
      <c r="I14" s="9">
        <f>VLOOKUP($A14,Dati!$E$224:$N$334,10,FALSE)</f>
        <v>3093.6</v>
      </c>
      <c r="J14" s="24">
        <f t="shared" si="0"/>
        <v>0</v>
      </c>
      <c r="K14" s="24">
        <f t="shared" si="1"/>
        <v>14.630204292733387</v>
      </c>
    </row>
    <row r="15" spans="1:14" x14ac:dyDescent="0.35">
      <c r="A15" s="6" t="s">
        <v>19</v>
      </c>
      <c r="B15" s="37">
        <f>VLOOKUP($A15,Dati!$E$224:$N$334,3,FALSE)</f>
        <v>2977.8980169396004</v>
      </c>
      <c r="C15" s="37">
        <f>VLOOKUP($A15,Dati!$E$224:$N$334,4,FALSE)</f>
        <v>11828.413367926862</v>
      </c>
      <c r="D15" s="37">
        <f>VLOOKUP($A15,Dati!$E$224:$N$334,5,FALSE)</f>
        <v>7084.1773547021558</v>
      </c>
      <c r="E15" s="45">
        <f>VLOOKUP($A15,Dati!$E$224:$N$334,6,FALSE)</f>
        <v>4444.5888244417611</v>
      </c>
      <c r="F15" s="45">
        <f>VLOOKUP($A15,Dati!$E$224:$N$334,7,FALSE)</f>
        <v>4298.8466014935157</v>
      </c>
      <c r="G15" s="37">
        <f>VLOOKUP($A15,Dati!$E$224:$N$334,8,FALSE)</f>
        <v>7363.1500935196218</v>
      </c>
      <c r="H15" s="37">
        <f>VLOOKUP($A15,Dati!$E$224:$N$334,9,FALSE)</f>
        <v>-280.00617633621891</v>
      </c>
      <c r="I15" s="7">
        <f>VLOOKUP($A15,Dati!$E$224:$N$334,10,FALSE)</f>
        <v>20230.197230816742</v>
      </c>
      <c r="J15" s="24">
        <f t="shared" si="0"/>
        <v>0</v>
      </c>
      <c r="K15" s="24">
        <f t="shared" si="1"/>
        <v>14.720064184067153</v>
      </c>
    </row>
    <row r="16" spans="1:14" x14ac:dyDescent="0.35">
      <c r="A16" s="6" t="s">
        <v>20</v>
      </c>
      <c r="B16" s="37">
        <f>VLOOKUP($A16,Dati!$E$224:$N$334,3,FALSE)</f>
        <v>1990.5374603399152</v>
      </c>
      <c r="C16" s="37">
        <f>VLOOKUP($A16,Dati!$E$224:$N$334,4,FALSE)</f>
        <v>7345.3998975557051</v>
      </c>
      <c r="D16" s="37">
        <f>VLOOKUP($A16,Dati!$E$224:$N$334,5,FALSE)</f>
        <v>5528.4514498161388</v>
      </c>
      <c r="E16" s="45">
        <f>VLOOKUP($A16,Dati!$E$224:$N$334,6,FALSE)</f>
        <v>2954.1985139497756</v>
      </c>
      <c r="F16" s="45">
        <f>VLOOKUP($A16,Dati!$E$224:$N$334,7,FALSE)</f>
        <v>2692.9746289572154</v>
      </c>
      <c r="G16" s="37">
        <f>VLOOKUP($A16,Dati!$E$224:$N$334,8,FALSE)</f>
        <v>4731.7005187102723</v>
      </c>
      <c r="H16" s="37">
        <f>VLOOKUP($A16,Dati!$E$224:$N$334,9,FALSE)</f>
        <v>-177.3113615855373</v>
      </c>
      <c r="I16" s="7">
        <f>VLOOKUP($A16,Dati!$E$224:$N$334,10,FALSE)</f>
        <v>13771.604821929501</v>
      </c>
      <c r="J16" s="24">
        <f t="shared" si="0"/>
        <v>0</v>
      </c>
      <c r="K16" s="24">
        <f t="shared" si="1"/>
        <v>14.453925203911178</v>
      </c>
    </row>
    <row r="17" spans="1:11" x14ac:dyDescent="0.35">
      <c r="A17" s="6" t="s">
        <v>21</v>
      </c>
      <c r="B17" s="37">
        <f>VLOOKUP($A17,Dati!$E$224:$N$334,3,FALSE)</f>
        <v>605.21897410895338</v>
      </c>
      <c r="C17" s="37">
        <f>VLOOKUP($A17,Dati!$E$224:$N$334,4,FALSE)</f>
        <v>1649.302245785085</v>
      </c>
      <c r="D17" s="37">
        <f>VLOOKUP($A17,Dati!$E$224:$N$334,5,FALSE)</f>
        <v>1685.6698352439369</v>
      </c>
      <c r="E17" s="45">
        <f>VLOOKUP($A17,Dati!$E$224:$N$334,6,FALSE)</f>
        <v>732.50987866733828</v>
      </c>
      <c r="F17" s="45">
        <f>VLOOKUP($A17,Dati!$E$224:$N$334,7,FALSE)</f>
        <v>600.98677533553212</v>
      </c>
      <c r="G17" s="37">
        <f>VLOOKUP($A17,Dati!$E$224:$N$334,8,FALSE)</f>
        <v>1434.5606224336532</v>
      </c>
      <c r="H17" s="37">
        <f>VLOOKUP($A17,Dati!$E$224:$N$334,9,FALSE)</f>
        <v>-40.302164369709324</v>
      </c>
      <c r="I17" s="7">
        <f>VLOOKUP($A17,Dati!$E$224:$N$334,10,FALSE)</f>
        <v>4000.9528591990484</v>
      </c>
      <c r="J17" s="24">
        <f t="shared" si="0"/>
        <v>0</v>
      </c>
      <c r="K17" s="24">
        <f t="shared" si="1"/>
        <v>15.126870908199411</v>
      </c>
    </row>
    <row r="18" spans="1:11" x14ac:dyDescent="0.35">
      <c r="A18" s="6" t="s">
        <v>22</v>
      </c>
      <c r="B18" s="37">
        <f>VLOOKUP($A18,Dati!$E$224:$N$334,3,FALSE)</f>
        <v>11988.287543784494</v>
      </c>
      <c r="C18" s="37">
        <f>VLOOKUP($A18,Dati!$E$224:$N$334,4,FALSE)</f>
        <v>94727.852335812757</v>
      </c>
      <c r="D18" s="37">
        <f>VLOOKUP($A18,Dati!$E$224:$N$334,5,FALSE)</f>
        <v>37733.71356346344</v>
      </c>
      <c r="E18" s="45">
        <f>VLOOKUP($A18,Dati!$E$224:$N$334,6,FALSE)</f>
        <v>24542.593443509322</v>
      </c>
      <c r="F18" s="45">
        <f>VLOOKUP($A18,Dati!$E$224:$N$334,7,FALSE)</f>
        <v>33413.987200682153</v>
      </c>
      <c r="G18" s="37">
        <f>VLOOKUP($A18,Dati!$E$224:$N$334,8,FALSE)</f>
        <v>28204.314290833783</v>
      </c>
      <c r="H18" s="37">
        <f>VLOOKUP($A18,Dati!$E$224:$N$334,9,FALSE)</f>
        <v>-1783.3082268912754</v>
      </c>
      <c r="I18" s="7">
        <f>VLOOKUP($A18,Dati!$E$224:$N$334,10,FALSE)</f>
        <v>112914.27886281173</v>
      </c>
      <c r="J18" s="24">
        <f t="shared" si="0"/>
        <v>0</v>
      </c>
      <c r="K18" s="24">
        <f t="shared" si="1"/>
        <v>10.617158134933485</v>
      </c>
    </row>
    <row r="19" spans="1:11" x14ac:dyDescent="0.35">
      <c r="A19" s="6" t="s">
        <v>23</v>
      </c>
      <c r="B19" s="37">
        <f>VLOOKUP($A19,Dati!$E$224:$N$334,3,FALSE)</f>
        <v>3680.3923043155123</v>
      </c>
      <c r="C19" s="37">
        <f>VLOOKUP($A19,Dati!$E$224:$N$334,4,FALSE)</f>
        <v>17366.851263070876</v>
      </c>
      <c r="D19" s="37">
        <f>VLOOKUP($A19,Dati!$E$224:$N$334,5,FALSE)</f>
        <v>9330.9738679929396</v>
      </c>
      <c r="E19" s="45">
        <f>VLOOKUP($A19,Dati!$E$224:$N$334,6,FALSE)</f>
        <v>5577.8335388837031</v>
      </c>
      <c r="F19" s="45">
        <f>VLOOKUP($A19,Dati!$E$224:$N$334,7,FALSE)</f>
        <v>6368.4088361996246</v>
      </c>
      <c r="G19" s="37">
        <f>VLOOKUP($A19,Dati!$E$224:$N$334,8,FALSE)</f>
        <v>8474.9310941822623</v>
      </c>
      <c r="H19" s="37">
        <f>VLOOKUP($A19,Dati!$E$224:$N$334,9,FALSE)</f>
        <v>-453.40166569509523</v>
      </c>
      <c r="I19" s="7">
        <f>VLOOKUP($A19,Dati!$E$224:$N$334,10,FALSE)</f>
        <v>26453.504488783165</v>
      </c>
      <c r="J19" s="24">
        <f t="shared" si="0"/>
        <v>0</v>
      </c>
      <c r="K19" s="24">
        <f t="shared" si="1"/>
        <v>13.912683311491206</v>
      </c>
    </row>
    <row r="20" spans="1:11" x14ac:dyDescent="0.35">
      <c r="A20" s="6" t="s">
        <v>24</v>
      </c>
      <c r="B20" s="37">
        <f>VLOOKUP($A20,Dati!$E$224:$N$334,3,FALSE)</f>
        <v>3723.6555088504028</v>
      </c>
      <c r="C20" s="37">
        <f>VLOOKUP($A20,Dati!$E$224:$N$334,4,FALSE)</f>
        <v>17532.300897503257</v>
      </c>
      <c r="D20" s="37">
        <f>VLOOKUP($A20,Dati!$E$224:$N$334,5,FALSE)</f>
        <v>11402.837649382298</v>
      </c>
      <c r="E20" s="45">
        <f>VLOOKUP($A20,Dati!$E$224:$N$334,6,FALSE)</f>
        <v>6001.9264456201217</v>
      </c>
      <c r="F20" s="45">
        <f>VLOOKUP($A20,Dati!$E$224:$N$334,7,FALSE)</f>
        <v>6536.0301747323865</v>
      </c>
      <c r="G20" s="37">
        <f>VLOOKUP($A20,Dati!$E$224:$N$334,8,FALSE)</f>
        <v>9031.7348157755441</v>
      </c>
      <c r="H20" s="37">
        <f>VLOOKUP($A20,Dati!$E$224:$N$334,9,FALSE)</f>
        <v>-563.14060270490518</v>
      </c>
      <c r="I20" s="7">
        <f>VLOOKUP($A20,Dati!$E$224:$N$334,10,FALSE)</f>
        <v>28589.43164845409</v>
      </c>
      <c r="J20" s="24">
        <f t="shared" si="0"/>
        <v>0</v>
      </c>
      <c r="K20" s="24">
        <f t="shared" si="1"/>
        <v>13.024587388227255</v>
      </c>
    </row>
    <row r="21" spans="1:11" x14ac:dyDescent="0.35">
      <c r="A21" s="6" t="s">
        <v>25</v>
      </c>
      <c r="B21" s="37">
        <f>VLOOKUP($A21,Dati!$E$224:$N$334,3,FALSE)</f>
        <v>1869.2007525031047</v>
      </c>
      <c r="C21" s="37">
        <f>VLOOKUP($A21,Dati!$E$224:$N$334,4,FALSE)</f>
        <v>5825.4492238039675</v>
      </c>
      <c r="D21" s="37">
        <f>VLOOKUP($A21,Dati!$E$224:$N$334,5,FALSE)</f>
        <v>4132.8855265954853</v>
      </c>
      <c r="E21" s="45">
        <f>VLOOKUP($A21,Dati!$E$224:$N$334,6,FALSE)</f>
        <v>2712.892225352477</v>
      </c>
      <c r="F21" s="45">
        <f>VLOOKUP($A21,Dati!$E$224:$N$334,7,FALSE)</f>
        <v>2132.3336328457117</v>
      </c>
      <c r="G21" s="37">
        <f>VLOOKUP($A21,Dati!$E$224:$N$334,8,FALSE)</f>
        <v>4717.9781394891561</v>
      </c>
      <c r="H21" s="37">
        <f>VLOOKUP($A21,Dati!$E$224:$N$334,9,FALSE)</f>
        <v>-238.63840546848303</v>
      </c>
      <c r="I21" s="7">
        <f>VLOOKUP($A21,Dati!$E$224:$N$334,10,FALSE)</f>
        <v>11461.649378725042</v>
      </c>
      <c r="J21" s="24">
        <f t="shared" si="0"/>
        <v>0</v>
      </c>
      <c r="K21" s="24">
        <f t="shared" si="1"/>
        <v>16.308305120314444</v>
      </c>
    </row>
    <row r="22" spans="1:11" x14ac:dyDescent="0.35">
      <c r="A22" s="6" t="s">
        <v>26</v>
      </c>
      <c r="B22" s="37">
        <f>VLOOKUP($A22,Dati!$E$224:$N$334,3,FALSE)</f>
        <v>1030.9558566410014</v>
      </c>
      <c r="C22" s="37">
        <f>VLOOKUP($A22,Dati!$E$224:$N$334,4,FALSE)</f>
        <v>3965.1904877915517</v>
      </c>
      <c r="D22" s="37">
        <f>VLOOKUP($A22,Dati!$E$224:$N$334,5,FALSE)</f>
        <v>2851.0474396732789</v>
      </c>
      <c r="E22" s="45">
        <f>VLOOKUP($A22,Dati!$E$224:$N$334,6,FALSE)</f>
        <v>1753.9783020258408</v>
      </c>
      <c r="F22" s="45">
        <f>VLOOKUP($A22,Dati!$E$224:$N$334,7,FALSE)</f>
        <v>1494.1685769412516</v>
      </c>
      <c r="G22" s="37">
        <f>VLOOKUP($A22,Dati!$E$224:$N$334,8,FALSE)</f>
        <v>3062.3481090163727</v>
      </c>
      <c r="H22" s="37">
        <f>VLOOKUP($A22,Dati!$E$224:$N$334,9,FALSE)</f>
        <v>-159.22014309208521</v>
      </c>
      <c r="I22" s="7">
        <f>VLOOKUP($A22,Dati!$E$224:$N$334,10,FALSE)</f>
        <v>7502.1748710630263</v>
      </c>
      <c r="J22" s="24">
        <f t="shared" si="0"/>
        <v>0</v>
      </c>
      <c r="K22" s="24">
        <f t="shared" si="1"/>
        <v>13.742093117791047</v>
      </c>
    </row>
    <row r="23" spans="1:11" x14ac:dyDescent="0.35">
      <c r="A23" s="6" t="s">
        <v>27</v>
      </c>
      <c r="B23" s="37">
        <f>VLOOKUP($A23,Dati!$E$224:$N$334,3,FALSE)</f>
        <v>1152.7990698545182</v>
      </c>
      <c r="C23" s="37">
        <f>VLOOKUP($A23,Dati!$E$224:$N$334,4,FALSE)</f>
        <v>5106.9554733656732</v>
      </c>
      <c r="D23" s="37">
        <f>VLOOKUP($A23,Dati!$E$224:$N$334,5,FALSE)</f>
        <v>3300.2983221815484</v>
      </c>
      <c r="E23" s="45">
        <f>VLOOKUP($A23,Dati!$E$224:$N$334,6,FALSE)</f>
        <v>1861.6370797637026</v>
      </c>
      <c r="F23" s="45">
        <f>VLOOKUP($A23,Dati!$E$224:$N$334,7,FALSE)</f>
        <v>1938.3192744215003</v>
      </c>
      <c r="G23" s="37">
        <f>VLOOKUP($A23,Dati!$E$224:$N$334,8,FALSE)</f>
        <v>3201.3835510684698</v>
      </c>
      <c r="H23" s="37">
        <f>VLOOKUP($A23,Dati!$E$224:$N$334,9,FALSE)</f>
        <v>-207.89148823586027</v>
      </c>
      <c r="I23" s="7">
        <f>VLOOKUP($A23,Dati!$E$224:$N$334,10,FALSE)</f>
        <v>8753.5885740491449</v>
      </c>
      <c r="J23" s="24">
        <f t="shared" si="0"/>
        <v>0</v>
      </c>
      <c r="K23" s="24">
        <f t="shared" si="1"/>
        <v>13.169445423470115</v>
      </c>
    </row>
    <row r="24" spans="1:11" x14ac:dyDescent="0.35">
      <c r="A24" s="6" t="s">
        <v>28</v>
      </c>
      <c r="B24" s="37">
        <f>VLOOKUP($A24,Dati!$E$224:$N$334,3,FALSE)</f>
        <v>1037.8868571024393</v>
      </c>
      <c r="C24" s="37">
        <f>VLOOKUP($A24,Dati!$E$224:$N$334,4,FALSE)</f>
        <v>4407.4420897574855</v>
      </c>
      <c r="D24" s="37">
        <f>VLOOKUP($A24,Dati!$E$224:$N$334,5,FALSE)</f>
        <v>3431.2412580246746</v>
      </c>
      <c r="E24" s="45">
        <f>VLOOKUP($A24,Dati!$E$224:$N$334,6,FALSE)</f>
        <v>1913.0765925843968</v>
      </c>
      <c r="F24" s="45">
        <f>VLOOKUP($A24,Dati!$E$224:$N$334,7,FALSE)</f>
        <v>1623.52680126256</v>
      </c>
      <c r="G24" s="37">
        <f>VLOOKUP($A24,Dati!$E$224:$N$334,8,FALSE)</f>
        <v>2987.3632108707984</v>
      </c>
      <c r="H24" s="37">
        <f>VLOOKUP($A24,Dati!$E$224:$N$334,9,FALSE)</f>
        <v>-100.06878969380578</v>
      </c>
      <c r="I24" s="7">
        <f>VLOOKUP($A24,Dati!$E$224:$N$334,10,FALSE)</f>
        <v>8227.261232214636</v>
      </c>
      <c r="J24" s="24">
        <f t="shared" si="0"/>
        <v>0</v>
      </c>
      <c r="K24" s="24">
        <f t="shared" si="1"/>
        <v>12.615216993943173</v>
      </c>
    </row>
    <row r="25" spans="1:11" x14ac:dyDescent="0.35">
      <c r="A25" s="6" t="s">
        <v>29</v>
      </c>
      <c r="B25" s="37">
        <f>VLOOKUP($A25,Dati!$E$224:$N$334,3,FALSE)</f>
        <v>774.33920805012724</v>
      </c>
      <c r="C25" s="37">
        <f>VLOOKUP($A25,Dati!$E$224:$N$334,4,FALSE)</f>
        <v>2705.492366498765</v>
      </c>
      <c r="D25" s="37">
        <f>VLOOKUP($A25,Dati!$E$224:$N$334,5,FALSE)</f>
        <v>1573.2584996096639</v>
      </c>
      <c r="E25" s="45">
        <f>VLOOKUP($A25,Dati!$E$224:$N$334,6,FALSE)</f>
        <v>1143.110968808078</v>
      </c>
      <c r="F25" s="45">
        <f>VLOOKUP($A25,Dati!$E$224:$N$334,7,FALSE)</f>
        <v>993.81715235269655</v>
      </c>
      <c r="G25" s="37">
        <f>VLOOKUP($A25,Dati!$E$224:$N$334,8,FALSE)</f>
        <v>1788.2772159477274</v>
      </c>
      <c r="H25" s="37">
        <f>VLOOKUP($A25,Dati!$E$224:$N$334,9,FALSE)</f>
        <v>-107.46317217576377</v>
      </c>
      <c r="I25" s="7">
        <f>VLOOKUP($A25,Dati!$E$224:$N$334,10,FALSE)</f>
        <v>4596.9759967697446</v>
      </c>
      <c r="J25" s="24">
        <f t="shared" si="0"/>
        <v>0</v>
      </c>
      <c r="K25" s="24">
        <f t="shared" si="1"/>
        <v>16.844534506907337</v>
      </c>
    </row>
    <row r="26" spans="1:11" x14ac:dyDescent="0.35">
      <c r="A26" s="6" t="s">
        <v>30</v>
      </c>
      <c r="B26" s="37">
        <f>VLOOKUP($A26,Dati!$E$224:$N$334,3,FALSE)</f>
        <v>3217.2284475099364</v>
      </c>
      <c r="C26" s="37">
        <f>VLOOKUP($A26,Dati!$E$224:$N$334,4,FALSE)</f>
        <v>19801.250351128023</v>
      </c>
      <c r="D26" s="37">
        <f>VLOOKUP($A26,Dati!$E$224:$N$334,5,FALSE)</f>
        <v>8087.2452333144456</v>
      </c>
      <c r="E26" s="45">
        <f>VLOOKUP($A26,Dati!$E$224:$N$334,6,FALSE)</f>
        <v>5213.2541863934784</v>
      </c>
      <c r="F26" s="45">
        <f>VLOOKUP($A26,Dati!$E$224:$N$334,7,FALSE)</f>
        <v>7074.4003447758532</v>
      </c>
      <c r="G26" s="37">
        <f>VLOOKUP($A26,Dati!$E$224:$N$334,8,FALSE)</f>
        <v>7257.0583381523275</v>
      </c>
      <c r="H26" s="37">
        <f>VLOOKUP($A26,Dati!$E$224:$N$334,9,FALSE)</f>
        <v>-298.64780375126031</v>
      </c>
      <c r="I26" s="7">
        <f>VLOOKUP($A26,Dati!$E$224:$N$334,10,FALSE)</f>
        <v>25776.480035184144</v>
      </c>
      <c r="J26" s="24">
        <f t="shared" si="0"/>
        <v>0</v>
      </c>
      <c r="K26" s="24">
        <f t="shared" si="1"/>
        <v>12.481255947741946</v>
      </c>
    </row>
    <row r="27" spans="1:11" x14ac:dyDescent="0.35">
      <c r="A27" s="8" t="s">
        <v>120</v>
      </c>
      <c r="B27" s="38">
        <f t="shared" ref="B27:I27" si="4">SUM(B15:B26)</f>
        <v>34048.400000000009</v>
      </c>
      <c r="C27" s="38">
        <f t="shared" si="4"/>
        <v>192261.9</v>
      </c>
      <c r="D27" s="38">
        <f t="shared" si="4"/>
        <v>96141.800000000017</v>
      </c>
      <c r="E27" s="46">
        <f t="shared" si="4"/>
        <v>58851.599999999991</v>
      </c>
      <c r="F27" s="46">
        <f t="shared" si="4"/>
        <v>69167.8</v>
      </c>
      <c r="G27" s="38">
        <f t="shared" si="4"/>
        <v>82254.8</v>
      </c>
      <c r="H27" s="38">
        <f t="shared" si="4"/>
        <v>-4409.3999999999996</v>
      </c>
      <c r="I27" s="9">
        <f t="shared" si="4"/>
        <v>272278.09999999998</v>
      </c>
      <c r="J27" s="24">
        <f t="shared" si="0"/>
        <v>0</v>
      </c>
      <c r="K27" s="24">
        <f t="shared" si="1"/>
        <v>12.505008665772245</v>
      </c>
    </row>
    <row r="28" spans="1:11" x14ac:dyDescent="0.35">
      <c r="A28" s="6" t="s">
        <v>31</v>
      </c>
      <c r="B28" s="37">
        <f>VLOOKUP($A28,Dati!$E$224:$N$334,3,FALSE)</f>
        <v>1935.5</v>
      </c>
      <c r="C28" s="37">
        <f>VLOOKUP($A28,Dati!$E$224:$N$334,4,FALSE)</f>
        <v>11775.589292627928</v>
      </c>
      <c r="D28" s="37">
        <f>VLOOKUP($A28,Dati!$E$224:$N$334,5,FALSE)</f>
        <v>5597.5999999999995</v>
      </c>
      <c r="E28" s="45">
        <f>VLOOKUP($A28,Dati!$E$224:$N$334,6,FALSE)</f>
        <v>2837.8</v>
      </c>
      <c r="F28" s="45">
        <f>VLOOKUP($A28,Dati!$E$224:$N$334,7,FALSE)</f>
        <v>4209.6757756317356</v>
      </c>
      <c r="G28" s="37">
        <f>VLOOKUP($A28,Dati!$E$224:$N$334,8,FALSE)</f>
        <v>4626.3999999999996</v>
      </c>
      <c r="H28" s="37">
        <f>VLOOKUP($A28,Dati!$E$224:$N$334,9,FALSE)</f>
        <v>-190.99999999999994</v>
      </c>
      <c r="I28" s="7">
        <f>VLOOKUP($A28,Dati!$E$224:$N$334,10,FALSE)</f>
        <v>16696.613516996196</v>
      </c>
      <c r="J28" s="24">
        <f t="shared" si="0"/>
        <v>0</v>
      </c>
      <c r="K28" s="24">
        <f t="shared" si="1"/>
        <v>11.592171059297575</v>
      </c>
    </row>
    <row r="29" spans="1:11" x14ac:dyDescent="0.35">
      <c r="A29" s="6" t="s">
        <v>32</v>
      </c>
      <c r="B29" s="37">
        <f>VLOOKUP($A29,Dati!$E$224:$N$334,3,FALSE)</f>
        <v>1655.7</v>
      </c>
      <c r="C29" s="37">
        <f>VLOOKUP($A29,Dati!$E$224:$N$334,4,FALSE)</f>
        <v>9151.810707372073</v>
      </c>
      <c r="D29" s="37">
        <f>VLOOKUP($A29,Dati!$E$224:$N$334,5,FALSE)</f>
        <v>4546.9000000000005</v>
      </c>
      <c r="E29" s="45">
        <f>VLOOKUP($A29,Dati!$E$224:$N$334,6,FALSE)</f>
        <v>2866</v>
      </c>
      <c r="F29" s="45">
        <f>VLOOKUP($A29,Dati!$E$224:$N$334,7,FALSE)</f>
        <v>3405.1242243682641</v>
      </c>
      <c r="G29" s="37">
        <f>VLOOKUP($A29,Dati!$E$224:$N$334,8,FALSE)</f>
        <v>4735.9000000000005</v>
      </c>
      <c r="H29" s="37">
        <f>VLOOKUP($A29,Dati!$E$224:$N$334,9,FALSE)</f>
        <v>-144.29999999999995</v>
      </c>
      <c r="I29" s="7">
        <f>VLOOKUP($A29,Dati!$E$224:$N$334,10,FALSE)</f>
        <v>13674.886483003811</v>
      </c>
      <c r="J29" s="24">
        <f t="shared" si="0"/>
        <v>0</v>
      </c>
      <c r="K29" s="24">
        <f t="shared" si="1"/>
        <v>12.107595935497015</v>
      </c>
    </row>
    <row r="30" spans="1:11" x14ac:dyDescent="0.35">
      <c r="A30" s="8" t="s">
        <v>121</v>
      </c>
      <c r="B30" s="38">
        <f t="shared" ref="B30:I30" si="5">SUM(B28:B29)</f>
        <v>3591.2</v>
      </c>
      <c r="C30" s="38">
        <f t="shared" si="5"/>
        <v>20927.400000000001</v>
      </c>
      <c r="D30" s="38">
        <f t="shared" si="5"/>
        <v>10144.5</v>
      </c>
      <c r="E30" s="46">
        <f t="shared" si="5"/>
        <v>5703.8</v>
      </c>
      <c r="F30" s="46">
        <f t="shared" si="5"/>
        <v>7614.7999999999993</v>
      </c>
      <c r="G30" s="38">
        <f t="shared" si="5"/>
        <v>9362.2999999999993</v>
      </c>
      <c r="H30" s="38">
        <f t="shared" si="5"/>
        <v>-335.2999999999999</v>
      </c>
      <c r="I30" s="9">
        <f t="shared" si="5"/>
        <v>30371.500000000007</v>
      </c>
      <c r="J30" s="24">
        <f t="shared" si="0"/>
        <v>0</v>
      </c>
      <c r="K30" s="24">
        <f t="shared" si="1"/>
        <v>11.824243122664337</v>
      </c>
    </row>
    <row r="31" spans="1:11" x14ac:dyDescent="0.35">
      <c r="A31" s="6" t="s">
        <v>33</v>
      </c>
      <c r="B31" s="37">
        <f>VLOOKUP($A31,Dati!$E$224:$N$334,3,FALSE)</f>
        <v>2655.4474206640643</v>
      </c>
      <c r="C31" s="37">
        <f>VLOOKUP($A31,Dati!$E$224:$N$334,4,FALSE)</f>
        <v>16288.544665981117</v>
      </c>
      <c r="D31" s="37">
        <f>VLOOKUP($A31,Dati!$E$224:$N$334,5,FALSE)</f>
        <v>7583.1589931979452</v>
      </c>
      <c r="E31" s="45">
        <f>VLOOKUP($A31,Dati!$E$224:$N$334,6,FALSE)</f>
        <v>4335.3960520266746</v>
      </c>
      <c r="F31" s="45">
        <f>VLOOKUP($A31,Dati!$E$224:$N$334,7,FALSE)</f>
        <v>6011.3854521087878</v>
      </c>
      <c r="G31" s="37">
        <f>VLOOKUP($A31,Dati!$E$224:$N$334,8,FALSE)</f>
        <v>6954.3283223075641</v>
      </c>
      <c r="H31" s="37">
        <f>VLOOKUP($A31,Dati!$E$224:$N$334,9,FALSE)</f>
        <v>-295.53988429761995</v>
      </c>
      <c r="I31" s="7">
        <f>VLOOKUP($A31,Dati!$E$224:$N$334,10,FALSE)</f>
        <v>22839.158013717606</v>
      </c>
      <c r="J31" s="24">
        <f t="shared" si="0"/>
        <v>0</v>
      </c>
      <c r="K31" s="24">
        <f t="shared" si="1"/>
        <v>11.6267308062283</v>
      </c>
    </row>
    <row r="32" spans="1:11" x14ac:dyDescent="0.35">
      <c r="A32" s="6" t="s">
        <v>34</v>
      </c>
      <c r="B32" s="37">
        <f>VLOOKUP($A32,Dati!$E$224:$N$334,3,FALSE)</f>
        <v>2144.3348766044001</v>
      </c>
      <c r="C32" s="37">
        <f>VLOOKUP($A32,Dati!$E$224:$N$334,4,FALSE)</f>
        <v>15733.845332276544</v>
      </c>
      <c r="D32" s="37">
        <f>VLOOKUP($A32,Dati!$E$224:$N$334,5,FALSE)</f>
        <v>6993.7607821974088</v>
      </c>
      <c r="E32" s="45">
        <f>VLOOKUP($A32,Dati!$E$224:$N$334,6,FALSE)</f>
        <v>4118.3637196549762</v>
      </c>
      <c r="F32" s="45">
        <f>VLOOKUP($A32,Dati!$E$224:$N$334,7,FALSE)</f>
        <v>5841.2990197206882</v>
      </c>
      <c r="G32" s="37">
        <f>VLOOKUP($A32,Dati!$E$224:$N$334,8,FALSE)</f>
        <v>6621.0426178927401</v>
      </c>
      <c r="H32" s="37">
        <f>VLOOKUP($A32,Dati!$E$224:$N$334,9,FALSE)</f>
        <v>-214.10843570622285</v>
      </c>
      <c r="I32" s="7">
        <f>VLOOKUP($A32,Dati!$E$224:$N$334,10,FALSE)</f>
        <v>21319.212433889203</v>
      </c>
      <c r="J32" s="24">
        <f t="shared" si="0"/>
        <v>0</v>
      </c>
      <c r="K32" s="24">
        <f t="shared" si="1"/>
        <v>10.058227447444292</v>
      </c>
    </row>
    <row r="33" spans="1:11" x14ac:dyDescent="0.35">
      <c r="A33" s="6" t="s">
        <v>35</v>
      </c>
      <c r="B33" s="37">
        <f>VLOOKUP($A33,Dati!$E$224:$N$334,3,FALSE)</f>
        <v>634.5283916394535</v>
      </c>
      <c r="C33" s="37">
        <f>VLOOKUP($A33,Dati!$E$224:$N$334,4,FALSE)</f>
        <v>2683.1832512479295</v>
      </c>
      <c r="D33" s="37">
        <f>VLOOKUP($A33,Dati!$E$224:$N$334,5,FALSE)</f>
        <v>1670.6195322617843</v>
      </c>
      <c r="E33" s="45">
        <f>VLOOKUP($A33,Dati!$E$224:$N$334,6,FALSE)</f>
        <v>935.032162109301</v>
      </c>
      <c r="F33" s="45">
        <f>VLOOKUP($A33,Dati!$E$224:$N$334,7,FALSE)</f>
        <v>975.20393083899023</v>
      </c>
      <c r="G33" s="37">
        <f>VLOOKUP($A33,Dati!$E$224:$N$334,8,FALSE)</f>
        <v>1785.6427164352922</v>
      </c>
      <c r="H33" s="37">
        <f>VLOOKUP($A33,Dati!$E$224:$N$334,9,FALSE)</f>
        <v>-33.119120613877087</v>
      </c>
      <c r="I33" s="7">
        <f>VLOOKUP($A33,Dati!$E$224:$N$334,10,FALSE)</f>
        <v>4830.6186780222906</v>
      </c>
      <c r="J33" s="24">
        <f t="shared" si="0"/>
        <v>0</v>
      </c>
      <c r="K33" s="24">
        <f t="shared" si="1"/>
        <v>13.13555123956165</v>
      </c>
    </row>
    <row r="34" spans="1:11" x14ac:dyDescent="0.35">
      <c r="A34" s="6" t="s">
        <v>36</v>
      </c>
      <c r="B34" s="37">
        <f>VLOOKUP($A34,Dati!$E$224:$N$334,3,FALSE)</f>
        <v>2103.1902582836033</v>
      </c>
      <c r="C34" s="37">
        <f>VLOOKUP($A34,Dati!$E$224:$N$334,4,FALSE)</f>
        <v>14241.539221440864</v>
      </c>
      <c r="D34" s="37">
        <f>VLOOKUP($A34,Dati!$E$224:$N$334,5,FALSE)</f>
        <v>7508.7882203670843</v>
      </c>
      <c r="E34" s="45">
        <f>VLOOKUP($A34,Dati!$E$224:$N$334,6,FALSE)</f>
        <v>4195.226928805273</v>
      </c>
      <c r="F34" s="45">
        <f>VLOOKUP($A34,Dati!$E$224:$N$334,7,FALSE)</f>
        <v>5335.1967000975492</v>
      </c>
      <c r="G34" s="37">
        <f>VLOOKUP($A34,Dati!$E$224:$N$334,8,FALSE)</f>
        <v>6592.8387893526151</v>
      </c>
      <c r="H34" s="37">
        <f>VLOOKUP($A34,Dati!$E$224:$N$334,9,FALSE)</f>
        <v>-237.83570562240317</v>
      </c>
      <c r="I34" s="7">
        <f>VLOOKUP($A34,Dati!$E$224:$N$334,10,FALSE)</f>
        <v>20678.097154918938</v>
      </c>
      <c r="J34" s="24">
        <f t="shared" si="0"/>
        <v>0</v>
      </c>
      <c r="K34" s="24">
        <f t="shared" si="1"/>
        <v>10.171101540565559</v>
      </c>
    </row>
    <row r="35" spans="1:11" x14ac:dyDescent="0.35">
      <c r="A35" s="6" t="s">
        <v>37</v>
      </c>
      <c r="B35" s="37">
        <f>VLOOKUP($A35,Dati!$E$224:$N$334,3,FALSE)</f>
        <v>2755.9376192697678</v>
      </c>
      <c r="C35" s="37">
        <f>VLOOKUP($A35,Dati!$E$224:$N$334,4,FALSE)</f>
        <v>12525.135863774434</v>
      </c>
      <c r="D35" s="37">
        <f>VLOOKUP($A35,Dati!$E$224:$N$334,5,FALSE)</f>
        <v>6591.4258837837533</v>
      </c>
      <c r="E35" s="45">
        <f>VLOOKUP($A35,Dati!$E$224:$N$334,6,FALSE)</f>
        <v>3814.3319848069755</v>
      </c>
      <c r="F35" s="45">
        <f>VLOOKUP($A35,Dati!$E$224:$N$334,7,FALSE)</f>
        <v>4724.4900921720582</v>
      </c>
      <c r="G35" s="37">
        <f>VLOOKUP($A35,Dati!$E$224:$N$334,8,FALSE)</f>
        <v>6868.0529675309426</v>
      </c>
      <c r="H35" s="37">
        <f>VLOOKUP($A35,Dati!$E$224:$N$334,9,FALSE)</f>
        <v>-234.63692599130582</v>
      </c>
      <c r="I35" s="7">
        <f>VLOOKUP($A35,Dati!$E$224:$N$334,10,FALSE)</f>
        <v>19967.093331388558</v>
      </c>
      <c r="J35" s="24">
        <f t="shared" si="0"/>
        <v>0</v>
      </c>
      <c r="K35" s="24">
        <f t="shared" si="1"/>
        <v>13.802397642612279</v>
      </c>
    </row>
    <row r="36" spans="1:11" x14ac:dyDescent="0.35">
      <c r="A36" s="6" t="s">
        <v>38</v>
      </c>
      <c r="B36" s="37">
        <f>VLOOKUP($A36,Dati!$E$224:$N$334,3,FALSE)</f>
        <v>2466.9573942093803</v>
      </c>
      <c r="C36" s="37">
        <f>VLOOKUP($A36,Dati!$E$224:$N$334,4,FALSE)</f>
        <v>14474.964845975399</v>
      </c>
      <c r="D36" s="37">
        <f>VLOOKUP($A36,Dati!$E$224:$N$334,5,FALSE)</f>
        <v>8912.1924343307874</v>
      </c>
      <c r="E36" s="45">
        <f>VLOOKUP($A36,Dati!$E$224:$N$334,6,FALSE)</f>
        <v>4696.0933882346608</v>
      </c>
      <c r="F36" s="45">
        <f>VLOOKUP($A36,Dati!$E$224:$N$334,7,FALSE)</f>
        <v>5383.9237682128542</v>
      </c>
      <c r="G36" s="37">
        <f>VLOOKUP($A36,Dati!$E$224:$N$334,8,FALSE)</f>
        <v>7294.3493656764686</v>
      </c>
      <c r="H36" s="37">
        <f>VLOOKUP($A36,Dati!$E$224:$N$334,9,FALSE)</f>
        <v>-257.55952157936451</v>
      </c>
      <c r="I36" s="7">
        <f>VLOOKUP($A36,Dati!$E$224:$N$334,10,FALSE)</f>
        <v>22810.887362165155</v>
      </c>
      <c r="J36" s="24">
        <f t="shared" si="0"/>
        <v>0</v>
      </c>
      <c r="K36" s="24">
        <f t="shared" si="1"/>
        <v>10.814824320693251</v>
      </c>
    </row>
    <row r="37" spans="1:11" x14ac:dyDescent="0.35">
      <c r="A37" s="6" t="s">
        <v>39</v>
      </c>
      <c r="B37" s="37">
        <f>VLOOKUP($A37,Dati!$E$224:$N$334,3,FALSE)</f>
        <v>648.30403932933132</v>
      </c>
      <c r="C37" s="37">
        <f>VLOOKUP($A37,Dati!$E$224:$N$334,4,FALSE)</f>
        <v>2094.8868193037169</v>
      </c>
      <c r="D37" s="37">
        <f>VLOOKUP($A37,Dati!$E$224:$N$334,5,FALSE)</f>
        <v>1560.6541538612371</v>
      </c>
      <c r="E37" s="45">
        <f>VLOOKUP($A37,Dati!$E$224:$N$334,6,FALSE)</f>
        <v>930.45576436214162</v>
      </c>
      <c r="F37" s="45">
        <f>VLOOKUP($A37,Dati!$E$224:$N$334,7,FALSE)</f>
        <v>815.80103684907124</v>
      </c>
      <c r="G37" s="37">
        <f>VLOOKUP($A37,Dati!$E$224:$N$334,8,FALSE)</f>
        <v>1972.5452208043696</v>
      </c>
      <c r="H37" s="37">
        <f>VLOOKUP($A37,Dati!$E$224:$N$334,9,FALSE)</f>
        <v>-54.100406189206723</v>
      </c>
      <c r="I37" s="7">
        <f>VLOOKUP($A37,Dati!$E$224:$N$334,10,FALSE)</f>
        <v>4476.0330258982358</v>
      </c>
      <c r="J37" s="24">
        <f t="shared" si="0"/>
        <v>0</v>
      </c>
      <c r="K37" s="24">
        <f t="shared" si="1"/>
        <v>14.483897584719715</v>
      </c>
    </row>
    <row r="38" spans="1:11" x14ac:dyDescent="0.35">
      <c r="A38" s="8" t="s">
        <v>122</v>
      </c>
      <c r="B38" s="38">
        <f t="shared" ref="B38:I38" si="6">SUM(B31:B37)</f>
        <v>13408.7</v>
      </c>
      <c r="C38" s="38">
        <f t="shared" si="6"/>
        <v>78042.100000000006</v>
      </c>
      <c r="D38" s="38">
        <f t="shared" si="6"/>
        <v>40820.600000000006</v>
      </c>
      <c r="E38" s="46">
        <f t="shared" si="6"/>
        <v>23024.900000000005</v>
      </c>
      <c r="F38" s="46">
        <f t="shared" si="6"/>
        <v>29087.300000000003</v>
      </c>
      <c r="G38" s="38">
        <f t="shared" si="6"/>
        <v>38088.799999999996</v>
      </c>
      <c r="H38" s="38">
        <f t="shared" si="6"/>
        <v>-1326.9</v>
      </c>
      <c r="I38" s="9">
        <f t="shared" si="6"/>
        <v>116921.1</v>
      </c>
      <c r="J38" s="24">
        <f t="shared" si="0"/>
        <v>0</v>
      </c>
      <c r="K38" s="24">
        <f t="shared" si="1"/>
        <v>11.468161007722303</v>
      </c>
    </row>
    <row r="39" spans="1:11" x14ac:dyDescent="0.35">
      <c r="A39" s="6" t="s">
        <v>40</v>
      </c>
      <c r="B39" s="37">
        <f>VLOOKUP($A39,Dati!$E$224:$N$334,3,FALSE)</f>
        <v>1399.1290578947871</v>
      </c>
      <c r="C39" s="37">
        <f>VLOOKUP($A39,Dati!$E$224:$N$334,4,FALSE)</f>
        <v>7525.405025338091</v>
      </c>
      <c r="D39" s="37">
        <f>VLOOKUP($A39,Dati!$E$224:$N$334,5,FALSE)</f>
        <v>3942.1583574408446</v>
      </c>
      <c r="E39" s="45">
        <f>VLOOKUP($A39,Dati!$E$224:$N$334,6,FALSE)</f>
        <v>2446.0133857574037</v>
      </c>
      <c r="F39" s="45">
        <f>VLOOKUP($A39,Dati!$E$224:$N$334,7,FALSE)</f>
        <v>2823.9904510728907</v>
      </c>
      <c r="G39" s="37">
        <f>VLOOKUP($A39,Dati!$E$224:$N$334,8,FALSE)</f>
        <v>4633.9865259626022</v>
      </c>
      <c r="H39" s="37">
        <f>VLOOKUP($A39,Dati!$E$224:$N$334,9,FALSE)</f>
        <v>-116.98674751780247</v>
      </c>
      <c r="I39" s="7">
        <f>VLOOKUP($A39,Dati!$E$224:$N$334,10,FALSE)</f>
        <v>12113.68838228823</v>
      </c>
      <c r="J39" s="24">
        <f t="shared" si="0"/>
        <v>0</v>
      </c>
      <c r="K39" s="24">
        <f t="shared" si="1"/>
        <v>11.549983900365918</v>
      </c>
    </row>
    <row r="40" spans="1:11" x14ac:dyDescent="0.35">
      <c r="A40" s="6" t="s">
        <v>41</v>
      </c>
      <c r="B40" s="37">
        <f>VLOOKUP($A40,Dati!$E$224:$N$334,3,FALSE)</f>
        <v>373.14131906449239</v>
      </c>
      <c r="C40" s="37">
        <f>VLOOKUP($A40,Dati!$E$224:$N$334,4,FALSE)</f>
        <v>1601.9058182794527</v>
      </c>
      <c r="D40" s="37">
        <f>VLOOKUP($A40,Dati!$E$224:$N$334,5,FALSE)</f>
        <v>755.05920001562424</v>
      </c>
      <c r="E40" s="45">
        <f>VLOOKUP($A40,Dati!$E$224:$N$334,6,FALSE)</f>
        <v>592.88211561842172</v>
      </c>
      <c r="F40" s="45">
        <f>VLOOKUP($A40,Dati!$E$224:$N$334,7,FALSE)</f>
        <v>624.69312736694735</v>
      </c>
      <c r="G40" s="37">
        <f>VLOOKUP($A40,Dati!$E$224:$N$334,8,FALSE)</f>
        <v>1294.7970107728097</v>
      </c>
      <c r="H40" s="37">
        <f>VLOOKUP($A40,Dati!$E$224:$N$334,9,FALSE)</f>
        <v>-49.22337452005209</v>
      </c>
      <c r="I40" s="7">
        <f>VLOOKUP($A40,Dati!$E$224:$N$334,10,FALSE)</f>
        <v>2758.1047306269579</v>
      </c>
      <c r="J40" s="24">
        <f t="shared" si="0"/>
        <v>0</v>
      </c>
      <c r="K40" s="24">
        <f t="shared" si="1"/>
        <v>13.528903196495801</v>
      </c>
    </row>
    <row r="41" spans="1:11" x14ac:dyDescent="0.35">
      <c r="A41" s="6" t="s">
        <v>42</v>
      </c>
      <c r="B41" s="37">
        <f>VLOOKUP($A41,Dati!$E$224:$N$334,3,FALSE)</f>
        <v>620.5433866941205</v>
      </c>
      <c r="C41" s="37">
        <f>VLOOKUP($A41,Dati!$E$224:$N$334,4,FALSE)</f>
        <v>4016.2590493819998</v>
      </c>
      <c r="D41" s="37">
        <f>VLOOKUP($A41,Dati!$E$224:$N$334,5,FALSE)</f>
        <v>1586.9630721857595</v>
      </c>
      <c r="E41" s="45">
        <f>VLOOKUP($A41,Dati!$E$224:$N$334,6,FALSE)</f>
        <v>1254.5606687973827</v>
      </c>
      <c r="F41" s="45">
        <f>VLOOKUP($A41,Dati!$E$224:$N$334,7,FALSE)</f>
        <v>1576.7679693085231</v>
      </c>
      <c r="G41" s="37">
        <f>VLOOKUP($A41,Dati!$E$224:$N$334,8,FALSE)</f>
        <v>2363.7450484079027</v>
      </c>
      <c r="H41" s="37">
        <f>VLOOKUP($A41,Dati!$E$224:$N$334,9,FALSE)</f>
        <v>-68.477524906547586</v>
      </c>
      <c r="I41" s="7">
        <f>VLOOKUP($A41,Dati!$E$224:$N$334,10,FALSE)</f>
        <v>5687.7043936573291</v>
      </c>
      <c r="J41" s="24">
        <f t="shared" si="0"/>
        <v>0</v>
      </c>
      <c r="K41" s="24">
        <f t="shared" si="1"/>
        <v>10.910260867040179</v>
      </c>
    </row>
    <row r="42" spans="1:11" x14ac:dyDescent="0.35">
      <c r="A42" s="6" t="s">
        <v>43</v>
      </c>
      <c r="B42" s="37">
        <f>VLOOKUP($A42,Dati!$E$224:$N$334,3,FALSE)</f>
        <v>834.7862363466005</v>
      </c>
      <c r="C42" s="37">
        <f>VLOOKUP($A42,Dati!$E$224:$N$334,4,FALSE)</f>
        <v>5397.9301070004576</v>
      </c>
      <c r="D42" s="37">
        <f>VLOOKUP($A42,Dati!$E$224:$N$334,5,FALSE)</f>
        <v>2368.1193703577728</v>
      </c>
      <c r="E42" s="45">
        <f>VLOOKUP($A42,Dati!$E$224:$N$334,6,FALSE)</f>
        <v>1430.7438298267916</v>
      </c>
      <c r="F42" s="45">
        <f>VLOOKUP($A42,Dati!$E$224:$N$334,7,FALSE)</f>
        <v>2071.3484522516369</v>
      </c>
      <c r="G42" s="37">
        <f>VLOOKUP($A42,Dati!$E$224:$N$334,8,FALSE)</f>
        <v>2498.9714148566877</v>
      </c>
      <c r="H42" s="37">
        <f>VLOOKUP($A42,Dati!$E$224:$N$334,9,FALSE)</f>
        <v>-95.812353055597839</v>
      </c>
      <c r="I42" s="7">
        <f>VLOOKUP($A42,Dati!$E$224:$N$334,10,FALSE)</f>
        <v>7501.9024934274903</v>
      </c>
      <c r="J42" s="24">
        <f t="shared" si="0"/>
        <v>0</v>
      </c>
      <c r="K42" s="24">
        <f t="shared" si="1"/>
        <v>11.127660444506803</v>
      </c>
    </row>
    <row r="43" spans="1:11" x14ac:dyDescent="0.35">
      <c r="A43" s="8" t="s">
        <v>123</v>
      </c>
      <c r="B43" s="38">
        <f t="shared" ref="B43:I43" si="7">SUM(B39:B42)</f>
        <v>3227.6000000000008</v>
      </c>
      <c r="C43" s="38">
        <f t="shared" si="7"/>
        <v>18541.500000000004</v>
      </c>
      <c r="D43" s="38">
        <f t="shared" si="7"/>
        <v>8652.3000000000011</v>
      </c>
      <c r="E43" s="46">
        <f t="shared" si="7"/>
        <v>5724.2</v>
      </c>
      <c r="F43" s="46">
        <f t="shared" si="7"/>
        <v>7096.7999999999975</v>
      </c>
      <c r="G43" s="38">
        <f t="shared" si="7"/>
        <v>10791.500000000002</v>
      </c>
      <c r="H43" s="38">
        <f t="shared" si="7"/>
        <v>-330.5</v>
      </c>
      <c r="I43" s="9">
        <f t="shared" si="7"/>
        <v>28061.400000000005</v>
      </c>
      <c r="J43" s="24">
        <f t="shared" si="0"/>
        <v>0</v>
      </c>
      <c r="K43" s="24">
        <f t="shared" si="1"/>
        <v>11.501920787986345</v>
      </c>
    </row>
    <row r="44" spans="1:11" x14ac:dyDescent="0.35">
      <c r="A44" s="6" t="s">
        <v>44</v>
      </c>
      <c r="B44" s="37">
        <f>VLOOKUP($A44,Dati!$E$224:$N$334,3,FALSE)</f>
        <v>980.11558845278637</v>
      </c>
      <c r="C44" s="37">
        <f>VLOOKUP($A44,Dati!$E$224:$N$334,4,FALSE)</f>
        <v>1759.3834270327909</v>
      </c>
      <c r="D44" s="37">
        <f>VLOOKUP($A44,Dati!$E$224:$N$334,5,FALSE)</f>
        <v>1709.9477794732074</v>
      </c>
      <c r="E44" s="45">
        <f>VLOOKUP($A44,Dati!$E$224:$N$334,6,FALSE)</f>
        <v>756.29694496012087</v>
      </c>
      <c r="F44" s="45">
        <f>VLOOKUP($A44,Dati!$E$224:$N$334,7,FALSE)</f>
        <v>698.48793432252421</v>
      </c>
      <c r="G44" s="37">
        <f>VLOOKUP($A44,Dati!$E$224:$N$334,8,FALSE)</f>
        <v>1527.5408471154919</v>
      </c>
      <c r="H44" s="37">
        <f>VLOOKUP($A44,Dati!$E$224:$N$334,9,FALSE)</f>
        <v>-126.77693011133718</v>
      </c>
      <c r="I44" s="7">
        <f>VLOOKUP($A44,Dati!$E$224:$N$334,10,FALSE)</f>
        <v>4395.4258326802947</v>
      </c>
      <c r="J44" s="24">
        <f t="shared" si="0"/>
        <v>0</v>
      </c>
      <c r="K44" s="24">
        <f t="shared" si="1"/>
        <v>22.298535472161976</v>
      </c>
    </row>
    <row r="45" spans="1:11" x14ac:dyDescent="0.35">
      <c r="A45" s="6" t="s">
        <v>45</v>
      </c>
      <c r="B45" s="37">
        <f>VLOOKUP($A45,Dati!$E$224:$N$334,3,FALSE)</f>
        <v>1227.0991002542137</v>
      </c>
      <c r="C45" s="37">
        <f>VLOOKUP($A45,Dati!$E$224:$N$334,4,FALSE)</f>
        <v>3093.3197715917386</v>
      </c>
      <c r="D45" s="37">
        <f>VLOOKUP($A45,Dati!$E$224:$N$334,5,FALSE)</f>
        <v>2574.0002183817087</v>
      </c>
      <c r="E45" s="45">
        <f>VLOOKUP($A45,Dati!$E$224:$N$334,6,FALSE)</f>
        <v>1238.2815179902839</v>
      </c>
      <c r="F45" s="45">
        <f>VLOOKUP($A45,Dati!$E$224:$N$334,7,FALSE)</f>
        <v>1190.238637724761</v>
      </c>
      <c r="G45" s="37">
        <f>VLOOKUP($A45,Dati!$E$224:$N$334,8,FALSE)</f>
        <v>2375.313607061164</v>
      </c>
      <c r="H45" s="37">
        <f>VLOOKUP($A45,Dati!$E$224:$N$334,9,FALSE)</f>
        <v>-105.9171418120299</v>
      </c>
      <c r="I45" s="7">
        <f>VLOOKUP($A45,Dati!$E$224:$N$334,10,FALSE)</f>
        <v>6735.2953997617506</v>
      </c>
      <c r="J45" s="24">
        <f t="shared" si="0"/>
        <v>0</v>
      </c>
      <c r="K45" s="24">
        <f t="shared" si="1"/>
        <v>18.218935138280944</v>
      </c>
    </row>
    <row r="46" spans="1:11" x14ac:dyDescent="0.35">
      <c r="A46" s="6" t="s">
        <v>46</v>
      </c>
      <c r="B46" s="37">
        <f>VLOOKUP($A46,Dati!$E$224:$N$334,3,FALSE)</f>
        <v>2783.3758236561735</v>
      </c>
      <c r="C46" s="37">
        <f>VLOOKUP($A46,Dati!$E$224:$N$334,4,FALSE)</f>
        <v>14351.528563426809</v>
      </c>
      <c r="D46" s="37">
        <f>VLOOKUP($A46,Dati!$E$224:$N$334,5,FALSE)</f>
        <v>7341.4767488046009</v>
      </c>
      <c r="E46" s="45">
        <f>VLOOKUP($A46,Dati!$E$224:$N$334,6,FALSE)</f>
        <v>4554.011385588572</v>
      </c>
      <c r="F46" s="45">
        <f>VLOOKUP($A46,Dati!$E$224:$N$334,7,FALSE)</f>
        <v>5245.0957774027702</v>
      </c>
      <c r="G46" s="37">
        <f>VLOOKUP($A46,Dati!$E$224:$N$334,8,FALSE)</f>
        <v>7827.9070418819456</v>
      </c>
      <c r="H46" s="37">
        <f>VLOOKUP($A46,Dati!$E$224:$N$334,9,FALSE)</f>
        <v>-356.78295420772275</v>
      </c>
      <c r="I46" s="7">
        <f>VLOOKUP($A46,Dati!$E$224:$N$334,10,FALSE)</f>
        <v>22148.398060570467</v>
      </c>
      <c r="J46" s="24">
        <f t="shared" si="0"/>
        <v>0</v>
      </c>
      <c r="K46" s="24">
        <f t="shared" si="1"/>
        <v>12.566939676830438</v>
      </c>
    </row>
    <row r="47" spans="1:11" x14ac:dyDescent="0.35">
      <c r="A47" s="6" t="s">
        <v>47</v>
      </c>
      <c r="B47" s="37">
        <f>VLOOKUP($A47,Dati!$E$224:$N$334,3,FALSE)</f>
        <v>690.60948763682643</v>
      </c>
      <c r="C47" s="37">
        <f>VLOOKUP($A47,Dati!$E$224:$N$334,4,FALSE)</f>
        <v>2621.0682379486607</v>
      </c>
      <c r="D47" s="37">
        <f>VLOOKUP($A47,Dati!$E$224:$N$334,5,FALSE)</f>
        <v>1466.4752533404835</v>
      </c>
      <c r="E47" s="45">
        <f>VLOOKUP($A47,Dati!$E$224:$N$334,6,FALSE)</f>
        <v>1011.1101514610226</v>
      </c>
      <c r="F47" s="45">
        <f>VLOOKUP($A47,Dati!$E$224:$N$334,7,FALSE)</f>
        <v>1022.377650549945</v>
      </c>
      <c r="G47" s="37">
        <f>VLOOKUP($A47,Dati!$E$224:$N$334,8,FALSE)</f>
        <v>1909.8385039413984</v>
      </c>
      <c r="H47" s="37">
        <f>VLOOKUP($A47,Dati!$E$224:$N$334,9,FALSE)</f>
        <v>-95.822973868910168</v>
      </c>
      <c r="I47" s="7">
        <f>VLOOKUP($A47,Dati!$E$224:$N$334,10,FALSE)</f>
        <v>4558.6807069874912</v>
      </c>
      <c r="J47" s="24">
        <f t="shared" si="0"/>
        <v>0</v>
      </c>
      <c r="K47" s="24">
        <f t="shared" si="1"/>
        <v>15.149327887304512</v>
      </c>
    </row>
    <row r="48" spans="1:11" x14ac:dyDescent="0.35">
      <c r="A48" s="8" t="s">
        <v>124</v>
      </c>
      <c r="B48" s="38">
        <f t="shared" ref="B48:I48" si="8">SUM(B44:B47)</f>
        <v>5681.2</v>
      </c>
      <c r="C48" s="38">
        <f t="shared" si="8"/>
        <v>21825.3</v>
      </c>
      <c r="D48" s="38">
        <f t="shared" si="8"/>
        <v>13091.900000000001</v>
      </c>
      <c r="E48" s="46">
        <f t="shared" si="8"/>
        <v>7559.7</v>
      </c>
      <c r="F48" s="46">
        <f t="shared" si="8"/>
        <v>8156.2000000000007</v>
      </c>
      <c r="G48" s="38">
        <f t="shared" si="8"/>
        <v>13640.6</v>
      </c>
      <c r="H48" s="38">
        <f t="shared" si="8"/>
        <v>-685.3</v>
      </c>
      <c r="I48" s="9">
        <f t="shared" si="8"/>
        <v>37837.800000000003</v>
      </c>
      <c r="J48" s="24">
        <f t="shared" si="0"/>
        <v>0</v>
      </c>
      <c r="K48" s="24">
        <f t="shared" si="1"/>
        <v>15.014615014615012</v>
      </c>
    </row>
    <row r="49" spans="1:11" x14ac:dyDescent="0.35">
      <c r="A49" s="6" t="s">
        <v>48</v>
      </c>
      <c r="B49" s="37">
        <f>VLOOKUP($A49,Dati!$E$224:$N$334,3,FALSE)</f>
        <v>1060.8376071171494</v>
      </c>
      <c r="C49" s="37">
        <f>VLOOKUP($A49,Dati!$E$224:$N$334,4,FALSE)</f>
        <v>3725.1112638112763</v>
      </c>
      <c r="D49" s="37">
        <f>VLOOKUP($A49,Dati!$E$224:$N$334,5,FALSE)</f>
        <v>2614.4939334163378</v>
      </c>
      <c r="E49" s="45">
        <f>VLOOKUP($A49,Dati!$E$224:$N$334,6,FALSE)</f>
        <v>1543.9708196954298</v>
      </c>
      <c r="F49" s="45">
        <f>VLOOKUP($A49,Dati!$E$224:$N$334,7,FALSE)</f>
        <v>1404.15930576862</v>
      </c>
      <c r="G49" s="37">
        <f>VLOOKUP($A49,Dati!$E$224:$N$334,8,FALSE)</f>
        <v>2471.0938979244393</v>
      </c>
      <c r="H49" s="37">
        <f>VLOOKUP($A49,Dati!$E$224:$N$334,9,FALSE)</f>
        <v>-112.69944699253988</v>
      </c>
      <c r="I49" s="7">
        <f>VLOOKUP($A49,Dati!$E$224:$N$334,10,FALSE)</f>
        <v>6810.7071298126129</v>
      </c>
      <c r="J49" s="24">
        <f t="shared" si="0"/>
        <v>0</v>
      </c>
      <c r="K49" s="24">
        <f t="shared" si="1"/>
        <v>15.576027377150439</v>
      </c>
    </row>
    <row r="50" spans="1:11" x14ac:dyDescent="0.35">
      <c r="A50" s="6" t="s">
        <v>49</v>
      </c>
      <c r="B50" s="37">
        <f>VLOOKUP($A50,Dati!$E$224:$N$334,3,FALSE)</f>
        <v>1592.7952205611309</v>
      </c>
      <c r="C50" s="37">
        <f>VLOOKUP($A50,Dati!$E$224:$N$334,4,FALSE)</f>
        <v>8839.3255998214154</v>
      </c>
      <c r="D50" s="37">
        <f>VLOOKUP($A50,Dati!$E$224:$N$334,5,FALSE)</f>
        <v>4263.3102488598352</v>
      </c>
      <c r="E50" s="45">
        <f>VLOOKUP($A50,Dati!$E$224:$N$334,6,FALSE)</f>
        <v>2714.6758907098988</v>
      </c>
      <c r="F50" s="45">
        <f>VLOOKUP($A50,Dati!$E$224:$N$334,7,FALSE)</f>
        <v>3274.7870339048568</v>
      </c>
      <c r="G50" s="37">
        <f>VLOOKUP($A50,Dati!$E$224:$N$334,8,FALSE)</f>
        <v>3739.2398388172642</v>
      </c>
      <c r="H50" s="37">
        <f>VLOOKUP($A50,Dati!$E$224:$N$334,9,FALSE)</f>
        <v>-178.74215430755683</v>
      </c>
      <c r="I50" s="7">
        <f>VLOOKUP($A50,Dati!$E$224:$N$334,10,FALSE)</f>
        <v>12266.465829137334</v>
      </c>
      <c r="J50" s="24">
        <f t="shared" si="0"/>
        <v>0</v>
      </c>
      <c r="K50" s="24">
        <f t="shared" si="1"/>
        <v>12.984956243693768</v>
      </c>
    </row>
    <row r="51" spans="1:11" x14ac:dyDescent="0.35">
      <c r="A51" s="6" t="s">
        <v>50</v>
      </c>
      <c r="B51" s="37">
        <f>VLOOKUP($A51,Dati!$E$224:$N$334,3,FALSE)</f>
        <v>1629.066812148053</v>
      </c>
      <c r="C51" s="37">
        <f>VLOOKUP($A51,Dati!$E$224:$N$334,4,FALSE)</f>
        <v>10346.108309758234</v>
      </c>
      <c r="D51" s="37">
        <f>VLOOKUP($A51,Dati!$E$224:$N$334,5,FALSE)</f>
        <v>4790.8749478080317</v>
      </c>
      <c r="E51" s="45">
        <f>VLOOKUP($A51,Dati!$E$224:$N$334,6,FALSE)</f>
        <v>2862.1430376092221</v>
      </c>
      <c r="F51" s="45">
        <f>VLOOKUP($A51,Dati!$E$224:$N$334,7,FALSE)</f>
        <v>3867.8367619474316</v>
      </c>
      <c r="G51" s="37">
        <f>VLOOKUP($A51,Dati!$E$224:$N$334,8,FALSE)</f>
        <v>4208.4962218869132</v>
      </c>
      <c r="H51" s="37">
        <f>VLOOKUP($A51,Dati!$E$224:$N$334,9,FALSE)</f>
        <v>-172.73923769993382</v>
      </c>
      <c r="I51" s="7">
        <f>VLOOKUP($A51,Dati!$E$224:$N$334,10,FALSE)</f>
        <v>14071.827254344642</v>
      </c>
      <c r="J51" s="24">
        <f t="shared" si="0"/>
        <v>0</v>
      </c>
      <c r="K51" s="24">
        <f t="shared" si="1"/>
        <v>11.57679655032066</v>
      </c>
    </row>
    <row r="52" spans="1:11" x14ac:dyDescent="0.35">
      <c r="A52" s="6" t="s">
        <v>51</v>
      </c>
      <c r="B52" s="37">
        <f>VLOOKUP($A52,Dati!$E$224:$N$334,3,FALSE)</f>
        <v>2258.2259166868848</v>
      </c>
      <c r="C52" s="37">
        <f>VLOOKUP($A52,Dati!$E$224:$N$334,4,FALSE)</f>
        <v>12976.933929818391</v>
      </c>
      <c r="D52" s="37">
        <f>VLOOKUP($A52,Dati!$E$224:$N$334,5,FALSE)</f>
        <v>6325.6493088957532</v>
      </c>
      <c r="E52" s="45">
        <f>VLOOKUP($A52,Dati!$E$224:$N$334,6,FALSE)</f>
        <v>3936.462715822614</v>
      </c>
      <c r="F52" s="45">
        <f>VLOOKUP($A52,Dati!$E$224:$N$334,7,FALSE)</f>
        <v>4850.7054326031221</v>
      </c>
      <c r="G52" s="37">
        <f>VLOOKUP($A52,Dati!$E$224:$N$334,8,FALSE)</f>
        <v>5872.3077608056401</v>
      </c>
      <c r="H52" s="37">
        <f>VLOOKUP($A52,Dati!$E$224:$N$334,9,FALSE)</f>
        <v>-251.59923443534228</v>
      </c>
      <c r="I52" s="7">
        <f>VLOOKUP($A52,Dati!$E$224:$N$334,10,FALSE)</f>
        <v>18394.34953334559</v>
      </c>
      <c r="J52" s="24">
        <f t="shared" si="0"/>
        <v>0</v>
      </c>
      <c r="K52" s="24">
        <f t="shared" si="1"/>
        <v>12.276737008792479</v>
      </c>
    </row>
    <row r="53" spans="1:11" x14ac:dyDescent="0.35">
      <c r="A53" s="6" t="s">
        <v>52</v>
      </c>
      <c r="B53" s="37">
        <f>VLOOKUP($A53,Dati!$E$224:$N$334,3,FALSE)</f>
        <v>3493.3001285472815</v>
      </c>
      <c r="C53" s="37">
        <f>VLOOKUP($A53,Dati!$E$224:$N$334,4,FALSE)</f>
        <v>19002.434527249876</v>
      </c>
      <c r="D53" s="37">
        <f>VLOOKUP($A53,Dati!$E$224:$N$334,5,FALSE)</f>
        <v>10615.203826087578</v>
      </c>
      <c r="E53" s="45">
        <f>VLOOKUP($A53,Dati!$E$224:$N$334,6,FALSE)</f>
        <v>6263.0106060228691</v>
      </c>
      <c r="F53" s="45">
        <f>VLOOKUP($A53,Dati!$E$224:$N$334,7,FALSE)</f>
        <v>6986.0664034275696</v>
      </c>
      <c r="G53" s="37">
        <f>VLOOKUP($A53,Dati!$E$224:$N$334,8,FALSE)</f>
        <v>9477.0271463619883</v>
      </c>
      <c r="H53" s="37">
        <f>VLOOKUP($A53,Dati!$E$224:$N$334,9,FALSE)</f>
        <v>-326.10578855132854</v>
      </c>
      <c r="I53" s="7">
        <f>VLOOKUP($A53,Dati!$E$224:$N$334,10,FALSE)</f>
        <v>29012.782830244956</v>
      </c>
      <c r="J53" s="24">
        <f t="shared" si="0"/>
        <v>0</v>
      </c>
      <c r="K53" s="24">
        <f t="shared" si="1"/>
        <v>12.040555189023856</v>
      </c>
    </row>
    <row r="54" spans="1:11" x14ac:dyDescent="0.35">
      <c r="A54" s="6" t="s">
        <v>53</v>
      </c>
      <c r="B54" s="37">
        <f>VLOOKUP($A54,Dati!$E$224:$N$334,3,FALSE)</f>
        <v>1407.8118464563709</v>
      </c>
      <c r="C54" s="37">
        <f>VLOOKUP($A54,Dati!$E$224:$N$334,4,FALSE)</f>
        <v>4007.1169631521916</v>
      </c>
      <c r="D54" s="37">
        <f>VLOOKUP($A54,Dati!$E$224:$N$334,5,FALSE)</f>
        <v>2668.5866478094749</v>
      </c>
      <c r="E54" s="45">
        <f>VLOOKUP($A54,Dati!$E$224:$N$334,6,FALSE)</f>
        <v>1626.3331950624638</v>
      </c>
      <c r="F54" s="45">
        <f>VLOOKUP($A54,Dati!$E$224:$N$334,7,FALSE)</f>
        <v>1576.359619405179</v>
      </c>
      <c r="G54" s="37">
        <f>VLOOKUP($A54,Dati!$E$224:$N$334,8,FALSE)</f>
        <v>3195.1739839611569</v>
      </c>
      <c r="H54" s="37">
        <f>VLOOKUP($A54,Dati!$E$224:$N$334,9,FALSE)</f>
        <v>-97.066630313705744</v>
      </c>
      <c r="I54" s="7">
        <f>VLOOKUP($A54,Dati!$E$224:$N$334,10,FALSE)</f>
        <v>7978.9299965978444</v>
      </c>
      <c r="J54" s="24">
        <f t="shared" si="0"/>
        <v>0</v>
      </c>
      <c r="K54" s="24">
        <f t="shared" si="1"/>
        <v>17.644118284740575</v>
      </c>
    </row>
    <row r="55" spans="1:11" x14ac:dyDescent="0.35">
      <c r="A55" s="6" t="s">
        <v>54</v>
      </c>
      <c r="B55" s="37">
        <f>VLOOKUP($A55,Dati!$E$224:$N$334,3,FALSE)</f>
        <v>1399.4654213174017</v>
      </c>
      <c r="C55" s="37">
        <f>VLOOKUP($A55,Dati!$E$224:$N$334,4,FALSE)</f>
        <v>5338.4800038476978</v>
      </c>
      <c r="D55" s="37">
        <f>VLOOKUP($A55,Dati!$E$224:$N$334,5,FALSE)</f>
        <v>3345.3413131428333</v>
      </c>
      <c r="E55" s="45">
        <f>VLOOKUP($A55,Dati!$E$224:$N$334,6,FALSE)</f>
        <v>1887.2508327080914</v>
      </c>
      <c r="F55" s="45">
        <f>VLOOKUP($A55,Dati!$E$224:$N$334,7,FALSE)</f>
        <v>1994.6251994776162</v>
      </c>
      <c r="G55" s="37">
        <f>VLOOKUP($A55,Dati!$E$224:$N$334,8,FALSE)</f>
        <v>3421.2131525894297</v>
      </c>
      <c r="H55" s="37">
        <f>VLOOKUP($A55,Dati!$E$224:$N$334,9,FALSE)</f>
        <v>-124.93636593560146</v>
      </c>
      <c r="I55" s="7">
        <f>VLOOKUP($A55,Dati!$E$224:$N$334,10,FALSE)</f>
        <v>9497.6874927760527</v>
      </c>
      <c r="J55" s="24">
        <f t="shared" si="0"/>
        <v>0</v>
      </c>
      <c r="K55" s="24">
        <f t="shared" si="1"/>
        <v>14.73480173338864</v>
      </c>
    </row>
    <row r="56" spans="1:11" x14ac:dyDescent="0.35">
      <c r="A56" s="6" t="s">
        <v>55</v>
      </c>
      <c r="B56" s="37">
        <f>VLOOKUP($A56,Dati!$E$224:$N$334,3,FALSE)</f>
        <v>1089.098921355604</v>
      </c>
      <c r="C56" s="37">
        <f>VLOOKUP($A56,Dati!$E$224:$N$334,4,FALSE)</f>
        <v>6164.872376240246</v>
      </c>
      <c r="D56" s="37">
        <f>VLOOKUP($A56,Dati!$E$224:$N$334,5,FALSE)</f>
        <v>3678.803933143588</v>
      </c>
      <c r="E56" s="45">
        <f>VLOOKUP($A56,Dati!$E$224:$N$334,6,FALSE)</f>
        <v>1811.9628115864664</v>
      </c>
      <c r="F56" s="45">
        <f>VLOOKUP($A56,Dati!$E$224:$N$334,7,FALSE)</f>
        <v>2328.7523448787947</v>
      </c>
      <c r="G56" s="37">
        <f>VLOOKUP($A56,Dati!$E$224:$N$334,8,FALSE)</f>
        <v>3146.5675436248434</v>
      </c>
      <c r="H56" s="37">
        <f>VLOOKUP($A56,Dati!$E$224:$N$334,9,FALSE)</f>
        <v>-118.05558917805837</v>
      </c>
      <c r="I56" s="7">
        <f>VLOOKUP($A56,Dati!$E$224:$N$334,10,FALSE)</f>
        <v>9820.5720287209624</v>
      </c>
      <c r="J56" s="24">
        <f t="shared" si="0"/>
        <v>0</v>
      </c>
      <c r="K56" s="24">
        <f t="shared" si="1"/>
        <v>11.08997437390059</v>
      </c>
    </row>
    <row r="57" spans="1:11" x14ac:dyDescent="0.35">
      <c r="A57" s="6" t="s">
        <v>56</v>
      </c>
      <c r="B57" s="37">
        <f>VLOOKUP($A57,Dati!$E$224:$N$334,3,FALSE)</f>
        <v>930.19812581012275</v>
      </c>
      <c r="C57" s="37">
        <f>VLOOKUP($A57,Dati!$E$224:$N$334,4,FALSE)</f>
        <v>4391.4170263006754</v>
      </c>
      <c r="D57" s="37">
        <f>VLOOKUP($A57,Dati!$E$224:$N$334,5,FALSE)</f>
        <v>3494.5358408365637</v>
      </c>
      <c r="E57" s="45">
        <f>VLOOKUP($A57,Dati!$E$224:$N$334,6,FALSE)</f>
        <v>1388.1900907829443</v>
      </c>
      <c r="F57" s="45">
        <f>VLOOKUP($A57,Dati!$E$224:$N$334,7,FALSE)</f>
        <v>1615.5078985868097</v>
      </c>
      <c r="G57" s="37">
        <f>VLOOKUP($A57,Dati!$E$224:$N$334,8,FALSE)</f>
        <v>2319.9804540283258</v>
      </c>
      <c r="H57" s="37">
        <f>VLOOKUP($A57,Dati!$E$224:$N$334,9,FALSE)</f>
        <v>-98.855552585933196</v>
      </c>
      <c r="I57" s="7">
        <f>VLOOKUP($A57,Dati!$E$224:$N$334,10,FALSE)</f>
        <v>8033.5779050200008</v>
      </c>
      <c r="J57" s="24">
        <f t="shared" si="0"/>
        <v>0</v>
      </c>
      <c r="K57" s="24">
        <f t="shared" si="1"/>
        <v>11.578877267485799</v>
      </c>
    </row>
    <row r="58" spans="1:11" x14ac:dyDescent="0.35">
      <c r="A58" s="8" t="s">
        <v>125</v>
      </c>
      <c r="B58" s="38">
        <f t="shared" ref="B58:I58" si="9">SUM(B49:B57)</f>
        <v>14860.8</v>
      </c>
      <c r="C58" s="38">
        <f t="shared" si="9"/>
        <v>74791.800000000017</v>
      </c>
      <c r="D58" s="38">
        <f t="shared" si="9"/>
        <v>41796.799999999996</v>
      </c>
      <c r="E58" s="46">
        <f t="shared" si="9"/>
        <v>24033.999999999996</v>
      </c>
      <c r="F58" s="46">
        <f t="shared" si="9"/>
        <v>27898.799999999999</v>
      </c>
      <c r="G58" s="38">
        <f t="shared" si="9"/>
        <v>37851.100000000006</v>
      </c>
      <c r="H58" s="38">
        <f t="shared" si="9"/>
        <v>-1480.8000000000002</v>
      </c>
      <c r="I58" s="9">
        <f t="shared" si="9"/>
        <v>115886.9</v>
      </c>
      <c r="J58" s="24">
        <f t="shared" si="0"/>
        <v>0</v>
      </c>
      <c r="K58" s="24">
        <f t="shared" si="1"/>
        <v>12.82353743175458</v>
      </c>
    </row>
    <row r="59" spans="1:11" x14ac:dyDescent="0.35">
      <c r="A59" s="6" t="s">
        <v>57</v>
      </c>
      <c r="B59" s="37">
        <f>VLOOKUP($A59,Dati!$E$224:$N$334,3,FALSE)</f>
        <v>606.64140100104669</v>
      </c>
      <c r="C59" s="37">
        <f>VLOOKUP($A59,Dati!$E$224:$N$334,4,FALSE)</f>
        <v>1999.9560223979429</v>
      </c>
      <c r="D59" s="37">
        <f>VLOOKUP($A59,Dati!$E$224:$N$334,5,FALSE)</f>
        <v>1217.1265415526609</v>
      </c>
      <c r="E59" s="45">
        <f>VLOOKUP($A59,Dati!$E$224:$N$334,6,FALSE)</f>
        <v>771.01710308320651</v>
      </c>
      <c r="F59" s="45">
        <f>VLOOKUP($A59,Dati!$E$224:$N$334,7,FALSE)</f>
        <v>823.17892559064592</v>
      </c>
      <c r="G59" s="37">
        <f>VLOOKUP($A59,Dati!$E$224:$N$334,8,FALSE)</f>
        <v>1597.3560256396329</v>
      </c>
      <c r="H59" s="37">
        <f>VLOOKUP($A59,Dati!$E$224:$N$334,9,FALSE)</f>
        <v>-32.980939903914894</v>
      </c>
      <c r="I59" s="7">
        <f>VLOOKUP($A59,Dati!$E$224:$N$334,10,FALSE)</f>
        <v>3793.9030220135155</v>
      </c>
      <c r="J59" s="24">
        <f t="shared" si="0"/>
        <v>0</v>
      </c>
      <c r="K59" s="24">
        <f t="shared" si="1"/>
        <v>15.98990268019786</v>
      </c>
    </row>
    <row r="60" spans="1:11" x14ac:dyDescent="0.35">
      <c r="A60" s="6" t="s">
        <v>58</v>
      </c>
      <c r="B60" s="37">
        <f>VLOOKUP($A60,Dati!$E$224:$N$334,3,FALSE)</f>
        <v>1224.4388222396346</v>
      </c>
      <c r="C60" s="37">
        <f>VLOOKUP($A60,Dati!$E$224:$N$334,4,FALSE)</f>
        <v>5493.9579509824325</v>
      </c>
      <c r="D60" s="37">
        <f>VLOOKUP($A60,Dati!$E$224:$N$334,5,FALSE)</f>
        <v>3314.627966365852</v>
      </c>
      <c r="E60" s="45">
        <f>VLOOKUP($A60,Dati!$E$224:$N$334,6,FALSE)</f>
        <v>1750.5830092385431</v>
      </c>
      <c r="F60" s="45">
        <f>VLOOKUP($A60,Dati!$E$224:$N$334,7,FALSE)</f>
        <v>2213.9024929222905</v>
      </c>
      <c r="G60" s="37">
        <f>VLOOKUP($A60,Dati!$E$224:$N$334,8,FALSE)</f>
        <v>3027.2014363659173</v>
      </c>
      <c r="H60" s="37">
        <f>VLOOKUP($A60,Dati!$E$224:$N$334,9,FALSE)</f>
        <v>-73.787629042866541</v>
      </c>
      <c r="I60" s="7">
        <f>VLOOKUP($A60,Dati!$E$224:$N$334,10,FALSE)</f>
        <v>9021.9530447501365</v>
      </c>
      <c r="J60" s="24">
        <f t="shared" si="0"/>
        <v>0</v>
      </c>
      <c r="K60" s="24">
        <f t="shared" si="1"/>
        <v>13.571771169349347</v>
      </c>
    </row>
    <row r="61" spans="1:11" x14ac:dyDescent="0.35">
      <c r="A61" s="6" t="s">
        <v>59</v>
      </c>
      <c r="B61" s="37">
        <f>VLOOKUP($A61,Dati!$E$224:$N$334,3,FALSE)</f>
        <v>810.3642405340978</v>
      </c>
      <c r="C61" s="37">
        <f>VLOOKUP($A61,Dati!$E$224:$N$334,4,FALSE)</f>
        <v>3690.4374670797088</v>
      </c>
      <c r="D61" s="37">
        <f>VLOOKUP($A61,Dati!$E$224:$N$334,5,FALSE)</f>
        <v>2074.739756118468</v>
      </c>
      <c r="E61" s="45">
        <f>VLOOKUP($A61,Dati!$E$224:$N$334,6,FALSE)</f>
        <v>1112.5405174650691</v>
      </c>
      <c r="F61" s="45">
        <f>VLOOKUP($A61,Dati!$E$224:$N$334,7,FALSE)</f>
        <v>1487.7369766700203</v>
      </c>
      <c r="G61" s="37">
        <f>VLOOKUP($A61,Dati!$E$224:$N$334,8,FALSE)</f>
        <v>2203.2579890017732</v>
      </c>
      <c r="H61" s="37">
        <f>VLOOKUP($A61,Dati!$E$224:$N$334,9,FALSE)</f>
        <v>-71.498045054190854</v>
      </c>
      <c r="I61" s="7">
        <f>VLOOKUP($A61,Dati!$E$224:$N$334,10,FALSE)</f>
        <v>6107.0239135447682</v>
      </c>
      <c r="J61" s="24">
        <f t="shared" si="0"/>
        <v>0</v>
      </c>
      <c r="K61" s="24">
        <f t="shared" si="1"/>
        <v>13.269380503599978</v>
      </c>
    </row>
    <row r="62" spans="1:11" x14ac:dyDescent="0.35">
      <c r="A62" s="6" t="s">
        <v>60</v>
      </c>
      <c r="B62" s="37">
        <f>VLOOKUP($A62,Dati!$E$224:$N$334,3,FALSE)</f>
        <v>2910.5901395033229</v>
      </c>
      <c r="C62" s="37">
        <f>VLOOKUP($A62,Dati!$E$224:$N$334,4,FALSE)</f>
        <v>16795.636027164477</v>
      </c>
      <c r="D62" s="37">
        <f>VLOOKUP($A62,Dati!$E$224:$N$334,5,FALSE)</f>
        <v>9640.6101256858637</v>
      </c>
      <c r="E62" s="45">
        <f>VLOOKUP($A62,Dati!$E$224:$N$334,6,FALSE)</f>
        <v>5070.7961868660241</v>
      </c>
      <c r="F62" s="45">
        <f>VLOOKUP($A62,Dati!$E$224:$N$334,7,FALSE)</f>
        <v>6376.8342237768011</v>
      </c>
      <c r="G62" s="37">
        <f>VLOOKUP($A62,Dati!$E$224:$N$334,8,FALSE)</f>
        <v>8294.9532686107323</v>
      </c>
      <c r="H62" s="37">
        <f>VLOOKUP($A62,Dati!$E$224:$N$334,9,FALSE)</f>
        <v>-301.15762175069352</v>
      </c>
      <c r="I62" s="7">
        <f>VLOOKUP($A62,Dati!$E$224:$N$334,10,FALSE)</f>
        <v>25893.001528570876</v>
      </c>
      <c r="J62" s="24">
        <f t="shared" si="0"/>
        <v>0</v>
      </c>
      <c r="K62" s="24">
        <f t="shared" si="1"/>
        <v>11.240837167107557</v>
      </c>
    </row>
    <row r="63" spans="1:11" x14ac:dyDescent="0.35">
      <c r="A63" s="6" t="s">
        <v>61</v>
      </c>
      <c r="B63" s="37">
        <f>VLOOKUP($A63,Dati!$E$224:$N$334,3,FALSE)</f>
        <v>1325.4162184796869</v>
      </c>
      <c r="C63" s="37">
        <f>VLOOKUP($A63,Dati!$E$224:$N$334,4,FALSE)</f>
        <v>4171.5338474936998</v>
      </c>
      <c r="D63" s="37">
        <f>VLOOKUP($A63,Dati!$E$224:$N$334,5,FALSE)</f>
        <v>2495.3535754730269</v>
      </c>
      <c r="E63" s="45">
        <f>VLOOKUP($A63,Dati!$E$224:$N$334,6,FALSE)</f>
        <v>1453.1772645468179</v>
      </c>
      <c r="F63" s="45">
        <f>VLOOKUP($A63,Dati!$E$224:$N$334,7,FALSE)</f>
        <v>1637.1340253847723</v>
      </c>
      <c r="G63" s="37">
        <f>VLOOKUP($A63,Dati!$E$224:$N$334,8,FALSE)</f>
        <v>2880.918867337487</v>
      </c>
      <c r="H63" s="37">
        <f>VLOOKUP($A63,Dati!$E$224:$N$334,9,FALSE)</f>
        <v>-63.629271640595967</v>
      </c>
      <c r="I63" s="7">
        <f>VLOOKUP($A63,Dati!$E$224:$N$334,10,FALSE)</f>
        <v>7719.2819472117144</v>
      </c>
      <c r="J63" s="24">
        <f t="shared" si="0"/>
        <v>0</v>
      </c>
      <c r="K63" s="24">
        <f t="shared" si="1"/>
        <v>17.170200901373232</v>
      </c>
    </row>
    <row r="64" spans="1:11" x14ac:dyDescent="0.35">
      <c r="A64" s="6" t="s">
        <v>62</v>
      </c>
      <c r="B64" s="37">
        <f>VLOOKUP($A64,Dati!$E$224:$N$334,3,FALSE)</f>
        <v>1382.3886049999285</v>
      </c>
      <c r="C64" s="37">
        <f>VLOOKUP($A64,Dati!$E$224:$N$334,4,FALSE)</f>
        <v>5257.2756525021705</v>
      </c>
      <c r="D64" s="37">
        <f>VLOOKUP($A64,Dati!$E$224:$N$334,5,FALSE)</f>
        <v>3287.69826630428</v>
      </c>
      <c r="E64" s="45">
        <f>VLOOKUP($A64,Dati!$E$224:$N$334,6,FALSE)</f>
        <v>1911.5255964754085</v>
      </c>
      <c r="F64" s="45">
        <f>VLOOKUP($A64,Dati!$E$224:$N$334,7,FALSE)</f>
        <v>2079.7324616965452</v>
      </c>
      <c r="G64" s="37">
        <f>VLOOKUP($A64,Dati!$E$224:$N$334,8,FALSE)</f>
        <v>3356.589252599877</v>
      </c>
      <c r="H64" s="37">
        <f>VLOOKUP($A64,Dati!$E$224:$N$334,9,FALSE)</f>
        <v>-99.974237181503625</v>
      </c>
      <c r="I64" s="7">
        <f>VLOOKUP($A64,Dati!$E$224:$N$334,10,FALSE)</f>
        <v>9192.7194810527999</v>
      </c>
      <c r="J64" s="24">
        <f t="shared" si="0"/>
        <v>0</v>
      </c>
      <c r="K64" s="24">
        <f t="shared" si="1"/>
        <v>15.037863472818708</v>
      </c>
    </row>
    <row r="65" spans="1:11" x14ac:dyDescent="0.35">
      <c r="A65" s="6" t="s">
        <v>63</v>
      </c>
      <c r="B65" s="37">
        <f>VLOOKUP($A65,Dati!$E$224:$N$334,3,FALSE)</f>
        <v>884.79800241586213</v>
      </c>
      <c r="C65" s="37">
        <f>VLOOKUP($A65,Dati!$E$224:$N$334,4,FALSE)</f>
        <v>4348.4371822419262</v>
      </c>
      <c r="D65" s="37">
        <f>VLOOKUP($A65,Dati!$E$224:$N$334,5,FALSE)</f>
        <v>2508.9207920860645</v>
      </c>
      <c r="E65" s="45">
        <f>VLOOKUP($A65,Dati!$E$224:$N$334,6,FALSE)</f>
        <v>1424.1768197241311</v>
      </c>
      <c r="F65" s="45">
        <f>VLOOKUP($A65,Dati!$E$224:$N$334,7,FALSE)</f>
        <v>1744.5617915559424</v>
      </c>
      <c r="G65" s="37">
        <f>VLOOKUP($A65,Dati!$E$224:$N$334,8,FALSE)</f>
        <v>2769.2096328454309</v>
      </c>
      <c r="H65" s="37">
        <f>VLOOKUP($A65,Dati!$E$224:$N$334,9,FALSE)</f>
        <v>-81.464537876404833</v>
      </c>
      <c r="I65" s="7">
        <f>VLOOKUP($A65,Dati!$E$224:$N$334,10,FALSE)</f>
        <v>7261.1624604328063</v>
      </c>
      <c r="J65" s="24">
        <f t="shared" si="0"/>
        <v>0</v>
      </c>
      <c r="K65" s="24">
        <f t="shared" si="1"/>
        <v>12.185349208715035</v>
      </c>
    </row>
    <row r="66" spans="1:11" x14ac:dyDescent="0.35">
      <c r="A66" s="6" t="s">
        <v>64</v>
      </c>
      <c r="B66" s="37">
        <f>VLOOKUP($A66,Dati!$E$224:$N$334,3,FALSE)</f>
        <v>765.81658813088995</v>
      </c>
      <c r="C66" s="37">
        <f>VLOOKUP($A66,Dati!$E$224:$N$334,4,FALSE)</f>
        <v>3687.082971884106</v>
      </c>
      <c r="D66" s="37">
        <f>VLOOKUP($A66,Dati!$E$224:$N$334,5,FALSE)</f>
        <v>2081.416853157381</v>
      </c>
      <c r="E66" s="45">
        <f>VLOOKUP($A66,Dati!$E$224:$N$334,6,FALSE)</f>
        <v>1224.5976879752247</v>
      </c>
      <c r="F66" s="45">
        <f>VLOOKUP($A66,Dati!$E$224:$N$334,7,FALSE)</f>
        <v>1468.2354029283595</v>
      </c>
      <c r="G66" s="37">
        <f>VLOOKUP($A66,Dati!$E$224:$N$334,8,FALSE)</f>
        <v>2277.1279238547068</v>
      </c>
      <c r="H66" s="37">
        <f>VLOOKUP($A66,Dati!$E$224:$N$334,9,FALSE)</f>
        <v>-67.61075238068004</v>
      </c>
      <c r="I66" s="7">
        <f>VLOOKUP($A66,Dati!$E$224:$N$334,10,FALSE)</f>
        <v>6051.0004937428184</v>
      </c>
      <c r="J66" s="24">
        <f t="shared" si="0"/>
        <v>0</v>
      </c>
      <c r="K66" s="24">
        <f t="shared" si="1"/>
        <v>12.656032484591611</v>
      </c>
    </row>
    <row r="67" spans="1:11" x14ac:dyDescent="0.35">
      <c r="A67" s="6" t="s">
        <v>65</v>
      </c>
      <c r="B67" s="37">
        <f>VLOOKUP($A67,Dati!$E$224:$N$334,3,FALSE)</f>
        <v>954.4065753663856</v>
      </c>
      <c r="C67" s="37">
        <f>VLOOKUP($A67,Dati!$E$224:$N$334,4,FALSE)</f>
        <v>1932.2751607155669</v>
      </c>
      <c r="D67" s="37">
        <f>VLOOKUP($A67,Dati!$E$224:$N$334,5,FALSE)</f>
        <v>1672.7889011003506</v>
      </c>
      <c r="E67" s="45">
        <f>VLOOKUP($A67,Dati!$E$224:$N$334,6,FALSE)</f>
        <v>861.38826053016453</v>
      </c>
      <c r="F67" s="45">
        <f>VLOOKUP($A67,Dati!$E$224:$N$334,7,FALSE)</f>
        <v>795.14512231955666</v>
      </c>
      <c r="G67" s="37">
        <f>VLOOKUP($A67,Dati!$E$224:$N$334,8,FALSE)</f>
        <v>1840.7345675291433</v>
      </c>
      <c r="H67" s="37">
        <f>VLOOKUP($A67,Dati!$E$224:$N$334,9,FALSE)</f>
        <v>-52.13135062483915</v>
      </c>
      <c r="I67" s="7">
        <f>VLOOKUP($A67,Dati!$E$224:$N$334,10,FALSE)</f>
        <v>4691.5404712368863</v>
      </c>
      <c r="J67" s="24">
        <f t="shared" si="0"/>
        <v>0</v>
      </c>
      <c r="K67" s="24">
        <f t="shared" si="1"/>
        <v>20.343138489749915</v>
      </c>
    </row>
    <row r="68" spans="1:11" x14ac:dyDescent="0.35">
      <c r="A68" s="6" t="s">
        <v>66</v>
      </c>
      <c r="B68" s="37">
        <f>VLOOKUP($A68,Dati!$E$224:$N$334,3,FALSE)</f>
        <v>661.23940732914639</v>
      </c>
      <c r="C68" s="37">
        <f>VLOOKUP($A68,Dati!$E$224:$N$334,4,FALSE)</f>
        <v>4248.7077175379682</v>
      </c>
      <c r="D68" s="37">
        <f>VLOOKUP($A68,Dati!$E$224:$N$334,5,FALSE)</f>
        <v>2591.4172221560493</v>
      </c>
      <c r="E68" s="45">
        <f>VLOOKUP($A68,Dati!$E$224:$N$334,6,FALSE)</f>
        <v>1115.3975540954104</v>
      </c>
      <c r="F68" s="45">
        <f>VLOOKUP($A68,Dati!$E$224:$N$334,7,FALSE)</f>
        <v>1675.4385771550708</v>
      </c>
      <c r="G68" s="37">
        <f>VLOOKUP($A68,Dati!$E$224:$N$334,8,FALSE)</f>
        <v>1707.7510362153005</v>
      </c>
      <c r="H68" s="37">
        <f>VLOOKUP($A68,Dati!$E$224:$N$334,9,FALSE)</f>
        <v>-131.66561454431067</v>
      </c>
      <c r="I68" s="7">
        <f>VLOOKUP($A68,Dati!$E$224:$N$334,10,FALSE)</f>
        <v>6286.6136374436728</v>
      </c>
      <c r="J68" s="24">
        <f t="shared" si="0"/>
        <v>0</v>
      </c>
      <c r="K68" s="24">
        <f t="shared" si="1"/>
        <v>10.518212911809009</v>
      </c>
    </row>
    <row r="69" spans="1:11" x14ac:dyDescent="0.35">
      <c r="A69" s="8" t="s">
        <v>126</v>
      </c>
      <c r="B69" s="38">
        <f t="shared" ref="B69:I69" si="10">SUM(B59:B68)</f>
        <v>11526.100000000002</v>
      </c>
      <c r="C69" s="38">
        <f t="shared" si="10"/>
        <v>51625.299999999996</v>
      </c>
      <c r="D69" s="38">
        <f t="shared" si="10"/>
        <v>30884.699999999997</v>
      </c>
      <c r="E69" s="46">
        <f t="shared" si="10"/>
        <v>16695.2</v>
      </c>
      <c r="F69" s="46">
        <f t="shared" si="10"/>
        <v>20301.900000000005</v>
      </c>
      <c r="G69" s="38">
        <f t="shared" si="10"/>
        <v>29955.100000000006</v>
      </c>
      <c r="H69" s="38">
        <f t="shared" si="10"/>
        <v>-975.9000000000002</v>
      </c>
      <c r="I69" s="9">
        <f t="shared" si="10"/>
        <v>86018.2</v>
      </c>
      <c r="J69" s="24">
        <f t="shared" si="0"/>
        <v>0</v>
      </c>
      <c r="K69" s="24">
        <f t="shared" ref="K69:K132" si="11">B69/I69*100</f>
        <v>13.399606129865543</v>
      </c>
    </row>
    <row r="70" spans="1:11" x14ac:dyDescent="0.35">
      <c r="A70" s="6" t="s">
        <v>67</v>
      </c>
      <c r="B70" s="37">
        <f>VLOOKUP($A70,Dati!$E$224:$N$334,3,FALSE)</f>
        <v>1494.3113787499869</v>
      </c>
      <c r="C70" s="37">
        <f>VLOOKUP($A70,Dati!$E$224:$N$334,4,FALSE)</f>
        <v>8598.649350747748</v>
      </c>
      <c r="D70" s="37">
        <f>VLOOKUP($A70,Dati!$E$224:$N$334,5,FALSE)</f>
        <v>4870.0401140426939</v>
      </c>
      <c r="E70" s="45">
        <f>VLOOKUP($A70,Dati!$E$224:$N$334,6,FALSE)</f>
        <v>2544.9446727221575</v>
      </c>
      <c r="F70" s="45">
        <f>VLOOKUP($A70,Dati!$E$224:$N$334,7,FALSE)</f>
        <v>3322.7747739509077</v>
      </c>
      <c r="G70" s="37">
        <f>VLOOKUP($A70,Dati!$E$224:$N$334,8,FALSE)</f>
        <v>5268.1168985153899</v>
      </c>
      <c r="H70" s="37">
        <f>VLOOKUP($A70,Dati!$E$224:$N$334,9,FALSE)</f>
        <v>-191.80378323454696</v>
      </c>
      <c r="I70" s="7">
        <f>VLOOKUP($A70,Dati!$E$224:$N$334,10,FALSE)</f>
        <v>14171.594512148207</v>
      </c>
      <c r="J70" s="24">
        <f t="shared" ref="J70:J129" si="12">I70-(B70+C70+D70+G70+H70-F70-E70)</f>
        <v>0</v>
      </c>
      <c r="K70" s="24">
        <f t="shared" si="11"/>
        <v>10.544412468681839</v>
      </c>
    </row>
    <row r="71" spans="1:11" x14ac:dyDescent="0.35">
      <c r="A71" s="6" t="s">
        <v>68</v>
      </c>
      <c r="B71" s="37">
        <f>VLOOKUP($A71,Dati!$E$224:$N$334,3,FALSE)</f>
        <v>532.3886212500131</v>
      </c>
      <c r="C71" s="37">
        <f>VLOOKUP($A71,Dati!$E$224:$N$334,4,FALSE)</f>
        <v>2175.3506492522502</v>
      </c>
      <c r="D71" s="37">
        <f>VLOOKUP($A71,Dati!$E$224:$N$334,5,FALSE)</f>
        <v>1403.8598859573074</v>
      </c>
      <c r="E71" s="45">
        <f>VLOOKUP($A71,Dati!$E$224:$N$334,6,FALSE)</f>
        <v>842.45532727784268</v>
      </c>
      <c r="F71" s="45">
        <f>VLOOKUP($A71,Dati!$E$224:$N$334,7,FALSE)</f>
        <v>855.52522604909234</v>
      </c>
      <c r="G71" s="37">
        <f>VLOOKUP($A71,Dati!$E$224:$N$334,8,FALSE)</f>
        <v>1969.8831014846107</v>
      </c>
      <c r="H71" s="37">
        <f>VLOOKUP($A71,Dati!$E$224:$N$334,9,FALSE)</f>
        <v>-62.496216765452992</v>
      </c>
      <c r="I71" s="7">
        <f>VLOOKUP($A71,Dati!$E$224:$N$334,10,FALSE)</f>
        <v>4321.0054878517931</v>
      </c>
      <c r="J71" s="24">
        <f t="shared" si="12"/>
        <v>0</v>
      </c>
      <c r="K71" s="24">
        <f t="shared" si="11"/>
        <v>12.320942955216946</v>
      </c>
    </row>
    <row r="72" spans="1:11" x14ac:dyDescent="0.35">
      <c r="A72" s="8" t="s">
        <v>127</v>
      </c>
      <c r="B72" s="38">
        <f t="shared" ref="B72:I72" si="13">SUM(B70:B71)</f>
        <v>2026.7</v>
      </c>
      <c r="C72" s="38">
        <f t="shared" si="13"/>
        <v>10773.999999999998</v>
      </c>
      <c r="D72" s="38">
        <f t="shared" si="13"/>
        <v>6273.9000000000015</v>
      </c>
      <c r="E72" s="46">
        <f t="shared" si="13"/>
        <v>3387.4</v>
      </c>
      <c r="F72" s="46">
        <f t="shared" si="13"/>
        <v>4178.3</v>
      </c>
      <c r="G72" s="38">
        <f t="shared" si="13"/>
        <v>7238.0000000000009</v>
      </c>
      <c r="H72" s="38">
        <f t="shared" si="13"/>
        <v>-254.29999999999995</v>
      </c>
      <c r="I72" s="9">
        <f t="shared" si="13"/>
        <v>18492.599999999999</v>
      </c>
      <c r="J72" s="24">
        <f t="shared" si="12"/>
        <v>0</v>
      </c>
      <c r="K72" s="24">
        <f t="shared" si="11"/>
        <v>10.95951894271222</v>
      </c>
    </row>
    <row r="73" spans="1:11" x14ac:dyDescent="0.35">
      <c r="A73" s="6" t="s">
        <v>69</v>
      </c>
      <c r="B73" s="37">
        <f>VLOOKUP($A73,Dati!$E$224:$N$334,3,FALSE)</f>
        <v>761.22126289303969</v>
      </c>
      <c r="C73" s="37">
        <f>VLOOKUP($A73,Dati!$E$224:$N$334,4,FALSE)</f>
        <v>5572.7269489122082</v>
      </c>
      <c r="D73" s="37">
        <f>VLOOKUP($A73,Dati!$E$224:$N$334,5,FALSE)</f>
        <v>2875.5956155290792</v>
      </c>
      <c r="E73" s="45">
        <f>VLOOKUP($A73,Dati!$E$224:$N$334,6,FALSE)</f>
        <v>1456.1589862875892</v>
      </c>
      <c r="F73" s="45">
        <f>VLOOKUP($A73,Dati!$E$224:$N$334,7,FALSE)</f>
        <v>2098.6973339703909</v>
      </c>
      <c r="G73" s="37">
        <f>VLOOKUP($A73,Dati!$E$224:$N$334,8,FALSE)</f>
        <v>2698.6006892400346</v>
      </c>
      <c r="H73" s="37">
        <f>VLOOKUP($A73,Dati!$E$224:$N$334,9,FALSE)</f>
        <v>-71.564113023694077</v>
      </c>
      <c r="I73" s="7">
        <f>VLOOKUP($A73,Dati!$E$224:$N$334,10,FALSE)</f>
        <v>8281.7240832926873</v>
      </c>
      <c r="J73" s="24">
        <f t="shared" si="12"/>
        <v>0</v>
      </c>
      <c r="K73" s="24">
        <f t="shared" si="11"/>
        <v>9.1915796184118914</v>
      </c>
    </row>
    <row r="74" spans="1:11" x14ac:dyDescent="0.35">
      <c r="A74" s="6" t="s">
        <v>70</v>
      </c>
      <c r="B74" s="37">
        <f>VLOOKUP($A74,Dati!$E$224:$N$334,3,FALSE)</f>
        <v>1066.9181736451119</v>
      </c>
      <c r="C74" s="37">
        <f>VLOOKUP($A74,Dati!$E$224:$N$334,4,FALSE)</f>
        <v>5728.7740399905106</v>
      </c>
      <c r="D74" s="37">
        <f>VLOOKUP($A74,Dati!$E$224:$N$334,5,FALSE)</f>
        <v>3439.1993596656512</v>
      </c>
      <c r="E74" s="45">
        <f>VLOOKUP($A74,Dati!$E$224:$N$334,6,FALSE)</f>
        <v>2056.6679444676183</v>
      </c>
      <c r="F74" s="45">
        <f>VLOOKUP($A74,Dati!$E$224:$N$334,7,FALSE)</f>
        <v>2241.9675028621668</v>
      </c>
      <c r="G74" s="37">
        <f>VLOOKUP($A74,Dati!$E$224:$N$334,8,FALSE)</f>
        <v>3990.6841834442162</v>
      </c>
      <c r="H74" s="37">
        <f>VLOOKUP($A74,Dati!$E$224:$N$334,9,FALSE)</f>
        <v>-107.93171121274104</v>
      </c>
      <c r="I74" s="7">
        <f>VLOOKUP($A74,Dati!$E$224:$N$334,10,FALSE)</f>
        <v>9819.0085982029614</v>
      </c>
      <c r="J74" s="24">
        <f t="shared" si="12"/>
        <v>0</v>
      </c>
      <c r="K74" s="24">
        <f t="shared" si="11"/>
        <v>10.865844173314761</v>
      </c>
    </row>
    <row r="75" spans="1:11" x14ac:dyDescent="0.35">
      <c r="A75" s="6" t="s">
        <v>71</v>
      </c>
      <c r="B75" s="37">
        <f>VLOOKUP($A75,Dati!$E$224:$N$334,3,FALSE)</f>
        <v>590.42722118642337</v>
      </c>
      <c r="C75" s="37">
        <f>VLOOKUP($A75,Dati!$E$224:$N$334,4,FALSE)</f>
        <v>4043.850046088497</v>
      </c>
      <c r="D75" s="37">
        <f>VLOOKUP($A75,Dati!$E$224:$N$334,5,FALSE)</f>
        <v>2566.1719628195983</v>
      </c>
      <c r="E75" s="45">
        <f>VLOOKUP($A75,Dati!$E$224:$N$334,6,FALSE)</f>
        <v>1207.9589748208195</v>
      </c>
      <c r="F75" s="45">
        <f>VLOOKUP($A75,Dati!$E$224:$N$334,7,FALSE)</f>
        <v>1593.9385717401369</v>
      </c>
      <c r="G75" s="37">
        <f>VLOOKUP($A75,Dati!$E$224:$N$334,8,FALSE)</f>
        <v>2427.096442193154</v>
      </c>
      <c r="H75" s="37">
        <f>VLOOKUP($A75,Dati!$E$224:$N$334,9,FALSE)</f>
        <v>-71.733562383655467</v>
      </c>
      <c r="I75" s="7">
        <f>VLOOKUP($A75,Dati!$E$224:$N$334,10,FALSE)</f>
        <v>6753.9145633430617</v>
      </c>
      <c r="J75" s="24">
        <f t="shared" si="12"/>
        <v>0</v>
      </c>
      <c r="K75" s="24">
        <f t="shared" si="11"/>
        <v>8.742000148935448</v>
      </c>
    </row>
    <row r="76" spans="1:11" x14ac:dyDescent="0.35">
      <c r="A76" s="6" t="s">
        <v>72</v>
      </c>
      <c r="B76" s="37">
        <f>VLOOKUP($A76,Dati!$E$224:$N$334,3,FALSE)</f>
        <v>707.85792330044512</v>
      </c>
      <c r="C76" s="37">
        <f>VLOOKUP($A76,Dati!$E$224:$N$334,4,FALSE)</f>
        <v>2370.0446637839227</v>
      </c>
      <c r="D76" s="37">
        <f>VLOOKUP($A76,Dati!$E$224:$N$334,5,FALSE)</f>
        <v>1393.314911653729</v>
      </c>
      <c r="E76" s="45">
        <f>VLOOKUP($A76,Dati!$E$224:$N$334,6,FALSE)</f>
        <v>784.00537345096518</v>
      </c>
      <c r="F76" s="45">
        <f>VLOOKUP($A76,Dati!$E$224:$N$334,7,FALSE)</f>
        <v>920.2978731520094</v>
      </c>
      <c r="G76" s="37">
        <f>VLOOKUP($A76,Dati!$E$224:$N$334,8,FALSE)</f>
        <v>1625.4795251129403</v>
      </c>
      <c r="H76" s="37">
        <f>VLOOKUP($A76,Dati!$E$224:$N$334,9,FALSE)</f>
        <v>-34.476041259700175</v>
      </c>
      <c r="I76" s="7">
        <f>VLOOKUP($A76,Dati!$E$224:$N$334,10,FALSE)</f>
        <v>4357.9177359883624</v>
      </c>
      <c r="J76" s="24">
        <f t="shared" si="12"/>
        <v>0</v>
      </c>
      <c r="K76" s="24">
        <f t="shared" si="11"/>
        <v>16.243030873548719</v>
      </c>
    </row>
    <row r="77" spans="1:11" x14ac:dyDescent="0.35">
      <c r="A77" s="6" t="s">
        <v>73</v>
      </c>
      <c r="B77" s="37">
        <f>VLOOKUP($A77,Dati!$E$224:$N$334,3,FALSE)</f>
        <v>399.17541897497989</v>
      </c>
      <c r="C77" s="37">
        <f>VLOOKUP($A77,Dati!$E$224:$N$334,4,FALSE)</f>
        <v>2075.6043012248615</v>
      </c>
      <c r="D77" s="37">
        <f>VLOOKUP($A77,Dati!$E$224:$N$334,5,FALSE)</f>
        <v>1365.5181503319429</v>
      </c>
      <c r="E77" s="45">
        <f>VLOOKUP($A77,Dati!$E$224:$N$334,6,FALSE)</f>
        <v>591.90872097300758</v>
      </c>
      <c r="F77" s="45">
        <f>VLOOKUP($A77,Dati!$E$224:$N$334,7,FALSE)</f>
        <v>831.99871827529773</v>
      </c>
      <c r="G77" s="37">
        <f>VLOOKUP($A77,Dati!$E$224:$N$334,8,FALSE)</f>
        <v>1222.639160009654</v>
      </c>
      <c r="H77" s="37">
        <f>VLOOKUP($A77,Dati!$E$224:$N$334,9,FALSE)</f>
        <v>-41.994572120209298</v>
      </c>
      <c r="I77" s="7">
        <f>VLOOKUP($A77,Dati!$E$224:$N$334,10,FALSE)</f>
        <v>3597.035019172924</v>
      </c>
      <c r="J77" s="24">
        <f t="shared" si="12"/>
        <v>0</v>
      </c>
      <c r="K77" s="24">
        <f t="shared" si="11"/>
        <v>11.097345920940279</v>
      </c>
    </row>
    <row r="78" spans="1:11" x14ac:dyDescent="0.35">
      <c r="A78" s="8" t="s">
        <v>128</v>
      </c>
      <c r="B78" s="38">
        <f t="shared" ref="B78:I78" si="14">SUM(B73:B77)</f>
        <v>3525.6</v>
      </c>
      <c r="C78" s="38">
        <f t="shared" si="14"/>
        <v>19791</v>
      </c>
      <c r="D78" s="38">
        <f t="shared" si="14"/>
        <v>11639.800000000003</v>
      </c>
      <c r="E78" s="46">
        <f t="shared" si="14"/>
        <v>6096.7000000000007</v>
      </c>
      <c r="F78" s="46">
        <f t="shared" si="14"/>
        <v>7686.9000000000024</v>
      </c>
      <c r="G78" s="38">
        <f t="shared" si="14"/>
        <v>11964.5</v>
      </c>
      <c r="H78" s="38">
        <f t="shared" si="14"/>
        <v>-327.70000000000005</v>
      </c>
      <c r="I78" s="9">
        <f t="shared" si="14"/>
        <v>32809.599999999991</v>
      </c>
      <c r="J78" s="24">
        <f t="shared" si="12"/>
        <v>0</v>
      </c>
      <c r="K78" s="24">
        <f t="shared" si="11"/>
        <v>10.745635423778408</v>
      </c>
    </row>
    <row r="79" spans="1:11" x14ac:dyDescent="0.35">
      <c r="A79" s="6" t="s">
        <v>74</v>
      </c>
      <c r="B79" s="37">
        <f>VLOOKUP($A79,Dati!$E$224:$N$334,3,FALSE)</f>
        <v>1234.7522308055254</v>
      </c>
      <c r="C79" s="37">
        <f>VLOOKUP($A79,Dati!$E$224:$N$334,4,FALSE)</f>
        <v>2457.3924050340393</v>
      </c>
      <c r="D79" s="37">
        <f>VLOOKUP($A79,Dati!$E$224:$N$334,5,FALSE)</f>
        <v>1732.0104828615251</v>
      </c>
      <c r="E79" s="45">
        <f>VLOOKUP($A79,Dati!$E$224:$N$334,6,FALSE)</f>
        <v>1078.8065506842718</v>
      </c>
      <c r="F79" s="45">
        <f>VLOOKUP($A79,Dati!$E$224:$N$334,7,FALSE)</f>
        <v>927.74488441037556</v>
      </c>
      <c r="G79" s="37">
        <f>VLOOKUP($A79,Dati!$E$224:$N$334,8,FALSE)</f>
        <v>2465.9550905095539</v>
      </c>
      <c r="H79" s="37">
        <f>VLOOKUP($A79,Dati!$E$224:$N$334,9,FALSE)</f>
        <v>-72.422785016248412</v>
      </c>
      <c r="I79" s="7">
        <f>VLOOKUP($A79,Dati!$E$224:$N$334,10,FALSE)</f>
        <v>5811.1359890997473</v>
      </c>
      <c r="J79" s="24">
        <f t="shared" si="12"/>
        <v>0</v>
      </c>
      <c r="K79" s="24">
        <f t="shared" si="11"/>
        <v>21.248035377620056</v>
      </c>
    </row>
    <row r="80" spans="1:11" x14ac:dyDescent="0.35">
      <c r="A80" s="6" t="s">
        <v>75</v>
      </c>
      <c r="B80" s="37">
        <f>VLOOKUP($A80,Dati!$E$224:$N$334,3,FALSE)</f>
        <v>538.43829816979121</v>
      </c>
      <c r="C80" s="37">
        <f>VLOOKUP($A80,Dati!$E$224:$N$334,4,FALSE)</f>
        <v>939.68392538503053</v>
      </c>
      <c r="D80" s="37">
        <f>VLOOKUP($A80,Dati!$E$224:$N$334,5,FALSE)</f>
        <v>641.80202400900907</v>
      </c>
      <c r="E80" s="45">
        <f>VLOOKUP($A80,Dati!$E$224:$N$334,6,FALSE)</f>
        <v>540.73949511591638</v>
      </c>
      <c r="F80" s="45">
        <f>VLOOKUP($A80,Dati!$E$224:$N$334,7,FALSE)</f>
        <v>348.42827472706131</v>
      </c>
      <c r="G80" s="37">
        <f>VLOOKUP($A80,Dati!$E$224:$N$334,8,FALSE)</f>
        <v>1298.0922511653439</v>
      </c>
      <c r="H80" s="37">
        <f>VLOOKUP($A80,Dati!$E$224:$N$334,9,FALSE)</f>
        <v>-32.289530569762412</v>
      </c>
      <c r="I80" s="7">
        <f>VLOOKUP($A80,Dati!$E$224:$N$334,10,FALSE)</f>
        <v>2496.5591983164345</v>
      </c>
      <c r="J80" s="24">
        <f t="shared" si="12"/>
        <v>0</v>
      </c>
      <c r="K80" s="24">
        <f t="shared" si="11"/>
        <v>21.567215331120103</v>
      </c>
    </row>
    <row r="81" spans="1:11" x14ac:dyDescent="0.35">
      <c r="A81" s="6" t="s">
        <v>76</v>
      </c>
      <c r="B81" s="37">
        <f>VLOOKUP($A81,Dati!$E$224:$N$334,3,FALSE)</f>
        <v>14834.915755394555</v>
      </c>
      <c r="C81" s="37">
        <f>VLOOKUP($A81,Dati!$E$224:$N$334,4,FALSE)</f>
        <v>78896.57199796151</v>
      </c>
      <c r="D81" s="37">
        <f>VLOOKUP($A81,Dati!$E$224:$N$334,5,FALSE)</f>
        <v>31898.336287196409</v>
      </c>
      <c r="E81" s="45">
        <f>VLOOKUP($A81,Dati!$E$224:$N$334,6,FALSE)</f>
        <v>22847.042239123777</v>
      </c>
      <c r="F81" s="45">
        <f>VLOOKUP($A81,Dati!$E$224:$N$334,7,FALSE)</f>
        <v>28978.004350566367</v>
      </c>
      <c r="G81" s="37">
        <f>VLOOKUP($A81,Dati!$E$224:$N$334,8,FALSE)</f>
        <v>35196.402129553382</v>
      </c>
      <c r="H81" s="37">
        <f>VLOOKUP($A81,Dati!$E$224:$N$334,9,FALSE)</f>
        <v>-1198.6939151701522</v>
      </c>
      <c r="I81" s="7">
        <f>VLOOKUP($A81,Dati!$E$224:$N$334,10,FALSE)</f>
        <v>107802.48566524556</v>
      </c>
      <c r="J81" s="24">
        <f t="shared" si="12"/>
        <v>0</v>
      </c>
      <c r="K81" s="24">
        <f t="shared" si="11"/>
        <v>13.761200090933695</v>
      </c>
    </row>
    <row r="82" spans="1:11" x14ac:dyDescent="0.35">
      <c r="A82" s="6" t="s">
        <v>77</v>
      </c>
      <c r="B82" s="37">
        <f>VLOOKUP($A82,Dati!$E$224:$N$334,3,FALSE)</f>
        <v>1540.0343940186872</v>
      </c>
      <c r="C82" s="37">
        <f>VLOOKUP($A82,Dati!$E$224:$N$334,4,FALSE)</f>
        <v>6456.0690139907738</v>
      </c>
      <c r="D82" s="37">
        <f>VLOOKUP($A82,Dati!$E$224:$N$334,5,FALSE)</f>
        <v>2764.7451246905412</v>
      </c>
      <c r="E82" s="45">
        <f>VLOOKUP($A82,Dati!$E$224:$N$334,6,FALSE)</f>
        <v>1797.6960588590075</v>
      </c>
      <c r="F82" s="45">
        <f>VLOOKUP($A82,Dati!$E$224:$N$334,7,FALSE)</f>
        <v>2469.2440199418461</v>
      </c>
      <c r="G82" s="37">
        <f>VLOOKUP($A82,Dati!$E$224:$N$334,8,FALSE)</f>
        <v>3858.4552996691568</v>
      </c>
      <c r="H82" s="37">
        <f>VLOOKUP($A82,Dati!$E$224:$N$334,9,FALSE)</f>
        <v>-128.38796460190849</v>
      </c>
      <c r="I82" s="7">
        <f>VLOOKUP($A82,Dati!$E$224:$N$334,10,FALSE)</f>
        <v>10223.975788966396</v>
      </c>
      <c r="J82" s="24">
        <f t="shared" si="12"/>
        <v>0</v>
      </c>
      <c r="K82" s="24">
        <f t="shared" si="11"/>
        <v>15.062969883796825</v>
      </c>
    </row>
    <row r="83" spans="1:11" x14ac:dyDescent="0.35">
      <c r="A83" s="6" t="s">
        <v>78</v>
      </c>
      <c r="B83" s="37">
        <f>VLOOKUP($A83,Dati!$E$224:$N$334,3,FALSE)</f>
        <v>923.45932161143719</v>
      </c>
      <c r="C83" s="37">
        <f>VLOOKUP($A83,Dati!$E$224:$N$334,4,FALSE)</f>
        <v>3947.182657628643</v>
      </c>
      <c r="D83" s="37">
        <f>VLOOKUP($A83,Dati!$E$224:$N$334,5,FALSE)</f>
        <v>1949.706081242512</v>
      </c>
      <c r="E83" s="45">
        <f>VLOOKUP($A83,Dati!$E$224:$N$334,6,FALSE)</f>
        <v>1408.8156562170238</v>
      </c>
      <c r="F83" s="45">
        <f>VLOOKUP($A83,Dati!$E$224:$N$334,7,FALSE)</f>
        <v>1493.57847035435</v>
      </c>
      <c r="G83" s="37">
        <f>VLOOKUP($A83,Dati!$E$224:$N$334,8,FALSE)</f>
        <v>3300.4952291025638</v>
      </c>
      <c r="H83" s="37">
        <f>VLOOKUP($A83,Dati!$E$224:$N$334,9,FALSE)</f>
        <v>-56.505804641928613</v>
      </c>
      <c r="I83" s="7">
        <f>VLOOKUP($A83,Dati!$E$224:$N$334,10,FALSE)</f>
        <v>7161.9433583718528</v>
      </c>
      <c r="J83" s="24">
        <f t="shared" si="12"/>
        <v>0</v>
      </c>
      <c r="K83" s="24">
        <f t="shared" si="11"/>
        <v>12.893976891509096</v>
      </c>
    </row>
    <row r="84" spans="1:11" x14ac:dyDescent="0.35">
      <c r="A84" s="8" t="s">
        <v>129</v>
      </c>
      <c r="B84" s="38">
        <f t="shared" ref="B84:I84" si="15">SUM(B79:B83)</f>
        <v>19071.599999999995</v>
      </c>
      <c r="C84" s="38">
        <f t="shared" si="15"/>
        <v>92696.89999999998</v>
      </c>
      <c r="D84" s="38">
        <f t="shared" si="15"/>
        <v>38986.6</v>
      </c>
      <c r="E84" s="46">
        <f t="shared" si="15"/>
        <v>27673.099999999995</v>
      </c>
      <c r="F84" s="46">
        <f t="shared" si="15"/>
        <v>34217</v>
      </c>
      <c r="G84" s="38">
        <f t="shared" si="15"/>
        <v>46119.4</v>
      </c>
      <c r="H84" s="38">
        <f t="shared" si="15"/>
        <v>-1488.3000000000002</v>
      </c>
      <c r="I84" s="9">
        <f t="shared" si="15"/>
        <v>133496.1</v>
      </c>
      <c r="J84" s="24">
        <f t="shared" si="12"/>
        <v>0</v>
      </c>
      <c r="K84" s="24">
        <f t="shared" si="11"/>
        <v>14.286260048046342</v>
      </c>
    </row>
    <row r="85" spans="1:11" x14ac:dyDescent="0.35">
      <c r="A85" s="6" t="s">
        <v>79</v>
      </c>
      <c r="B85" s="37">
        <f>VLOOKUP($A85,Dati!$E$224:$N$334,3,FALSE)</f>
        <v>772.0709675880255</v>
      </c>
      <c r="C85" s="37">
        <f>VLOOKUP($A85,Dati!$E$224:$N$334,4,FALSE)</f>
        <v>2266.6601989822639</v>
      </c>
      <c r="D85" s="37">
        <f>VLOOKUP($A85,Dati!$E$224:$N$334,5,FALSE)</f>
        <v>1593.9079409437579</v>
      </c>
      <c r="E85" s="45">
        <f>VLOOKUP($A85,Dati!$E$224:$N$334,6,FALSE)</f>
        <v>1047.9826933351947</v>
      </c>
      <c r="F85" s="45">
        <f>VLOOKUP($A85,Dati!$E$224:$N$334,7,FALSE)</f>
        <v>895.76336970019838</v>
      </c>
      <c r="G85" s="37">
        <f>VLOOKUP($A85,Dati!$E$224:$N$334,8,FALSE)</f>
        <v>2376.6467386981635</v>
      </c>
      <c r="H85" s="37">
        <f>VLOOKUP($A85,Dati!$E$224:$N$334,9,FALSE)</f>
        <v>-23.020254604935634</v>
      </c>
      <c r="I85" s="7">
        <f>VLOOKUP($A85,Dati!$E$224:$N$334,10,FALSE)</f>
        <v>5042.5195285718819</v>
      </c>
      <c r="J85" s="24">
        <f t="shared" si="12"/>
        <v>0</v>
      </c>
      <c r="K85" s="24">
        <f t="shared" si="11"/>
        <v>15.311214229579548</v>
      </c>
    </row>
    <row r="86" spans="1:11" x14ac:dyDescent="0.35">
      <c r="A86" s="6" t="s">
        <v>80</v>
      </c>
      <c r="B86" s="37">
        <f>VLOOKUP($A86,Dati!$E$224:$N$334,3,FALSE)</f>
        <v>658.50653165068547</v>
      </c>
      <c r="C86" s="37">
        <f>VLOOKUP($A86,Dati!$E$224:$N$334,4,FALSE)</f>
        <v>3869.3262021014007</v>
      </c>
      <c r="D86" s="37">
        <f>VLOOKUP($A86,Dati!$E$224:$N$334,5,FALSE)</f>
        <v>1799.6067726081453</v>
      </c>
      <c r="E86" s="45">
        <f>VLOOKUP($A86,Dati!$E$224:$N$334,6,FALSE)</f>
        <v>967.27363504557729</v>
      </c>
      <c r="F86" s="45">
        <f>VLOOKUP($A86,Dati!$E$224:$N$334,7,FALSE)</f>
        <v>1358.4771949113326</v>
      </c>
      <c r="G86" s="37">
        <f>VLOOKUP($A86,Dati!$E$224:$N$334,8,FALSE)</f>
        <v>2103.6586636940615</v>
      </c>
      <c r="H86" s="37">
        <f>VLOOKUP($A86,Dati!$E$224:$N$334,9,FALSE)</f>
        <v>-22.416167650475302</v>
      </c>
      <c r="I86" s="7">
        <f>VLOOKUP($A86,Dati!$E$224:$N$334,10,FALSE)</f>
        <v>6082.931172446908</v>
      </c>
      <c r="J86" s="24">
        <f t="shared" si="12"/>
        <v>0</v>
      </c>
      <c r="K86" s="24">
        <f t="shared" si="11"/>
        <v>10.825480561631867</v>
      </c>
    </row>
    <row r="87" spans="1:11" x14ac:dyDescent="0.35">
      <c r="A87" s="6" t="s">
        <v>81</v>
      </c>
      <c r="B87" s="37">
        <f>VLOOKUP($A87,Dati!$E$224:$N$334,3,FALSE)</f>
        <v>637.7323310043264</v>
      </c>
      <c r="C87" s="37">
        <f>VLOOKUP($A87,Dati!$E$224:$N$334,4,FALSE)</f>
        <v>4239.8853952769859</v>
      </c>
      <c r="D87" s="37">
        <f>VLOOKUP($A87,Dati!$E$224:$N$334,5,FALSE)</f>
        <v>2132.9748967110022</v>
      </c>
      <c r="E87" s="45">
        <f>VLOOKUP($A87,Dati!$E$224:$N$334,6,FALSE)</f>
        <v>1119.9781396929729</v>
      </c>
      <c r="F87" s="45">
        <f>VLOOKUP($A87,Dati!$E$224:$N$334,7,FALSE)</f>
        <v>1584.0434883428741</v>
      </c>
      <c r="G87" s="37">
        <f>VLOOKUP($A87,Dati!$E$224:$N$334,8,FALSE)</f>
        <v>2297.0645546471096</v>
      </c>
      <c r="H87" s="37">
        <f>VLOOKUP($A87,Dati!$E$224:$N$334,9,FALSE)</f>
        <v>-16.969129744209749</v>
      </c>
      <c r="I87" s="7">
        <f>VLOOKUP($A87,Dati!$E$224:$N$334,10,FALSE)</f>
        <v>6586.666419859368</v>
      </c>
      <c r="J87" s="24">
        <f t="shared" si="12"/>
        <v>0</v>
      </c>
      <c r="K87" s="24">
        <f t="shared" si="11"/>
        <v>9.682171380070324</v>
      </c>
    </row>
    <row r="88" spans="1:11" x14ac:dyDescent="0.35">
      <c r="A88" s="6" t="s">
        <v>82</v>
      </c>
      <c r="B88" s="37">
        <f>VLOOKUP($A88,Dati!$E$224:$N$334,3,FALSE)</f>
        <v>768.49016975696293</v>
      </c>
      <c r="C88" s="37">
        <f>VLOOKUP($A88,Dati!$E$224:$N$334,4,FALSE)</f>
        <v>4837.0282036393482</v>
      </c>
      <c r="D88" s="37">
        <f>VLOOKUP($A88,Dati!$E$224:$N$334,5,FALSE)</f>
        <v>2092.6103897370945</v>
      </c>
      <c r="E88" s="45">
        <f>VLOOKUP($A88,Dati!$E$224:$N$334,6,FALSE)</f>
        <v>1188.7655319262549</v>
      </c>
      <c r="F88" s="45">
        <f>VLOOKUP($A88,Dati!$E$224:$N$334,7,FALSE)</f>
        <v>1778.1159470455962</v>
      </c>
      <c r="G88" s="37">
        <f>VLOOKUP($A88,Dati!$E$224:$N$334,8,FALSE)</f>
        <v>2703.1300429606649</v>
      </c>
      <c r="H88" s="37">
        <f>VLOOKUP($A88,Dati!$E$224:$N$334,9,FALSE)</f>
        <v>-19.994448000379297</v>
      </c>
      <c r="I88" s="7">
        <f>VLOOKUP($A88,Dati!$E$224:$N$334,10,FALSE)</f>
        <v>7414.3828791218393</v>
      </c>
      <c r="J88" s="24">
        <f t="shared" si="12"/>
        <v>0</v>
      </c>
      <c r="K88" s="24">
        <f t="shared" si="11"/>
        <v>10.364856823363604</v>
      </c>
    </row>
    <row r="89" spans="1:11" x14ac:dyDescent="0.35">
      <c r="A89" s="8" t="s">
        <v>130</v>
      </c>
      <c r="B89" s="38">
        <f t="shared" ref="B89:I89" si="16">SUM(B85:B88)</f>
        <v>2836.8</v>
      </c>
      <c r="C89" s="38">
        <f t="shared" si="16"/>
        <v>15212.899999999998</v>
      </c>
      <c r="D89" s="38">
        <f t="shared" si="16"/>
        <v>7619.1</v>
      </c>
      <c r="E89" s="46">
        <f t="shared" si="16"/>
        <v>4324</v>
      </c>
      <c r="F89" s="46">
        <f t="shared" si="16"/>
        <v>5616.4000000000015</v>
      </c>
      <c r="G89" s="38">
        <f t="shared" si="16"/>
        <v>9480.5</v>
      </c>
      <c r="H89" s="38">
        <f t="shared" si="16"/>
        <v>-82.399999999999977</v>
      </c>
      <c r="I89" s="9">
        <f t="shared" si="16"/>
        <v>25126.5</v>
      </c>
      <c r="J89" s="24">
        <f t="shared" si="12"/>
        <v>0</v>
      </c>
      <c r="K89" s="24">
        <f t="shared" si="11"/>
        <v>11.290072234493463</v>
      </c>
    </row>
    <row r="90" spans="1:11" x14ac:dyDescent="0.35">
      <c r="A90" s="6" t="s">
        <v>83</v>
      </c>
      <c r="B90" s="37">
        <f>VLOOKUP($A90,Dati!$E$224:$N$334,3,FALSE)</f>
        <v>547.70591280626149</v>
      </c>
      <c r="C90" s="37">
        <f>VLOOKUP($A90,Dati!$E$224:$N$334,4,FALSE)</f>
        <v>1806.2517900818998</v>
      </c>
      <c r="D90" s="37">
        <f>VLOOKUP($A90,Dati!$E$224:$N$334,5,FALSE)</f>
        <v>1267.6205022277436</v>
      </c>
      <c r="E90" s="45">
        <f>VLOOKUP($A90,Dati!$E$224:$N$334,6,FALSE)</f>
        <v>627.09323681486501</v>
      </c>
      <c r="F90" s="45">
        <f>VLOOKUP($A90,Dati!$E$224:$N$334,7,FALSE)</f>
        <v>733.51309057525884</v>
      </c>
      <c r="G90" s="37">
        <f>VLOOKUP($A90,Dati!$E$224:$N$334,8,FALSE)</f>
        <v>1498.4532630974488</v>
      </c>
      <c r="H90" s="37">
        <f>VLOOKUP($A90,Dati!$E$224:$N$334,9,FALSE)</f>
        <v>-45.47796069274176</v>
      </c>
      <c r="I90" s="7">
        <f>VLOOKUP($A90,Dati!$E$224:$N$334,10,FALSE)</f>
        <v>3713.9471801304881</v>
      </c>
      <c r="J90" s="24">
        <f t="shared" si="12"/>
        <v>0</v>
      </c>
      <c r="K90" s="24">
        <f t="shared" si="11"/>
        <v>14.747272544328919</v>
      </c>
    </row>
    <row r="91" spans="1:11" x14ac:dyDescent="0.35">
      <c r="A91" s="6" t="s">
        <v>84</v>
      </c>
      <c r="B91" s="37">
        <f>VLOOKUP($A91,Dati!$E$224:$N$334,3,FALSE)</f>
        <v>140.69408719373857</v>
      </c>
      <c r="C91" s="37">
        <f>VLOOKUP($A91,Dati!$E$224:$N$334,4,FALSE)</f>
        <v>1021.8482099181</v>
      </c>
      <c r="D91" s="37">
        <f>VLOOKUP($A91,Dati!$E$224:$N$334,5,FALSE)</f>
        <v>475.97949777225648</v>
      </c>
      <c r="E91" s="45">
        <f>VLOOKUP($A91,Dati!$E$224:$N$334,6,FALSE)</f>
        <v>248.70676318513489</v>
      </c>
      <c r="F91" s="45">
        <f>VLOOKUP($A91,Dati!$E$224:$N$334,7,FALSE)</f>
        <v>427.98690942474093</v>
      </c>
      <c r="G91" s="37">
        <f>VLOOKUP($A91,Dati!$E$224:$N$334,8,FALSE)</f>
        <v>621.24673690255099</v>
      </c>
      <c r="H91" s="37">
        <f>VLOOKUP($A91,Dati!$E$224:$N$334,9,FALSE)</f>
        <v>-17.422039307258217</v>
      </c>
      <c r="I91" s="7">
        <f>VLOOKUP($A91,Dati!$E$224:$N$334,10,FALSE)</f>
        <v>1565.6528198695119</v>
      </c>
      <c r="J91" s="24">
        <f t="shared" si="12"/>
        <v>0</v>
      </c>
      <c r="K91" s="24">
        <f t="shared" si="11"/>
        <v>8.9862890040631491</v>
      </c>
    </row>
    <row r="92" spans="1:11" x14ac:dyDescent="0.35">
      <c r="A92" s="8" t="s">
        <v>131</v>
      </c>
      <c r="B92" s="38">
        <f t="shared" ref="B92:I92" si="17">SUM(B90:B91)</f>
        <v>688.40000000000009</v>
      </c>
      <c r="C92" s="38">
        <f t="shared" si="17"/>
        <v>2828.1</v>
      </c>
      <c r="D92" s="38">
        <f t="shared" si="17"/>
        <v>1743.6000000000001</v>
      </c>
      <c r="E92" s="46">
        <f t="shared" si="17"/>
        <v>875.8</v>
      </c>
      <c r="F92" s="46">
        <f t="shared" si="17"/>
        <v>1161.4999999999998</v>
      </c>
      <c r="G92" s="38">
        <f t="shared" si="17"/>
        <v>2119.6999999999998</v>
      </c>
      <c r="H92" s="38">
        <f t="shared" si="17"/>
        <v>-62.899999999999977</v>
      </c>
      <c r="I92" s="9">
        <f t="shared" si="17"/>
        <v>5279.6</v>
      </c>
      <c r="J92" s="24">
        <f t="shared" si="12"/>
        <v>0</v>
      </c>
      <c r="K92" s="24">
        <f t="shared" si="11"/>
        <v>13.038866580801578</v>
      </c>
    </row>
    <row r="93" spans="1:11" x14ac:dyDescent="0.35">
      <c r="A93" s="6" t="s">
        <v>85</v>
      </c>
      <c r="B93" s="37">
        <f>VLOOKUP($A93,Dati!$E$224:$N$334,3,FALSE)</f>
        <v>1828.8735257320504</v>
      </c>
      <c r="C93" s="37">
        <f>VLOOKUP($A93,Dati!$E$224:$N$334,4,FALSE)</f>
        <v>7427.7984265442828</v>
      </c>
      <c r="D93" s="37">
        <f>VLOOKUP($A93,Dati!$E$224:$N$334,5,FALSE)</f>
        <v>3806.5833934140192</v>
      </c>
      <c r="E93" s="45">
        <f>VLOOKUP($A93,Dati!$E$224:$N$334,6,FALSE)</f>
        <v>2231.303265736703</v>
      </c>
      <c r="F93" s="45">
        <f>VLOOKUP($A93,Dati!$E$224:$N$334,7,FALSE)</f>
        <v>2885.3279962005804</v>
      </c>
      <c r="G93" s="37">
        <f>VLOOKUP($A93,Dati!$E$224:$N$334,8,FALSE)</f>
        <v>5301.2021427125846</v>
      </c>
      <c r="H93" s="37">
        <f>VLOOKUP($A93,Dati!$E$224:$N$334,9,FALSE)</f>
        <v>59.450996168136562</v>
      </c>
      <c r="I93" s="7">
        <f>VLOOKUP($A93,Dati!$E$224:$N$334,10,FALSE)</f>
        <v>13307.277222633791</v>
      </c>
      <c r="J93" s="24">
        <f t="shared" si="12"/>
        <v>0</v>
      </c>
      <c r="K93" s="24">
        <f t="shared" si="11"/>
        <v>13.743408926819351</v>
      </c>
    </row>
    <row r="94" spans="1:11" x14ac:dyDescent="0.35">
      <c r="A94" s="6" t="s">
        <v>86</v>
      </c>
      <c r="B94" s="37">
        <f>VLOOKUP($A94,Dati!$E$224:$N$334,3,FALSE)</f>
        <v>450.01412054838045</v>
      </c>
      <c r="C94" s="37">
        <f>VLOOKUP($A94,Dati!$E$224:$N$334,4,FALSE)</f>
        <v>1682.4682635329088</v>
      </c>
      <c r="D94" s="37">
        <f>VLOOKUP($A94,Dati!$E$224:$N$334,5,FALSE)</f>
        <v>1272.7373864426229</v>
      </c>
      <c r="E94" s="45">
        <f>VLOOKUP($A94,Dati!$E$224:$N$334,6,FALSE)</f>
        <v>719.3490044699796</v>
      </c>
      <c r="F94" s="45">
        <f>VLOOKUP($A94,Dati!$E$224:$N$334,7,FALSE)</f>
        <v>643.04457809268479</v>
      </c>
      <c r="G94" s="37">
        <f>VLOOKUP($A94,Dati!$E$224:$N$334,8,FALSE)</f>
        <v>1913.7949806285417</v>
      </c>
      <c r="H94" s="37">
        <f>VLOOKUP($A94,Dati!$E$224:$N$334,9,FALSE)</f>
        <v>10.557133548972606</v>
      </c>
      <c r="I94" s="7">
        <f>VLOOKUP($A94,Dati!$E$224:$N$334,10,FALSE)</f>
        <v>3967.1783021387623</v>
      </c>
      <c r="J94" s="24">
        <f t="shared" si="12"/>
        <v>0</v>
      </c>
      <c r="K94" s="24">
        <f t="shared" si="11"/>
        <v>11.343430677309648</v>
      </c>
    </row>
    <row r="95" spans="1:11" x14ac:dyDescent="0.35">
      <c r="A95" s="6" t="s">
        <v>87</v>
      </c>
      <c r="B95" s="37">
        <f>VLOOKUP($A95,Dati!$E$224:$N$334,3,FALSE)</f>
        <v>5262.5484457183493</v>
      </c>
      <c r="C95" s="37">
        <f>VLOOKUP($A95,Dati!$E$224:$N$334,4,FALSE)</f>
        <v>28069.236958176414</v>
      </c>
      <c r="D95" s="37">
        <f>VLOOKUP($A95,Dati!$E$224:$N$334,5,FALSE)</f>
        <v>16822.725699240294</v>
      </c>
      <c r="E95" s="45">
        <f>VLOOKUP($A95,Dati!$E$224:$N$334,6,FALSE)</f>
        <v>7994.6254050243642</v>
      </c>
      <c r="F95" s="45">
        <f>VLOOKUP($A95,Dati!$E$224:$N$334,7,FALSE)</f>
        <v>10647.114562503542</v>
      </c>
      <c r="G95" s="37">
        <f>VLOOKUP($A95,Dati!$E$224:$N$334,8,FALSE)</f>
        <v>18134.703627781873</v>
      </c>
      <c r="H95" s="37">
        <f>VLOOKUP($A95,Dati!$E$224:$N$334,9,FALSE)</f>
        <v>149.35601559894192</v>
      </c>
      <c r="I95" s="7">
        <f>VLOOKUP($A95,Dati!$E$224:$N$334,10,FALSE)</f>
        <v>49796.830778987962</v>
      </c>
      <c r="J95" s="24">
        <f t="shared" si="12"/>
        <v>0</v>
      </c>
      <c r="K95" s="24">
        <f t="shared" si="11"/>
        <v>10.568038896039363</v>
      </c>
    </row>
    <row r="96" spans="1:11" x14ac:dyDescent="0.35">
      <c r="A96" s="6" t="s">
        <v>88</v>
      </c>
      <c r="B96" s="37">
        <f>VLOOKUP($A96,Dati!$E$224:$N$334,3,FALSE)</f>
        <v>687.59480771028132</v>
      </c>
      <c r="C96" s="37">
        <f>VLOOKUP($A96,Dati!$E$224:$N$334,4,FALSE)</f>
        <v>3291.1853514616341</v>
      </c>
      <c r="D96" s="37">
        <f>VLOOKUP($A96,Dati!$E$224:$N$334,5,FALSE)</f>
        <v>2009.8297287930291</v>
      </c>
      <c r="E96" s="45">
        <f>VLOOKUP($A96,Dati!$E$224:$N$334,6,FALSE)</f>
        <v>1107.3529879992493</v>
      </c>
      <c r="F96" s="45">
        <f>VLOOKUP($A96,Dati!$E$224:$N$334,7,FALSE)</f>
        <v>1265.7673148661938</v>
      </c>
      <c r="G96" s="37">
        <f>VLOOKUP($A96,Dati!$E$224:$N$334,8,FALSE)</f>
        <v>2719.6272073802006</v>
      </c>
      <c r="H96" s="37">
        <f>VLOOKUP($A96,Dati!$E$224:$N$334,9,FALSE)</f>
        <v>16.382454293005679</v>
      </c>
      <c r="I96" s="7">
        <f>VLOOKUP($A96,Dati!$E$224:$N$334,10,FALSE)</f>
        <v>6351.499246772707</v>
      </c>
      <c r="J96" s="24">
        <f t="shared" si="12"/>
        <v>0</v>
      </c>
      <c r="K96" s="24">
        <f t="shared" si="11"/>
        <v>10.825708718451924</v>
      </c>
    </row>
    <row r="97" spans="1:11" x14ac:dyDescent="0.35">
      <c r="A97" s="6" t="s">
        <v>89</v>
      </c>
      <c r="B97" s="37">
        <f>VLOOKUP($A97,Dati!$E$224:$N$334,3,FALSE)</f>
        <v>2106.6691002909388</v>
      </c>
      <c r="C97" s="37">
        <f>VLOOKUP($A97,Dati!$E$224:$N$334,4,FALSE)</f>
        <v>10344.211000284762</v>
      </c>
      <c r="D97" s="37">
        <f>VLOOKUP($A97,Dati!$E$224:$N$334,5,FALSE)</f>
        <v>6348.2237921100395</v>
      </c>
      <c r="E97" s="45">
        <f>VLOOKUP($A97,Dati!$E$224:$N$334,6,FALSE)</f>
        <v>2845.3693367697038</v>
      </c>
      <c r="F97" s="45">
        <f>VLOOKUP($A97,Dati!$E$224:$N$334,7,FALSE)</f>
        <v>4012.7455483370022</v>
      </c>
      <c r="G97" s="37">
        <f>VLOOKUP($A97,Dati!$E$224:$N$334,8,FALSE)</f>
        <v>6693.0720414967946</v>
      </c>
      <c r="H97" s="37">
        <f>VLOOKUP($A97,Dati!$E$224:$N$334,9,FALSE)</f>
        <v>61.353400390943136</v>
      </c>
      <c r="I97" s="7">
        <f>VLOOKUP($A97,Dati!$E$224:$N$334,10,FALSE)</f>
        <v>18695.414449466774</v>
      </c>
      <c r="J97" s="24">
        <f t="shared" si="12"/>
        <v>0</v>
      </c>
      <c r="K97" s="24">
        <f t="shared" si="11"/>
        <v>11.268373354253319</v>
      </c>
    </row>
    <row r="98" spans="1:11" x14ac:dyDescent="0.35">
      <c r="A98" s="8" t="s">
        <v>132</v>
      </c>
      <c r="B98" s="38">
        <f t="shared" ref="B98:I98" si="18">SUM(B93:B97)</f>
        <v>10335.700000000001</v>
      </c>
      <c r="C98" s="38">
        <f t="shared" si="18"/>
        <v>50814.900000000009</v>
      </c>
      <c r="D98" s="38">
        <f t="shared" si="18"/>
        <v>30260.100000000002</v>
      </c>
      <c r="E98" s="46">
        <f t="shared" si="18"/>
        <v>14898</v>
      </c>
      <c r="F98" s="46">
        <f t="shared" si="18"/>
        <v>19454.000000000004</v>
      </c>
      <c r="G98" s="38">
        <f t="shared" si="18"/>
        <v>34762.399999999994</v>
      </c>
      <c r="H98" s="38">
        <f t="shared" si="18"/>
        <v>297.09999999999991</v>
      </c>
      <c r="I98" s="9">
        <f t="shared" si="18"/>
        <v>92118.2</v>
      </c>
      <c r="J98" s="24">
        <f t="shared" si="12"/>
        <v>0</v>
      </c>
      <c r="K98" s="24">
        <f t="shared" si="11"/>
        <v>11.220041207926339</v>
      </c>
    </row>
    <row r="99" spans="1:11" x14ac:dyDescent="0.35">
      <c r="A99" s="6" t="s">
        <v>90</v>
      </c>
      <c r="B99" s="37">
        <f>VLOOKUP($A99,Dati!$E$224:$N$334,3,FALSE)</f>
        <v>1147.6816745792923</v>
      </c>
      <c r="C99" s="37">
        <f>VLOOKUP($A99,Dati!$E$224:$N$334,4,FALSE)</f>
        <v>4435.0148573718143</v>
      </c>
      <c r="D99" s="37">
        <f>VLOOKUP($A99,Dati!$E$224:$N$334,5,FALSE)</f>
        <v>2513.3442538097879</v>
      </c>
      <c r="E99" s="45">
        <f>VLOOKUP($A99,Dati!$E$224:$N$334,6,FALSE)</f>
        <v>1380.7876094004951</v>
      </c>
      <c r="F99" s="45">
        <f>VLOOKUP($A99,Dati!$E$224:$N$334,7,FALSE)</f>
        <v>1812.1288782002941</v>
      </c>
      <c r="G99" s="37">
        <f>VLOOKUP($A99,Dati!$E$224:$N$334,8,FALSE)</f>
        <v>3780.528973763764</v>
      </c>
      <c r="H99" s="37">
        <f>VLOOKUP($A99,Dati!$E$224:$N$334,9,FALSE)</f>
        <v>-32.952611829420874</v>
      </c>
      <c r="I99" s="7">
        <f>VLOOKUP($A99,Dati!$E$224:$N$334,10,FALSE)</f>
        <v>8650.7006600944478</v>
      </c>
      <c r="J99" s="24">
        <f t="shared" si="12"/>
        <v>0</v>
      </c>
      <c r="K99" s="24">
        <f t="shared" si="11"/>
        <v>13.266921601778808</v>
      </c>
    </row>
    <row r="100" spans="1:11" x14ac:dyDescent="0.35">
      <c r="A100" s="6" t="s">
        <v>91</v>
      </c>
      <c r="B100" s="37">
        <f>VLOOKUP($A100,Dati!$E$224:$N$334,3,FALSE)</f>
        <v>2937.5999241618188</v>
      </c>
      <c r="C100" s="37">
        <f>VLOOKUP($A100,Dati!$E$224:$N$334,4,FALSE)</f>
        <v>14830.326333896499</v>
      </c>
      <c r="D100" s="37">
        <f>VLOOKUP($A100,Dati!$E$224:$N$334,5,FALSE)</f>
        <v>7637.4873506547274</v>
      </c>
      <c r="E100" s="45">
        <f>VLOOKUP($A100,Dati!$E$224:$N$334,6,FALSE)</f>
        <v>3803.7315006530034</v>
      </c>
      <c r="F100" s="45">
        <f>VLOOKUP($A100,Dati!$E$224:$N$334,7,FALSE)</f>
        <v>5639.5865486210223</v>
      </c>
      <c r="G100" s="37">
        <f>VLOOKUP($A100,Dati!$E$224:$N$334,8,FALSE)</f>
        <v>8584.0989225234389</v>
      </c>
      <c r="H100" s="37">
        <f>VLOOKUP($A100,Dati!$E$224:$N$334,9,FALSE)</f>
        <v>-42.957977153835046</v>
      </c>
      <c r="I100" s="7">
        <f>VLOOKUP($A100,Dati!$E$224:$N$334,10,FALSE)</f>
        <v>24503.236504808621</v>
      </c>
      <c r="J100" s="24">
        <f t="shared" si="12"/>
        <v>0</v>
      </c>
      <c r="K100" s="24">
        <f t="shared" si="11"/>
        <v>11.98862004856106</v>
      </c>
    </row>
    <row r="101" spans="1:11" x14ac:dyDescent="0.35">
      <c r="A101" s="6" t="s">
        <v>92</v>
      </c>
      <c r="B101" s="37">
        <f>VLOOKUP($A101,Dati!$E$224:$N$334,3,FALSE)</f>
        <v>989.92539346052911</v>
      </c>
      <c r="C101" s="37">
        <f>VLOOKUP($A101,Dati!$E$224:$N$334,4,FALSE)</f>
        <v>4337.2479089134767</v>
      </c>
      <c r="D101" s="37">
        <f>VLOOKUP($A101,Dati!$E$224:$N$334,5,FALSE)</f>
        <v>2287.5005056538189</v>
      </c>
      <c r="E101" s="45">
        <f>VLOOKUP($A101,Dati!$E$224:$N$334,6,FALSE)</f>
        <v>1557.2780961719768</v>
      </c>
      <c r="F101" s="45">
        <f>VLOOKUP($A101,Dati!$E$224:$N$334,7,FALSE)</f>
        <v>1688.3781380872365</v>
      </c>
      <c r="G101" s="37">
        <f>VLOOKUP($A101,Dati!$E$224:$N$334,8,FALSE)</f>
        <v>4342.8165809460497</v>
      </c>
      <c r="H101" s="37">
        <f>VLOOKUP($A101,Dati!$E$224:$N$334,9,FALSE)</f>
        <v>-15.874505034310731</v>
      </c>
      <c r="I101" s="7">
        <f>VLOOKUP($A101,Dati!$E$224:$N$334,10,FALSE)</f>
        <v>8695.9596496803497</v>
      </c>
      <c r="J101" s="24">
        <f t="shared" si="12"/>
        <v>0</v>
      </c>
      <c r="K101" s="24">
        <f t="shared" si="11"/>
        <v>11.383739499031797</v>
      </c>
    </row>
    <row r="102" spans="1:11" x14ac:dyDescent="0.35">
      <c r="A102" s="6" t="s">
        <v>93</v>
      </c>
      <c r="B102" s="37">
        <f>VLOOKUP($A102,Dati!$E$224:$N$334,3,FALSE)</f>
        <v>714.01341635032156</v>
      </c>
      <c r="C102" s="37">
        <f>VLOOKUP($A102,Dati!$E$224:$N$334,4,FALSE)</f>
        <v>3444.2911030611845</v>
      </c>
      <c r="D102" s="37">
        <f>VLOOKUP($A102,Dati!$E$224:$N$334,5,FALSE)</f>
        <v>1666.4487774663701</v>
      </c>
      <c r="E102" s="45">
        <f>VLOOKUP($A102,Dati!$E$224:$N$334,6,FALSE)</f>
        <v>1000.6184236329866</v>
      </c>
      <c r="F102" s="45">
        <f>VLOOKUP($A102,Dati!$E$224:$N$334,7,FALSE)</f>
        <v>1393.849093032675</v>
      </c>
      <c r="G102" s="37">
        <f>VLOOKUP($A102,Dati!$E$224:$N$334,8,FALSE)</f>
        <v>2688.1923450222221</v>
      </c>
      <c r="H102" s="37">
        <f>VLOOKUP($A102,Dati!$E$224:$N$334,9,FALSE)</f>
        <v>-12.191697706399843</v>
      </c>
      <c r="I102" s="7">
        <f>VLOOKUP($A102,Dati!$E$224:$N$334,10,FALSE)</f>
        <v>6106.2864275280363</v>
      </c>
      <c r="J102" s="24">
        <f t="shared" si="12"/>
        <v>0</v>
      </c>
      <c r="K102" s="24">
        <f t="shared" si="11"/>
        <v>11.693087522580733</v>
      </c>
    </row>
    <row r="103" spans="1:11" x14ac:dyDescent="0.35">
      <c r="A103" s="6" t="s">
        <v>94</v>
      </c>
      <c r="B103" s="37">
        <f>VLOOKUP($A103,Dati!$E$224:$N$334,3,FALSE)</f>
        <v>1404.6045027528792</v>
      </c>
      <c r="C103" s="37">
        <f>VLOOKUP($A103,Dati!$E$224:$N$334,4,FALSE)</f>
        <v>6317.750247826405</v>
      </c>
      <c r="D103" s="37">
        <f>VLOOKUP($A103,Dati!$E$224:$N$334,5,FALSE)</f>
        <v>3857.3155361967338</v>
      </c>
      <c r="E103" s="45">
        <f>VLOOKUP($A103,Dati!$E$224:$N$334,6,FALSE)</f>
        <v>2078.5536761823637</v>
      </c>
      <c r="F103" s="45">
        <f>VLOOKUP($A103,Dati!$E$224:$N$334,7,FALSE)</f>
        <v>2404.074635124442</v>
      </c>
      <c r="G103" s="37">
        <f>VLOOKUP($A103,Dati!$E$224:$N$334,8,FALSE)</f>
        <v>5629.2994421214644</v>
      </c>
      <c r="H103" s="37">
        <f>VLOOKUP($A103,Dati!$E$224:$N$334,9,FALSE)</f>
        <v>-26.285611615194878</v>
      </c>
      <c r="I103" s="7">
        <f>VLOOKUP($A103,Dati!$E$224:$N$334,10,FALSE)</f>
        <v>12700.055805975482</v>
      </c>
      <c r="J103" s="24">
        <f t="shared" si="12"/>
        <v>0</v>
      </c>
      <c r="K103" s="24">
        <f t="shared" si="11"/>
        <v>11.059829375647318</v>
      </c>
    </row>
    <row r="104" spans="1:11" x14ac:dyDescent="0.35">
      <c r="A104" s="6" t="s">
        <v>95</v>
      </c>
      <c r="B104" s="37">
        <f>VLOOKUP($A104,Dati!$E$224:$N$334,3,FALSE)</f>
        <v>772.37508869515864</v>
      </c>
      <c r="C104" s="37">
        <f>VLOOKUP($A104,Dati!$E$224:$N$334,4,FALSE)</f>
        <v>3365.869548930626</v>
      </c>
      <c r="D104" s="37">
        <f>VLOOKUP($A104,Dati!$E$224:$N$334,5,FALSE)</f>
        <v>2107.6035762185638</v>
      </c>
      <c r="E104" s="45">
        <f>VLOOKUP($A104,Dati!$E$224:$N$334,6,FALSE)</f>
        <v>818.23069395917571</v>
      </c>
      <c r="F104" s="45">
        <f>VLOOKUP($A104,Dati!$E$224:$N$334,7,FALSE)</f>
        <v>1365.482706934328</v>
      </c>
      <c r="G104" s="37">
        <f>VLOOKUP($A104,Dati!$E$224:$N$334,8,FALSE)</f>
        <v>2157.063735623065</v>
      </c>
      <c r="H104" s="37">
        <f>VLOOKUP($A104,Dati!$E$224:$N$334,9,FALSE)</f>
        <v>-10.537596660838812</v>
      </c>
      <c r="I104" s="7">
        <f>VLOOKUP($A104,Dati!$E$224:$N$334,10,FALSE)</f>
        <v>6208.6609519130707</v>
      </c>
      <c r="J104" s="24">
        <f t="shared" si="12"/>
        <v>0</v>
      </c>
      <c r="K104" s="24">
        <f t="shared" si="11"/>
        <v>12.440284542469133</v>
      </c>
    </row>
    <row r="105" spans="1:11" x14ac:dyDescent="0.35">
      <c r="A105" s="8" t="s">
        <v>133</v>
      </c>
      <c r="B105" s="38">
        <f t="shared" ref="B105:I105" si="19">SUM(B99:B104)</f>
        <v>7966.2</v>
      </c>
      <c r="C105" s="38">
        <f t="shared" si="19"/>
        <v>36730.500000000007</v>
      </c>
      <c r="D105" s="38">
        <f t="shared" si="19"/>
        <v>20069.7</v>
      </c>
      <c r="E105" s="46">
        <f t="shared" si="19"/>
        <v>10639.200000000003</v>
      </c>
      <c r="F105" s="46">
        <f t="shared" si="19"/>
        <v>14303.499999999998</v>
      </c>
      <c r="G105" s="38">
        <f t="shared" si="19"/>
        <v>27182.000000000004</v>
      </c>
      <c r="H105" s="38">
        <f t="shared" si="19"/>
        <v>-140.80000000000018</v>
      </c>
      <c r="I105" s="9">
        <f t="shared" si="19"/>
        <v>66864.900000000009</v>
      </c>
      <c r="J105" s="24">
        <f t="shared" si="12"/>
        <v>0</v>
      </c>
      <c r="K105" s="24">
        <f t="shared" si="11"/>
        <v>11.913874095377395</v>
      </c>
    </row>
    <row r="106" spans="1:11" x14ac:dyDescent="0.35">
      <c r="A106" s="6" t="s">
        <v>96</v>
      </c>
      <c r="B106" s="37">
        <f>VLOOKUP($A106,Dati!$E$224:$N$334,3,FALSE)</f>
        <v>523.68217427843911</v>
      </c>
      <c r="C106" s="37">
        <f>VLOOKUP($A106,Dati!$E$224:$N$334,4,FALSE)</f>
        <v>3092.9751597414843</v>
      </c>
      <c r="D106" s="37">
        <f>VLOOKUP($A106,Dati!$E$224:$N$334,5,FALSE)</f>
        <v>1845.4827094942373</v>
      </c>
      <c r="E106" s="45">
        <f>VLOOKUP($A106,Dati!$E$224:$N$334,6,FALSE)</f>
        <v>977.06599072556389</v>
      </c>
      <c r="F106" s="45">
        <f>VLOOKUP($A106,Dati!$E$224:$N$334,7,FALSE)</f>
        <v>1185.7121774300879</v>
      </c>
      <c r="G106" s="37">
        <f>VLOOKUP($A106,Dati!$E$224:$N$334,8,FALSE)</f>
        <v>2532.5318627467041</v>
      </c>
      <c r="H106" s="37">
        <f>VLOOKUP($A106,Dati!$E$224:$N$334,9,FALSE)</f>
        <v>-58.394615183087794</v>
      </c>
      <c r="I106" s="7">
        <f>VLOOKUP($A106,Dati!$E$224:$N$334,10,FALSE)</f>
        <v>5773.499122922125</v>
      </c>
      <c r="J106" s="24">
        <f t="shared" si="12"/>
        <v>0</v>
      </c>
      <c r="K106" s="24">
        <f t="shared" si="11"/>
        <v>9.0704469357118267</v>
      </c>
    </row>
    <row r="107" spans="1:11" x14ac:dyDescent="0.35">
      <c r="A107" s="6" t="s">
        <v>97</v>
      </c>
      <c r="B107" s="37">
        <f>VLOOKUP($A107,Dati!$E$224:$N$334,3,FALSE)</f>
        <v>380.21782572156087</v>
      </c>
      <c r="C107" s="37">
        <f>VLOOKUP($A107,Dati!$E$224:$N$334,4,FALSE)</f>
        <v>2140.5248402585166</v>
      </c>
      <c r="D107" s="37">
        <f>VLOOKUP($A107,Dati!$E$224:$N$334,5,FALSE)</f>
        <v>1127.8172905057629</v>
      </c>
      <c r="E107" s="45">
        <f>VLOOKUP($A107,Dati!$E$224:$N$334,6,FALSE)</f>
        <v>517.23400927443618</v>
      </c>
      <c r="F107" s="45">
        <f>VLOOKUP($A107,Dati!$E$224:$N$334,7,FALSE)</f>
        <v>866.0878225699123</v>
      </c>
      <c r="G107" s="37">
        <f>VLOOKUP($A107,Dati!$E$224:$N$334,8,FALSE)</f>
        <v>1303.9681372532955</v>
      </c>
      <c r="H107" s="37">
        <f>VLOOKUP($A107,Dati!$E$224:$N$334,9,FALSE)</f>
        <v>-61.005384816912176</v>
      </c>
      <c r="I107" s="7">
        <f>VLOOKUP($A107,Dati!$E$224:$N$334,10,FALSE)</f>
        <v>3508.2008770778752</v>
      </c>
      <c r="J107" s="24">
        <f t="shared" si="12"/>
        <v>0</v>
      </c>
      <c r="K107" s="24">
        <f t="shared" si="11"/>
        <v>10.837971913348927</v>
      </c>
    </row>
    <row r="108" spans="1:11" x14ac:dyDescent="0.35">
      <c r="A108" s="8" t="s">
        <v>134</v>
      </c>
      <c r="B108" s="38">
        <f t="shared" ref="B108:I108" si="20">SUM(B106:B107)</f>
        <v>903.9</v>
      </c>
      <c r="C108" s="38">
        <f t="shared" si="20"/>
        <v>5233.5000000000009</v>
      </c>
      <c r="D108" s="38">
        <f t="shared" si="20"/>
        <v>2973.3</v>
      </c>
      <c r="E108" s="46">
        <f t="shared" si="20"/>
        <v>1494.3000000000002</v>
      </c>
      <c r="F108" s="46">
        <f t="shared" si="20"/>
        <v>2051.8000000000002</v>
      </c>
      <c r="G108" s="38">
        <f t="shared" si="20"/>
        <v>3836.4999999999995</v>
      </c>
      <c r="H108" s="38">
        <f t="shared" si="20"/>
        <v>-119.39999999999998</v>
      </c>
      <c r="I108" s="9">
        <f t="shared" si="20"/>
        <v>9281.7000000000007</v>
      </c>
      <c r="J108" s="24">
        <f t="shared" si="12"/>
        <v>0</v>
      </c>
      <c r="K108" s="24">
        <f t="shared" si="11"/>
        <v>9.7385177284333686</v>
      </c>
    </row>
    <row r="109" spans="1:11" x14ac:dyDescent="0.35">
      <c r="A109" s="6" t="s">
        <v>98</v>
      </c>
      <c r="B109" s="37">
        <f>VLOOKUP($A109,Dati!$E$224:$N$334,3,FALSE)</f>
        <v>1518.6521587298773</v>
      </c>
      <c r="C109" s="37">
        <f>VLOOKUP($A109,Dati!$E$224:$N$334,4,FALSE)</f>
        <v>5003.7385232248807</v>
      </c>
      <c r="D109" s="37">
        <f>VLOOKUP($A109,Dati!$E$224:$N$334,5,FALSE)</f>
        <v>3354.373224279695</v>
      </c>
      <c r="E109" s="45">
        <f>VLOOKUP($A109,Dati!$E$224:$N$334,6,FALSE)</f>
        <v>1537.9022529022484</v>
      </c>
      <c r="F109" s="45">
        <f>VLOOKUP($A109,Dati!$E$224:$N$334,7,FALSE)</f>
        <v>1946.518681202077</v>
      </c>
      <c r="G109" s="37">
        <f>VLOOKUP($A109,Dati!$E$224:$N$334,8,FALSE)</f>
        <v>4624.2803848069516</v>
      </c>
      <c r="H109" s="37">
        <f>VLOOKUP($A109,Dati!$E$224:$N$334,9,FALSE)</f>
        <v>-89.728219669084964</v>
      </c>
      <c r="I109" s="7">
        <f>VLOOKUP($A109,Dati!$E$224:$N$334,10,FALSE)</f>
        <v>10926.895137267997</v>
      </c>
      <c r="J109" s="24">
        <f t="shared" si="12"/>
        <v>0</v>
      </c>
      <c r="K109" s="24">
        <f t="shared" si="11"/>
        <v>13.89829534970333</v>
      </c>
    </row>
    <row r="110" spans="1:11" x14ac:dyDescent="0.35">
      <c r="A110" s="6" t="s">
        <v>99</v>
      </c>
      <c r="B110" s="37">
        <f>VLOOKUP($A110,Dati!$E$224:$N$334,3,FALSE)</f>
        <v>628.17526205224817</v>
      </c>
      <c r="C110" s="37">
        <f>VLOOKUP($A110,Dati!$E$224:$N$334,4,FALSE)</f>
        <v>2949.7298236253409</v>
      </c>
      <c r="D110" s="37">
        <f>VLOOKUP($A110,Dati!$E$224:$N$334,5,FALSE)</f>
        <v>1926.1119094762266</v>
      </c>
      <c r="E110" s="45">
        <f>VLOOKUP($A110,Dati!$E$224:$N$334,6,FALSE)</f>
        <v>878.70764977930219</v>
      </c>
      <c r="F110" s="45">
        <f>VLOOKUP($A110,Dati!$E$224:$N$334,7,FALSE)</f>
        <v>1135.2643484984221</v>
      </c>
      <c r="G110" s="37">
        <f>VLOOKUP($A110,Dati!$E$224:$N$334,8,FALSE)</f>
        <v>2477.0946108511062</v>
      </c>
      <c r="H110" s="37">
        <f>VLOOKUP($A110,Dati!$E$224:$N$334,9,FALSE)</f>
        <v>-44.919608669384509</v>
      </c>
      <c r="I110" s="7">
        <f>VLOOKUP($A110,Dati!$E$224:$N$334,10,FALSE)</f>
        <v>5922.2199990578129</v>
      </c>
      <c r="J110" s="24">
        <f t="shared" si="12"/>
        <v>0</v>
      </c>
      <c r="K110" s="24">
        <f t="shared" si="11"/>
        <v>10.607090958326214</v>
      </c>
    </row>
    <row r="111" spans="1:11" x14ac:dyDescent="0.35">
      <c r="A111" s="6" t="s">
        <v>100</v>
      </c>
      <c r="B111" s="37">
        <f>VLOOKUP($A111,Dati!$E$224:$N$334,3,FALSE)</f>
        <v>667.95206605440865</v>
      </c>
      <c r="C111" s="37">
        <f>VLOOKUP($A111,Dati!$E$224:$N$334,4,FALSE)</f>
        <v>4006.7649492282976</v>
      </c>
      <c r="D111" s="37">
        <f>VLOOKUP($A111,Dati!$E$224:$N$334,5,FALSE)</f>
        <v>2474.0467064728391</v>
      </c>
      <c r="E111" s="45">
        <f>VLOOKUP($A111,Dati!$E$224:$N$334,6,FALSE)</f>
        <v>1252.6263677925288</v>
      </c>
      <c r="F111" s="45">
        <f>VLOOKUP($A111,Dati!$E$224:$N$334,7,FALSE)</f>
        <v>1600.3466945688624</v>
      </c>
      <c r="G111" s="37">
        <f>VLOOKUP($A111,Dati!$E$224:$N$334,8,FALSE)</f>
        <v>3887.7108720470201</v>
      </c>
      <c r="H111" s="37">
        <f>VLOOKUP($A111,Dati!$E$224:$N$334,9,FALSE)</f>
        <v>-75.810132558930576</v>
      </c>
      <c r="I111" s="7">
        <f>VLOOKUP($A111,Dati!$E$224:$N$334,10,FALSE)</f>
        <v>8107.6913988822444</v>
      </c>
      <c r="J111" s="24">
        <f t="shared" si="12"/>
        <v>0</v>
      </c>
      <c r="K111" s="24">
        <f t="shared" si="11"/>
        <v>8.238498891885488</v>
      </c>
    </row>
    <row r="112" spans="1:11" x14ac:dyDescent="0.35">
      <c r="A112" s="6" t="s">
        <v>101</v>
      </c>
      <c r="B112" s="37">
        <f>VLOOKUP($A112,Dati!$E$224:$N$334,3,FALSE)</f>
        <v>272.55553130554506</v>
      </c>
      <c r="C112" s="37">
        <f>VLOOKUP($A112,Dati!$E$224:$N$334,4,FALSE)</f>
        <v>1461.7680723446335</v>
      </c>
      <c r="D112" s="37">
        <f>VLOOKUP($A112,Dati!$E$224:$N$334,5,FALSE)</f>
        <v>674.92211471300163</v>
      </c>
      <c r="E112" s="45">
        <f>VLOOKUP($A112,Dati!$E$224:$N$334,6,FALSE)</f>
        <v>313.04192172192097</v>
      </c>
      <c r="F112" s="45">
        <f>VLOOKUP($A112,Dati!$E$224:$N$334,7,FALSE)</f>
        <v>583.06286935515595</v>
      </c>
      <c r="G112" s="37">
        <f>VLOOKUP($A112,Dati!$E$224:$N$334,8,FALSE)</f>
        <v>1011.8388115756286</v>
      </c>
      <c r="H112" s="37">
        <f>VLOOKUP($A112,Dati!$E$224:$N$334,9,FALSE)</f>
        <v>-22.884657484172632</v>
      </c>
      <c r="I112" s="7">
        <f>VLOOKUP($A112,Dati!$E$224:$N$334,10,FALSE)</f>
        <v>2502.0950813775589</v>
      </c>
      <c r="J112" s="24">
        <f t="shared" si="12"/>
        <v>0</v>
      </c>
      <c r="K112" s="24">
        <f t="shared" si="11"/>
        <v>10.89309248613711</v>
      </c>
    </row>
    <row r="113" spans="1:11" x14ac:dyDescent="0.35">
      <c r="A113" s="6" t="s">
        <v>102</v>
      </c>
      <c r="B113" s="37">
        <f>VLOOKUP($A113,Dati!$E$224:$N$334,3,FALSE)</f>
        <v>258.96498185792137</v>
      </c>
      <c r="C113" s="37">
        <f>VLOOKUP($A113,Dati!$E$224:$N$334,4,FALSE)</f>
        <v>1121.5986315768475</v>
      </c>
      <c r="D113" s="37">
        <f>VLOOKUP($A113,Dati!$E$224:$N$334,5,FALSE)</f>
        <v>694.74604505823652</v>
      </c>
      <c r="E113" s="45">
        <f>VLOOKUP($A113,Dati!$E$224:$N$334,6,FALSE)</f>
        <v>335.12180780399905</v>
      </c>
      <c r="F113" s="45">
        <f>VLOOKUP($A113,Dati!$E$224:$N$334,7,FALSE)</f>
        <v>443.00740637548313</v>
      </c>
      <c r="G113" s="37">
        <f>VLOOKUP($A113,Dati!$E$224:$N$334,8,FALSE)</f>
        <v>1061.3753207192951</v>
      </c>
      <c r="H113" s="37">
        <f>VLOOKUP($A113,Dati!$E$224:$N$334,9,FALSE)</f>
        <v>-17.957381618427263</v>
      </c>
      <c r="I113" s="7">
        <f>VLOOKUP($A113,Dati!$E$224:$N$334,10,FALSE)</f>
        <v>2340.5983834143908</v>
      </c>
      <c r="J113" s="24">
        <f t="shared" si="12"/>
        <v>0</v>
      </c>
      <c r="K113" s="24">
        <f t="shared" si="11"/>
        <v>11.064050274193193</v>
      </c>
    </row>
    <row r="114" spans="1:11" x14ac:dyDescent="0.35">
      <c r="A114" s="8" t="s">
        <v>135</v>
      </c>
      <c r="B114" s="38">
        <f t="shared" ref="B114:I114" si="21">SUM(B109:B113)</f>
        <v>3346.3000000000006</v>
      </c>
      <c r="C114" s="38">
        <f t="shared" si="21"/>
        <v>14543.6</v>
      </c>
      <c r="D114" s="38">
        <f t="shared" si="21"/>
        <v>9124.1999999999989</v>
      </c>
      <c r="E114" s="46">
        <f t="shared" si="21"/>
        <v>4317.3999999999987</v>
      </c>
      <c r="F114" s="46">
        <f t="shared" si="21"/>
        <v>5708.2000000000007</v>
      </c>
      <c r="G114" s="38">
        <f t="shared" si="21"/>
        <v>13062.300000000001</v>
      </c>
      <c r="H114" s="38">
        <f t="shared" si="21"/>
        <v>-251.29999999999995</v>
      </c>
      <c r="I114" s="9">
        <f t="shared" si="21"/>
        <v>29799.500000000007</v>
      </c>
      <c r="J114" s="24">
        <f t="shared" si="12"/>
        <v>0</v>
      </c>
      <c r="K114" s="24">
        <f t="shared" si="11"/>
        <v>11.229383043339652</v>
      </c>
    </row>
    <row r="115" spans="1:11" x14ac:dyDescent="0.35">
      <c r="A115" s="6" t="s">
        <v>103</v>
      </c>
      <c r="B115" s="37">
        <f>VLOOKUP($A115,Dati!$E$224:$N$334,3,FALSE)</f>
        <v>888.10393632755392</v>
      </c>
      <c r="C115" s="37">
        <f>VLOOKUP($A115,Dati!$E$224:$N$334,4,FALSE)</f>
        <v>3283.6214414958959</v>
      </c>
      <c r="D115" s="37">
        <f>VLOOKUP($A115,Dati!$E$224:$N$334,5,FALSE)</f>
        <v>2102.9289923054985</v>
      </c>
      <c r="E115" s="45">
        <f>VLOOKUP($A115,Dati!$E$224:$N$334,6,FALSE)</f>
        <v>958.15559530298049</v>
      </c>
      <c r="F115" s="45">
        <f>VLOOKUP($A115,Dati!$E$224:$N$334,7,FALSE)</f>
        <v>1252.3144016966453</v>
      </c>
      <c r="G115" s="37">
        <f>VLOOKUP($A115,Dati!$E$224:$N$334,8,FALSE)</f>
        <v>2768.7377171894718</v>
      </c>
      <c r="H115" s="37">
        <f>VLOOKUP($A115,Dati!$E$224:$N$334,9,FALSE)</f>
        <v>-3.4237615475151419</v>
      </c>
      <c r="I115" s="7">
        <f>VLOOKUP($A115,Dati!$E$224:$N$334,10,FALSE)</f>
        <v>6829.4983287712794</v>
      </c>
      <c r="J115" s="24">
        <f t="shared" si="12"/>
        <v>0</v>
      </c>
      <c r="K115" s="24">
        <f t="shared" si="11"/>
        <v>13.003941044778555</v>
      </c>
    </row>
    <row r="116" spans="1:11" x14ac:dyDescent="0.35">
      <c r="A116" s="6" t="s">
        <v>104</v>
      </c>
      <c r="B116" s="37">
        <f>VLOOKUP($A116,Dati!$E$224:$N$334,3,FALSE)</f>
        <v>2630.7393079691283</v>
      </c>
      <c r="C116" s="37">
        <f>VLOOKUP($A116,Dati!$E$224:$N$334,4,FALSE)</f>
        <v>9612.8531632246268</v>
      </c>
      <c r="D116" s="37">
        <f>VLOOKUP($A116,Dati!$E$224:$N$334,5,FALSE)</f>
        <v>6214.9993318560928</v>
      </c>
      <c r="E116" s="45">
        <f>VLOOKUP($A116,Dati!$E$224:$N$334,6,FALSE)</f>
        <v>3132.415776690149</v>
      </c>
      <c r="F116" s="45">
        <f>VLOOKUP($A116,Dati!$E$224:$N$334,7,FALSE)</f>
        <v>3334.0448742433036</v>
      </c>
      <c r="G116" s="37">
        <f>VLOOKUP($A116,Dati!$E$224:$N$334,8,FALSE)</f>
        <v>8545.3476626292504</v>
      </c>
      <c r="H116" s="37">
        <f>VLOOKUP($A116,Dati!$E$224:$N$334,9,FALSE)</f>
        <v>-5.4864152031873816</v>
      </c>
      <c r="I116" s="7">
        <f>VLOOKUP($A116,Dati!$E$224:$N$334,10,FALSE)</f>
        <v>20531.992399542458</v>
      </c>
      <c r="J116" s="24">
        <f t="shared" si="12"/>
        <v>0</v>
      </c>
      <c r="K116" s="24">
        <f t="shared" si="11"/>
        <v>12.812878832098889</v>
      </c>
    </row>
    <row r="117" spans="1:11" x14ac:dyDescent="0.35">
      <c r="A117" s="6" t="s">
        <v>105</v>
      </c>
      <c r="B117" s="37">
        <f>VLOOKUP($A117,Dati!$E$224:$N$334,3,FALSE)</f>
        <v>1299.8611146285878</v>
      </c>
      <c r="C117" s="37">
        <f>VLOOKUP($A117,Dati!$E$224:$N$334,4,FALSE)</f>
        <v>4914.4583515033301</v>
      </c>
      <c r="D117" s="37">
        <f>VLOOKUP($A117,Dati!$E$224:$N$334,5,FALSE)</f>
        <v>3009.7017232456865</v>
      </c>
      <c r="E117" s="45">
        <f>VLOOKUP($A117,Dati!$E$224:$N$334,6,FALSE)</f>
        <v>1649.1464231197824</v>
      </c>
      <c r="F117" s="45">
        <f>VLOOKUP($A117,Dati!$E$224:$N$334,7,FALSE)</f>
        <v>1818.5605647742934</v>
      </c>
      <c r="G117" s="37">
        <f>VLOOKUP($A117,Dati!$E$224:$N$334,8,FALSE)</f>
        <v>4923.4541880529005</v>
      </c>
      <c r="H117" s="37">
        <f>VLOOKUP($A117,Dati!$E$224:$N$334,9,FALSE)</f>
        <v>-4.3672469075709852</v>
      </c>
      <c r="I117" s="7">
        <f>VLOOKUP($A117,Dati!$E$224:$N$334,10,FALSE)</f>
        <v>10675.401142628854</v>
      </c>
      <c r="J117" s="24">
        <f t="shared" si="12"/>
        <v>0</v>
      </c>
      <c r="K117" s="24">
        <f t="shared" si="11"/>
        <v>12.176227359157506</v>
      </c>
    </row>
    <row r="118" spans="1:11" x14ac:dyDescent="0.35">
      <c r="A118" s="6" t="s">
        <v>106</v>
      </c>
      <c r="B118" s="37">
        <f>VLOOKUP($A118,Dati!$E$224:$N$334,3,FALSE)</f>
        <v>879.38831989879668</v>
      </c>
      <c r="C118" s="37">
        <f>VLOOKUP($A118,Dati!$E$224:$N$334,4,FALSE)</f>
        <v>2810.9763975168953</v>
      </c>
      <c r="D118" s="37">
        <f>VLOOKUP($A118,Dati!$E$224:$N$334,5,FALSE)</f>
        <v>1740.3041644719174</v>
      </c>
      <c r="E118" s="45">
        <f>VLOOKUP($A118,Dati!$E$224:$N$334,6,FALSE)</f>
        <v>826.15061462474364</v>
      </c>
      <c r="F118" s="45">
        <f>VLOOKUP($A118,Dati!$E$224:$N$334,7,FALSE)</f>
        <v>1093.1230446894401</v>
      </c>
      <c r="G118" s="37">
        <f>VLOOKUP($A118,Dati!$E$224:$N$334,8,FALSE)</f>
        <v>2587.2693066603865</v>
      </c>
      <c r="H118" s="37">
        <f>VLOOKUP($A118,Dati!$E$224:$N$334,9,FALSE)</f>
        <v>-2.4477013137189978</v>
      </c>
      <c r="I118" s="7">
        <f>VLOOKUP($A118,Dati!$E$224:$N$334,10,FALSE)</f>
        <v>6096.2168279200932</v>
      </c>
      <c r="J118" s="24">
        <f t="shared" si="12"/>
        <v>0</v>
      </c>
      <c r="K118" s="24">
        <f t="shared" si="11"/>
        <v>14.425148329227428</v>
      </c>
    </row>
    <row r="119" spans="1:11" x14ac:dyDescent="0.35">
      <c r="A119" s="6" t="s">
        <v>107</v>
      </c>
      <c r="B119" s="37">
        <f>VLOOKUP($A119,Dati!$E$224:$N$334,3,FALSE)</f>
        <v>575.3643593965844</v>
      </c>
      <c r="C119" s="37">
        <f>VLOOKUP($A119,Dati!$E$224:$N$334,4,FALSE)</f>
        <v>2215.4462204273186</v>
      </c>
      <c r="D119" s="37">
        <f>VLOOKUP($A119,Dati!$E$224:$N$334,5,FALSE)</f>
        <v>951.14082126374501</v>
      </c>
      <c r="E119" s="45">
        <f>VLOOKUP($A119,Dati!$E$224:$N$334,6,FALSE)</f>
        <v>548.25676357330883</v>
      </c>
      <c r="F119" s="45">
        <f>VLOOKUP($A119,Dati!$E$224:$N$334,7,FALSE)</f>
        <v>862.6895763790443</v>
      </c>
      <c r="G119" s="37">
        <f>VLOOKUP($A119,Dati!$E$224:$N$334,8,FALSE)</f>
        <v>1617.8531815447097</v>
      </c>
      <c r="H119" s="37">
        <f>VLOOKUP($A119,Dati!$E$224:$N$334,9,FALSE)</f>
        <v>-1.2036890238406233</v>
      </c>
      <c r="I119" s="7">
        <f>VLOOKUP($A119,Dati!$E$224:$N$334,10,FALSE)</f>
        <v>3947.6545536561644</v>
      </c>
      <c r="J119" s="24">
        <f t="shared" si="12"/>
        <v>0</v>
      </c>
      <c r="K119" s="24">
        <f t="shared" si="11"/>
        <v>14.57484061931671</v>
      </c>
    </row>
    <row r="120" spans="1:11" x14ac:dyDescent="0.35">
      <c r="A120" s="6" t="s">
        <v>108</v>
      </c>
      <c r="B120" s="37">
        <f>VLOOKUP($A120,Dati!$E$224:$N$334,3,FALSE)</f>
        <v>298.07541861448669</v>
      </c>
      <c r="C120" s="37">
        <f>VLOOKUP($A120,Dati!$E$224:$N$334,4,FALSE)</f>
        <v>1131.3226437096596</v>
      </c>
      <c r="D120" s="37">
        <f>VLOOKUP($A120,Dati!$E$224:$N$334,5,FALSE)</f>
        <v>591.34282865124976</v>
      </c>
      <c r="E120" s="45">
        <f>VLOOKUP($A120,Dati!$E$224:$N$334,6,FALSE)</f>
        <v>331.03515466977893</v>
      </c>
      <c r="F120" s="45">
        <f>VLOOKUP($A120,Dati!$E$224:$N$334,7,FALSE)</f>
        <v>426.02115217046321</v>
      </c>
      <c r="G120" s="37">
        <f>VLOOKUP($A120,Dati!$E$224:$N$334,8,FALSE)</f>
        <v>1048.0058614033412</v>
      </c>
      <c r="H120" s="37">
        <f>VLOOKUP($A120,Dati!$E$224:$N$334,9,FALSE)</f>
        <v>-0.63275901588258732</v>
      </c>
      <c r="I120" s="7">
        <f>VLOOKUP($A120,Dati!$E$224:$N$334,10,FALSE)</f>
        <v>2311.057686522613</v>
      </c>
      <c r="J120" s="24">
        <f t="shared" si="12"/>
        <v>0</v>
      </c>
      <c r="K120" s="24">
        <f t="shared" si="11"/>
        <v>12.897792225298922</v>
      </c>
    </row>
    <row r="121" spans="1:11" x14ac:dyDescent="0.35">
      <c r="A121" s="6" t="s">
        <v>109</v>
      </c>
      <c r="B121" s="37">
        <f>VLOOKUP($A121,Dati!$E$224:$N$334,3,FALSE)</f>
        <v>2410.661081469766</v>
      </c>
      <c r="C121" s="37">
        <f>VLOOKUP($A121,Dati!$E$224:$N$334,4,FALSE)</f>
        <v>10093.107986851612</v>
      </c>
      <c r="D121" s="37">
        <f>VLOOKUP($A121,Dati!$E$224:$N$334,5,FALSE)</f>
        <v>5601.2944789882968</v>
      </c>
      <c r="E121" s="45">
        <f>VLOOKUP($A121,Dati!$E$224:$N$334,6,FALSE)</f>
        <v>2609.5100258017733</v>
      </c>
      <c r="F121" s="45">
        <f>VLOOKUP($A121,Dati!$E$224:$N$334,7,FALSE)</f>
        <v>3671.7191566645015</v>
      </c>
      <c r="G121" s="37">
        <f>VLOOKUP($A121,Dati!$E$224:$N$334,8,FALSE)</f>
        <v>6764.2864544211516</v>
      </c>
      <c r="H121" s="37">
        <f>VLOOKUP($A121,Dati!$E$224:$N$334,9,FALSE)</f>
        <v>-5.569670887771208</v>
      </c>
      <c r="I121" s="7">
        <f>VLOOKUP($A121,Dati!$E$224:$N$334,10,FALSE)</f>
        <v>18582.55114837678</v>
      </c>
      <c r="J121" s="24">
        <f t="shared" si="12"/>
        <v>0</v>
      </c>
      <c r="K121" s="24">
        <f t="shared" si="11"/>
        <v>12.972713284743692</v>
      </c>
    </row>
    <row r="122" spans="1:11" x14ac:dyDescent="0.35">
      <c r="A122" s="6" t="s">
        <v>110</v>
      </c>
      <c r="B122" s="37">
        <f>VLOOKUP($A122,Dati!$E$224:$N$334,3,FALSE)</f>
        <v>742.16860326699884</v>
      </c>
      <c r="C122" s="37">
        <f>VLOOKUP($A122,Dati!$E$224:$N$334,4,FALSE)</f>
        <v>3626.7906275614296</v>
      </c>
      <c r="D122" s="37">
        <f>VLOOKUP($A122,Dati!$E$224:$N$334,5,FALSE)</f>
        <v>1604.7381321161681</v>
      </c>
      <c r="E122" s="45">
        <f>VLOOKUP($A122,Dati!$E$224:$N$334,6,FALSE)</f>
        <v>688.24764447624375</v>
      </c>
      <c r="F122" s="45">
        <f>VLOOKUP($A122,Dati!$E$224:$N$334,7,FALSE)</f>
        <v>1521.8793982203297</v>
      </c>
      <c r="G122" s="37">
        <f>VLOOKUP($A122,Dati!$E$224:$N$334,8,FALSE)</f>
        <v>1864.4273000324147</v>
      </c>
      <c r="H122" s="37">
        <f>VLOOKUP($A122,Dati!$E$224:$N$334,9,FALSE)</f>
        <v>-5.1147295685923497</v>
      </c>
      <c r="I122" s="7">
        <f>VLOOKUP($A122,Dati!$E$224:$N$334,10,FALSE)</f>
        <v>5622.8828907118459</v>
      </c>
      <c r="J122" s="24">
        <f t="shared" si="12"/>
        <v>0</v>
      </c>
      <c r="K122" s="24">
        <f t="shared" si="11"/>
        <v>13.199076304664809</v>
      </c>
    </row>
    <row r="123" spans="1:11" x14ac:dyDescent="0.35">
      <c r="A123" s="6" t="s">
        <v>111</v>
      </c>
      <c r="B123" s="37">
        <f>VLOOKUP($A123,Dati!$E$224:$N$334,3,FALSE)</f>
        <v>958.73785842809673</v>
      </c>
      <c r="C123" s="37">
        <f>VLOOKUP($A123,Dati!$E$224:$N$334,4,FALSE)</f>
        <v>3968.0231677092374</v>
      </c>
      <c r="D123" s="37">
        <f>VLOOKUP($A123,Dati!$E$224:$N$334,5,FALSE)</f>
        <v>1625.8495271013448</v>
      </c>
      <c r="E123" s="45">
        <f>VLOOKUP($A123,Dati!$E$224:$N$334,6,FALSE)</f>
        <v>969.38200174123938</v>
      </c>
      <c r="F123" s="45">
        <f>VLOOKUP($A123,Dati!$E$224:$N$334,7,FALSE)</f>
        <v>1594.6478311619774</v>
      </c>
      <c r="G123" s="37">
        <f>VLOOKUP($A123,Dati!$E$224:$N$334,8,FALSE)</f>
        <v>2666.1183280663754</v>
      </c>
      <c r="H123" s="37">
        <f>VLOOKUP($A123,Dati!$E$224:$N$334,9,FALSE)</f>
        <v>-2.4540265319209982</v>
      </c>
      <c r="I123" s="7">
        <f>VLOOKUP($A123,Dati!$E$224:$N$334,10,FALSE)</f>
        <v>6652.2450218699159</v>
      </c>
      <c r="J123" s="24">
        <f t="shared" si="12"/>
        <v>0</v>
      </c>
      <c r="K123" s="24">
        <f t="shared" si="11"/>
        <v>14.41224511839463</v>
      </c>
    </row>
    <row r="124" spans="1:11" x14ac:dyDescent="0.35">
      <c r="A124" s="8" t="s">
        <v>136</v>
      </c>
      <c r="B124" s="38">
        <f t="shared" ref="B124:I124" si="22">SUM(B115:B123)</f>
        <v>10683.099999999999</v>
      </c>
      <c r="C124" s="38">
        <f t="shared" si="22"/>
        <v>41656.600000000006</v>
      </c>
      <c r="D124" s="38">
        <f t="shared" si="22"/>
        <v>23442.3</v>
      </c>
      <c r="E124" s="46">
        <f t="shared" si="22"/>
        <v>11712.300000000001</v>
      </c>
      <c r="F124" s="46">
        <f t="shared" si="22"/>
        <v>15574.999999999996</v>
      </c>
      <c r="G124" s="38">
        <f t="shared" si="22"/>
        <v>32785.5</v>
      </c>
      <c r="H124" s="38">
        <f t="shared" si="22"/>
        <v>-30.700000000000273</v>
      </c>
      <c r="I124" s="9">
        <f t="shared" si="22"/>
        <v>81249.5</v>
      </c>
      <c r="J124" s="24">
        <f t="shared" si="12"/>
        <v>0</v>
      </c>
      <c r="K124" s="24">
        <f t="shared" si="11"/>
        <v>13.148511683148817</v>
      </c>
    </row>
    <row r="125" spans="1:11" x14ac:dyDescent="0.35">
      <c r="A125" s="6" t="s">
        <v>112</v>
      </c>
      <c r="B125" s="37">
        <f>VLOOKUP($A125,Dati!$E$224:$N$334,3,FALSE)</f>
        <v>1031.1438816699861</v>
      </c>
      <c r="C125" s="37">
        <f>VLOOKUP($A125,Dati!$E$224:$N$334,4,FALSE)</f>
        <v>4606.9220180245702</v>
      </c>
      <c r="D125" s="37">
        <f>VLOOKUP($A125,Dati!$E$224:$N$334,5,FALSE)</f>
        <v>2874.1095170752851</v>
      </c>
      <c r="E125" s="45">
        <f>VLOOKUP($A125,Dati!$E$224:$N$334,6,FALSE)</f>
        <v>1451.8989462035634</v>
      </c>
      <c r="F125" s="45">
        <f>VLOOKUP($A125,Dati!$E$224:$N$334,7,FALSE)</f>
        <v>1787.6730348130095</v>
      </c>
      <c r="G125" s="37">
        <f>VLOOKUP($A125,Dati!$E$224:$N$334,8,FALSE)</f>
        <v>3509.4060830350636</v>
      </c>
      <c r="H125" s="37">
        <f>VLOOKUP($A125,Dati!$E$224:$N$334,9,FALSE)</f>
        <v>21.262094628955904</v>
      </c>
      <c r="I125" s="7">
        <f>VLOOKUP($A125,Dati!$E$224:$N$334,10,FALSE)</f>
        <v>8803.2716134172879</v>
      </c>
      <c r="J125" s="24">
        <f t="shared" si="12"/>
        <v>0</v>
      </c>
      <c r="K125" s="24">
        <f t="shared" si="11"/>
        <v>11.71318944764119</v>
      </c>
    </row>
    <row r="126" spans="1:11" x14ac:dyDescent="0.35">
      <c r="A126" s="6" t="s">
        <v>113</v>
      </c>
      <c r="B126" s="37">
        <f>VLOOKUP($A126,Dati!$E$224:$N$334,3,FALSE)</f>
        <v>329.9207385971124</v>
      </c>
      <c r="C126" s="37">
        <f>VLOOKUP($A126,Dati!$E$224:$N$334,4,FALSE)</f>
        <v>1500.6656029635633</v>
      </c>
      <c r="D126" s="37">
        <f>VLOOKUP($A126,Dati!$E$224:$N$334,5,FALSE)</f>
        <v>916.17628784726787</v>
      </c>
      <c r="E126" s="45">
        <f>VLOOKUP($A126,Dati!$E$224:$N$334,6,FALSE)</f>
        <v>490.50665977716892</v>
      </c>
      <c r="F126" s="45">
        <f>VLOOKUP($A126,Dati!$E$224:$N$334,7,FALSE)</f>
        <v>591.37263780478793</v>
      </c>
      <c r="G126" s="37">
        <f>VLOOKUP($A126,Dati!$E$224:$N$334,8,FALSE)</f>
        <v>1550.8049991970606</v>
      </c>
      <c r="H126" s="37">
        <f>VLOOKUP($A126,Dati!$E$224:$N$334,9,FALSE)</f>
        <v>4.8424989242264189</v>
      </c>
      <c r="I126" s="7">
        <f>VLOOKUP($A126,Dati!$E$224:$N$334,10,FALSE)</f>
        <v>3220.530829947274</v>
      </c>
      <c r="J126" s="24">
        <f t="shared" si="12"/>
        <v>0</v>
      </c>
      <c r="K126" s="24">
        <f t="shared" si="11"/>
        <v>10.244296857189653</v>
      </c>
    </row>
    <row r="127" spans="1:11" x14ac:dyDescent="0.35">
      <c r="A127" s="6" t="s">
        <v>114</v>
      </c>
      <c r="B127" s="37">
        <f>VLOOKUP($A127,Dati!$E$224:$N$334,3,FALSE)</f>
        <v>1157.5524335505595</v>
      </c>
      <c r="C127" s="37">
        <f>VLOOKUP($A127,Dati!$E$224:$N$334,4,FALSE)</f>
        <v>6156.5032704443074</v>
      </c>
      <c r="D127" s="37">
        <f>VLOOKUP($A127,Dati!$E$224:$N$334,5,FALSE)</f>
        <v>2990.0122708216545</v>
      </c>
      <c r="E127" s="45">
        <f>VLOOKUP($A127,Dati!$E$224:$N$334,6,FALSE)</f>
        <v>1633.8513416226153</v>
      </c>
      <c r="F127" s="45">
        <f>VLOOKUP($A127,Dati!$E$224:$N$334,7,FALSE)</f>
        <v>2370.7217074600762</v>
      </c>
      <c r="G127" s="37">
        <f>VLOOKUP($A127,Dati!$E$224:$N$334,8,FALSE)</f>
        <v>3470.6750366176129</v>
      </c>
      <c r="H127" s="37">
        <f>VLOOKUP($A127,Dati!$E$224:$N$334,9,FALSE)</f>
        <v>15.796860697101271</v>
      </c>
      <c r="I127" s="7">
        <f>VLOOKUP($A127,Dati!$E$224:$N$334,10,FALSE)</f>
        <v>9785.966823048544</v>
      </c>
      <c r="J127" s="24">
        <f t="shared" si="12"/>
        <v>0</v>
      </c>
      <c r="K127" s="24">
        <f t="shared" si="11"/>
        <v>11.828697710523777</v>
      </c>
    </row>
    <row r="128" spans="1:11" x14ac:dyDescent="0.35">
      <c r="A128" s="6" t="s">
        <v>115</v>
      </c>
      <c r="B128" s="37">
        <f>VLOOKUP($A128,Dati!$E$224:$N$334,3,FALSE)</f>
        <v>195.49482361782901</v>
      </c>
      <c r="C128" s="37">
        <f>VLOOKUP($A128,Dati!$E$224:$N$334,4,FALSE)</f>
        <v>1228.6711205981401</v>
      </c>
      <c r="D128" s="37">
        <f>VLOOKUP($A128,Dati!$E$224:$N$334,5,FALSE)</f>
        <v>768.32250800673955</v>
      </c>
      <c r="E128" s="45">
        <f>VLOOKUP($A128,Dati!$E$224:$N$334,6,FALSE)</f>
        <v>379.26909287313867</v>
      </c>
      <c r="F128" s="45">
        <f>VLOOKUP($A128,Dati!$E$224:$N$334,7,FALSE)</f>
        <v>465.45955016509964</v>
      </c>
      <c r="G128" s="37">
        <f>VLOOKUP($A128,Dati!$E$224:$N$334,8,FALSE)</f>
        <v>1208.6914522664983</v>
      </c>
      <c r="H128" s="37">
        <f>VLOOKUP($A128,Dati!$E$224:$N$334,9,FALSE)</f>
        <v>3.1161639870124778</v>
      </c>
      <c r="I128" s="7">
        <f>VLOOKUP($A128,Dati!$E$224:$N$334,10,FALSE)</f>
        <v>2559.567425437981</v>
      </c>
      <c r="J128" s="24">
        <f t="shared" si="12"/>
        <v>0</v>
      </c>
      <c r="K128" s="24">
        <f t="shared" si="11"/>
        <v>7.6378071417429787</v>
      </c>
    </row>
    <row r="129" spans="1:11" x14ac:dyDescent="0.35">
      <c r="A129" s="6" t="s">
        <v>116</v>
      </c>
      <c r="B129" s="37">
        <f>VLOOKUP($A129,Dati!$E$224:$N$334,3,FALSE)</f>
        <v>732.78812256451261</v>
      </c>
      <c r="C129" s="37">
        <f>VLOOKUP($A129,Dati!$E$224:$N$334,4,FALSE)</f>
        <v>2886.2379879694213</v>
      </c>
      <c r="D129" s="37">
        <f>VLOOKUP($A129,Dati!$E$224:$N$334,5,FALSE)</f>
        <v>1345.1794162490519</v>
      </c>
      <c r="E129" s="45">
        <f>VLOOKUP($A129,Dati!$E$224:$N$334,6,FALSE)</f>
        <v>756.17395952351353</v>
      </c>
      <c r="F129" s="45">
        <f>VLOOKUP($A129,Dati!$E$224:$N$334,7,FALSE)</f>
        <v>1108.2730697570264</v>
      </c>
      <c r="G129" s="37">
        <f>VLOOKUP($A129,Dati!$E$224:$N$334,8,FALSE)</f>
        <v>2536.922428883764</v>
      </c>
      <c r="H129" s="37">
        <f>VLOOKUP($A129,Dati!$E$224:$N$334,9,FALSE)</f>
        <v>5.882381762703905</v>
      </c>
      <c r="I129" s="7">
        <f>VLOOKUP($A129,Dati!$E$224:$N$334,10,FALSE)</f>
        <v>5642.5633081489123</v>
      </c>
      <c r="J129" s="24">
        <f t="shared" si="12"/>
        <v>0</v>
      </c>
      <c r="K129" s="24">
        <f t="shared" si="11"/>
        <v>12.986794875765595</v>
      </c>
    </row>
    <row r="130" spans="1:11" x14ac:dyDescent="0.35">
      <c r="A130" s="8" t="s">
        <v>137</v>
      </c>
      <c r="B130" s="38">
        <f t="shared" ref="B130:I130" si="23">SUM(B125:B129)</f>
        <v>3446.8999999999996</v>
      </c>
      <c r="C130" s="38">
        <f t="shared" si="23"/>
        <v>16379.000000000002</v>
      </c>
      <c r="D130" s="38">
        <f t="shared" si="23"/>
        <v>8893.7999999999993</v>
      </c>
      <c r="E130" s="46">
        <f t="shared" si="23"/>
        <v>4711.7</v>
      </c>
      <c r="F130" s="46">
        <f t="shared" si="23"/>
        <v>6323.5</v>
      </c>
      <c r="G130" s="38">
        <f t="shared" si="23"/>
        <v>12276.5</v>
      </c>
      <c r="H130" s="38">
        <f t="shared" si="23"/>
        <v>50.899999999999977</v>
      </c>
      <c r="I130" s="9">
        <f t="shared" si="23"/>
        <v>30011.9</v>
      </c>
      <c r="J130" s="24">
        <f>I130-(B130+C130+D130+G130+H130-F130-E130)</f>
        <v>0</v>
      </c>
      <c r="K130" s="24">
        <f t="shared" si="11"/>
        <v>11.485110906007282</v>
      </c>
    </row>
    <row r="131" spans="1:11" x14ac:dyDescent="0.35">
      <c r="A131" s="10"/>
      <c r="B131" s="39"/>
      <c r="C131" s="39"/>
      <c r="D131" s="39"/>
      <c r="E131" s="47"/>
      <c r="F131" s="47"/>
      <c r="J131" s="24">
        <f t="shared" ref="J131:J137" si="24">I131-(B131+C131+D131+G131+H131-F131-E131)</f>
        <v>0</v>
      </c>
      <c r="K131" s="24" t="e">
        <f t="shared" si="11"/>
        <v>#DIV/0!</v>
      </c>
    </row>
    <row r="132" spans="1:11" x14ac:dyDescent="0.35">
      <c r="A132" s="8" t="s">
        <v>138</v>
      </c>
      <c r="B132" s="38">
        <f>B12+B14+B27+B48</f>
        <v>53646.600000000006</v>
      </c>
      <c r="C132" s="38">
        <f t="shared" ref="C132:I132" si="25">C12+C14+C27+C48</f>
        <v>280073.59999999998</v>
      </c>
      <c r="D132" s="38">
        <f t="shared" si="25"/>
        <v>147722.80000000002</v>
      </c>
      <c r="E132" s="46">
        <f t="shared" si="25"/>
        <v>89479.9</v>
      </c>
      <c r="F132" s="46">
        <f t="shared" si="25"/>
        <v>102256.59999999999</v>
      </c>
      <c r="G132" s="38">
        <f t="shared" si="25"/>
        <v>133616.5</v>
      </c>
      <c r="H132" s="38">
        <f t="shared" si="25"/>
        <v>-6309.0999999999995</v>
      </c>
      <c r="I132" s="9">
        <f t="shared" si="25"/>
        <v>417013.89999999997</v>
      </c>
      <c r="J132" s="24">
        <f t="shared" si="24"/>
        <v>0</v>
      </c>
      <c r="K132" s="24">
        <f t="shared" si="11"/>
        <v>12.864463270888574</v>
      </c>
    </row>
    <row r="133" spans="1:11" x14ac:dyDescent="0.35">
      <c r="A133" s="8" t="s">
        <v>139</v>
      </c>
      <c r="B133" s="38">
        <f>B30+B38+B43+B58</f>
        <v>35088.300000000003</v>
      </c>
      <c r="C133" s="38">
        <f t="shared" ref="C133:I133" si="26">C30+C38+C43+C58</f>
        <v>192302.80000000002</v>
      </c>
      <c r="D133" s="38">
        <f t="shared" si="26"/>
        <v>101414.20000000001</v>
      </c>
      <c r="E133" s="46">
        <f t="shared" si="26"/>
        <v>58486.899999999994</v>
      </c>
      <c r="F133" s="46">
        <f t="shared" si="26"/>
        <v>71697.7</v>
      </c>
      <c r="G133" s="38">
        <f t="shared" si="26"/>
        <v>96093.7</v>
      </c>
      <c r="H133" s="38">
        <f t="shared" si="26"/>
        <v>-3473.5</v>
      </c>
      <c r="I133" s="9">
        <f t="shared" si="26"/>
        <v>291240.90000000002</v>
      </c>
      <c r="J133" s="24">
        <f t="shared" si="24"/>
        <v>0</v>
      </c>
      <c r="K133" s="24">
        <f t="shared" ref="K133:K136" si="27">B133/I133*100</f>
        <v>12.047861409575372</v>
      </c>
    </row>
    <row r="134" spans="1:11" x14ac:dyDescent="0.35">
      <c r="A134" s="8" t="s">
        <v>140</v>
      </c>
      <c r="B134" s="38">
        <f>B84+B78+B72+B69</f>
        <v>36150</v>
      </c>
      <c r="C134" s="38">
        <f t="shared" ref="C134:I134" si="28">C84+C78+C72+C69</f>
        <v>174887.19999999998</v>
      </c>
      <c r="D134" s="38">
        <f t="shared" si="28"/>
        <v>87785</v>
      </c>
      <c r="E134" s="46">
        <f t="shared" si="28"/>
        <v>53852.399999999994</v>
      </c>
      <c r="F134" s="46">
        <f t="shared" si="28"/>
        <v>66384.100000000006</v>
      </c>
      <c r="G134" s="38">
        <f t="shared" si="28"/>
        <v>95277</v>
      </c>
      <c r="H134" s="38">
        <f t="shared" si="28"/>
        <v>-3046.2000000000003</v>
      </c>
      <c r="I134" s="9">
        <f t="shared" si="28"/>
        <v>270816.5</v>
      </c>
      <c r="J134" s="24">
        <f t="shared" si="24"/>
        <v>0</v>
      </c>
      <c r="K134" s="24">
        <f t="shared" si="27"/>
        <v>13.348521969673191</v>
      </c>
    </row>
    <row r="135" spans="1:11" x14ac:dyDescent="0.35">
      <c r="A135" s="8" t="s">
        <v>141</v>
      </c>
      <c r="B135" s="38">
        <f>B130+B124+B114+B108+B105+B98+B92+B89</f>
        <v>40207.30000000001</v>
      </c>
      <c r="C135" s="38">
        <f t="shared" ref="C135:I135" si="29">C130+C124+C114+C108+C105+C98+C92+C89</f>
        <v>183399.10000000003</v>
      </c>
      <c r="D135" s="38">
        <f t="shared" si="29"/>
        <v>104126.10000000002</v>
      </c>
      <c r="E135" s="46">
        <f t="shared" si="29"/>
        <v>52972.700000000004</v>
      </c>
      <c r="F135" s="46">
        <f t="shared" si="29"/>
        <v>70193.899999999994</v>
      </c>
      <c r="G135" s="38">
        <f t="shared" si="29"/>
        <v>135505.4</v>
      </c>
      <c r="H135" s="38">
        <f t="shared" si="29"/>
        <v>-339.50000000000045</v>
      </c>
      <c r="I135" s="9">
        <f t="shared" si="29"/>
        <v>339731.8</v>
      </c>
      <c r="J135" s="24">
        <f t="shared" si="24"/>
        <v>0</v>
      </c>
      <c r="K135" s="24">
        <f t="shared" si="27"/>
        <v>11.835012206687749</v>
      </c>
    </row>
    <row r="136" spans="1:11" x14ac:dyDescent="0.35">
      <c r="A136" s="12"/>
      <c r="B136" s="40"/>
      <c r="C136" s="40"/>
      <c r="D136" s="40"/>
      <c r="E136" s="48"/>
      <c r="F136" s="48"/>
      <c r="G136" s="40"/>
      <c r="H136" s="40"/>
      <c r="I136" s="13"/>
      <c r="J136" s="24">
        <f t="shared" si="24"/>
        <v>0</v>
      </c>
      <c r="K136" s="24" t="e">
        <f t="shared" si="27"/>
        <v>#DIV/0!</v>
      </c>
    </row>
    <row r="137" spans="1:11" x14ac:dyDescent="0.35">
      <c r="A137" s="8" t="s">
        <v>142</v>
      </c>
      <c r="B137" s="38">
        <f>SUM(B132:B135)</f>
        <v>165092.20000000001</v>
      </c>
      <c r="C137" s="38">
        <f t="shared" ref="C137:I137" si="30">SUM(C132:C135)</f>
        <v>830662.7</v>
      </c>
      <c r="D137" s="38">
        <f t="shared" si="30"/>
        <v>441048.10000000003</v>
      </c>
      <c r="E137" s="46">
        <f t="shared" si="30"/>
        <v>254791.9</v>
      </c>
      <c r="F137" s="46">
        <f t="shared" si="30"/>
        <v>310532.3</v>
      </c>
      <c r="G137" s="38">
        <f t="shared" si="30"/>
        <v>460492.6</v>
      </c>
      <c r="H137" s="38">
        <f t="shared" si="30"/>
        <v>-13168.3</v>
      </c>
      <c r="I137" s="9">
        <f t="shared" si="30"/>
        <v>1318803.1000000001</v>
      </c>
      <c r="J137" s="24">
        <f t="shared" si="24"/>
        <v>0</v>
      </c>
      <c r="K137" s="2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1A7EB-2BC6-45D3-8F54-5845432CF2F2}">
  <dimension ref="A1:D137"/>
  <sheetViews>
    <sheetView workbookViewId="0">
      <selection activeCell="M37" sqref="M37"/>
    </sheetView>
  </sheetViews>
  <sheetFormatPr defaultRowHeight="14.5" x14ac:dyDescent="0.35"/>
  <cols>
    <col min="1" max="1" width="31.7265625" customWidth="1"/>
    <col min="2" max="4" width="12" bestFit="1" customWidth="1"/>
  </cols>
  <sheetData>
    <row r="1" spans="1:4" x14ac:dyDescent="0.35">
      <c r="A1" s="2" t="s">
        <v>180</v>
      </c>
    </row>
    <row r="2" spans="1:4" x14ac:dyDescent="0.35">
      <c r="A2" s="2"/>
    </row>
    <row r="3" spans="1:4" x14ac:dyDescent="0.35">
      <c r="A3" s="3" t="s">
        <v>117</v>
      </c>
      <c r="B3" s="3" t="s">
        <v>169</v>
      </c>
      <c r="C3" s="3" t="s">
        <v>178</v>
      </c>
      <c r="D3" s="3" t="s">
        <v>179</v>
      </c>
    </row>
    <row r="4" spans="1:4" x14ac:dyDescent="0.35">
      <c r="A4" s="4" t="s">
        <v>10</v>
      </c>
      <c r="B4" s="14">
        <f>'2022'!I4/'2021'!I4*100-100</f>
        <v>4.326593095261245</v>
      </c>
      <c r="C4" s="14">
        <f>'2023'!I4/'2022'!I4*100-100</f>
        <v>5.9530705587866066</v>
      </c>
      <c r="D4" s="14">
        <f>'2023'!I4/'2021'!I4*100-100</f>
        <v>10.537228793800324</v>
      </c>
    </row>
    <row r="5" spans="1:4" x14ac:dyDescent="0.35">
      <c r="A5" s="6" t="s">
        <v>11</v>
      </c>
      <c r="B5" s="15">
        <f>'2022'!I5/'2021'!I5*100-100</f>
        <v>5.1575173915203294</v>
      </c>
      <c r="C5" s="15">
        <f>'2023'!I5/'2022'!I5*100-100</f>
        <v>6.0261519109787258</v>
      </c>
      <c r="D5" s="15">
        <f>'2023'!I5/'2021'!I5*100-100</f>
        <v>11.494469135347202</v>
      </c>
    </row>
    <row r="6" spans="1:4" x14ac:dyDescent="0.35">
      <c r="A6" s="6" t="s">
        <v>12</v>
      </c>
      <c r="B6" s="15">
        <f>'2022'!I6/'2021'!I6*100-100</f>
        <v>6.398766435432222</v>
      </c>
      <c r="C6" s="15">
        <f>'2023'!I6/'2022'!I6*100-100</f>
        <v>5.5196391367773288</v>
      </c>
      <c r="D6" s="15">
        <f>'2023'!I6/'2021'!I6*100-100</f>
        <v>12.271594388650612</v>
      </c>
    </row>
    <row r="7" spans="1:4" x14ac:dyDescent="0.35">
      <c r="A7" s="6" t="s">
        <v>13</v>
      </c>
      <c r="B7" s="15">
        <f>'2022'!I7/'2021'!I7*100-100</f>
        <v>6.8925129851922264</v>
      </c>
      <c r="C7" s="15">
        <f>'2023'!I7/'2022'!I7*100-100</f>
        <v>5.0862262975536794</v>
      </c>
      <c r="D7" s="15">
        <f>'2023'!I7/'2021'!I7*100-100</f>
        <v>12.329308090761046</v>
      </c>
    </row>
    <row r="8" spans="1:4" x14ac:dyDescent="0.35">
      <c r="A8" s="6" t="s">
        <v>14</v>
      </c>
      <c r="B8" s="15">
        <f>'2022'!I8/'2021'!I8*100-100</f>
        <v>6.5056683684600074</v>
      </c>
      <c r="C8" s="15">
        <f>'2023'!I8/'2022'!I8*100-100</f>
        <v>4.1107334508556903</v>
      </c>
      <c r="D8" s="15">
        <f>'2023'!I8/'2021'!I8*100-100</f>
        <v>10.883832505139708</v>
      </c>
    </row>
    <row r="9" spans="1:4" x14ac:dyDescent="0.35">
      <c r="A9" s="6" t="s">
        <v>15</v>
      </c>
      <c r="B9" s="15">
        <f>'2022'!I9/'2021'!I9*100-100</f>
        <v>5.8752527696497481</v>
      </c>
      <c r="C9" s="15">
        <f>'2023'!I9/'2022'!I9*100-100</f>
        <v>6.2479368921583642</v>
      </c>
      <c r="D9" s="15">
        <f>'2023'!I9/'2021'!I9*100-100</f>
        <v>12.490271747110611</v>
      </c>
    </row>
    <row r="10" spans="1:4" x14ac:dyDescent="0.35">
      <c r="A10" s="6" t="s">
        <v>16</v>
      </c>
      <c r="B10" s="15">
        <f>'2022'!I10/'2021'!I10*100-100</f>
        <v>5.4130890046839966</v>
      </c>
      <c r="C10" s="15">
        <f>'2023'!I10/'2022'!I10*100-100</f>
        <v>6.8289332126013562</v>
      </c>
      <c r="D10" s="15">
        <f>'2023'!I10/'2021'!I10*100-100</f>
        <v>12.611678450153917</v>
      </c>
    </row>
    <row r="11" spans="1:4" x14ac:dyDescent="0.35">
      <c r="A11" s="6" t="s">
        <v>17</v>
      </c>
      <c r="B11" s="15">
        <f>'2022'!I11/'2021'!I11*100-100</f>
        <v>8.8262867242686838</v>
      </c>
      <c r="C11" s="15">
        <f>'2023'!I11/'2022'!I11*100-100</f>
        <v>4.1692609441462736</v>
      </c>
      <c r="D11" s="15">
        <f>'2023'!I11/'2021'!I11*100-100</f>
        <v>13.363538593628263</v>
      </c>
    </row>
    <row r="12" spans="1:4" x14ac:dyDescent="0.35">
      <c r="A12" s="8" t="s">
        <v>118</v>
      </c>
      <c r="B12" s="16">
        <f>'2022'!I12/'2021'!I12*100-100</f>
        <v>5.2738743413956399</v>
      </c>
      <c r="C12" s="16">
        <f>'2023'!I12/'2022'!I12*100-100</f>
        <v>5.7242465938985845</v>
      </c>
      <c r="D12" s="16">
        <f>'2023'!I12/'2021'!I12*100-100</f>
        <v>11.300010507648068</v>
      </c>
    </row>
    <row r="13" spans="1:4" x14ac:dyDescent="0.35">
      <c r="A13" s="23" t="s">
        <v>18</v>
      </c>
      <c r="B13" s="15">
        <f>B14</f>
        <v>7.1910030038830683</v>
      </c>
      <c r="C13" s="15">
        <f t="shared" ref="C13:D13" si="0">C14</f>
        <v>5.7243429821263874</v>
      </c>
      <c r="D13" s="15">
        <f t="shared" si="0"/>
        <v>13.326983661806707</v>
      </c>
    </row>
    <row r="14" spans="1:4" x14ac:dyDescent="0.35">
      <c r="A14" s="8" t="s">
        <v>119</v>
      </c>
      <c r="B14" s="16">
        <f>'2022'!I14/'2021'!I14*100-100</f>
        <v>7.1910030038830683</v>
      </c>
      <c r="C14" s="16">
        <f>'2023'!I14/'2022'!I14*100-100</f>
        <v>5.7243429821263874</v>
      </c>
      <c r="D14" s="16">
        <f>'2023'!I14/'2021'!I14*100-100</f>
        <v>13.326983661806707</v>
      </c>
    </row>
    <row r="15" spans="1:4" x14ac:dyDescent="0.35">
      <c r="A15" s="6" t="s">
        <v>19</v>
      </c>
      <c r="B15" s="15">
        <f>'2022'!I15/'2021'!I15*100-100</f>
        <v>7.1667830003657684</v>
      </c>
      <c r="C15" s="15">
        <f>'2023'!I15/'2022'!I15*100-100</f>
        <v>5.6682512091976065</v>
      </c>
      <c r="D15" s="15">
        <f>'2023'!I15/'2021'!I15*100-100</f>
        <v>13.241265473642173</v>
      </c>
    </row>
    <row r="16" spans="1:4" x14ac:dyDescent="0.35">
      <c r="A16" s="6" t="s">
        <v>20</v>
      </c>
      <c r="B16" s="15">
        <f>'2022'!I16/'2021'!I16*100-100</f>
        <v>7.5426692870181427</v>
      </c>
      <c r="C16" s="15">
        <f>'2023'!I16/'2022'!I16*100-100</f>
        <v>5.2044556940491447</v>
      </c>
      <c r="D16" s="15">
        <f>'2023'!I16/'2021'!I16*100-100</f>
        <v>13.139679862258788</v>
      </c>
    </row>
    <row r="17" spans="1:4" x14ac:dyDescent="0.35">
      <c r="A17" s="6" t="s">
        <v>21</v>
      </c>
      <c r="B17" s="15">
        <f>'2022'!I17/'2021'!I17*100-100</f>
        <v>11.865883762855773</v>
      </c>
      <c r="C17" s="15">
        <f>'2023'!I17/'2022'!I17*100-100</f>
        <v>4.5711845329162486</v>
      </c>
      <c r="D17" s="15">
        <f>'2023'!I17/'2021'!I17*100-100</f>
        <v>16.979479739033508</v>
      </c>
    </row>
    <row r="18" spans="1:4" x14ac:dyDescent="0.35">
      <c r="A18" s="6" t="s">
        <v>22</v>
      </c>
      <c r="B18" s="15">
        <f>'2022'!I18/'2021'!I18*100-100</f>
        <v>6.1350823322776193</v>
      </c>
      <c r="C18" s="15">
        <f>'2023'!I18/'2022'!I18*100-100</f>
        <v>5.9333262585049056</v>
      </c>
      <c r="D18" s="15">
        <f>'2023'!I18/'2021'!I18*100-100</f>
        <v>12.432423041784446</v>
      </c>
    </row>
    <row r="19" spans="1:4" x14ac:dyDescent="0.35">
      <c r="A19" s="6" t="s">
        <v>23</v>
      </c>
      <c r="B19" s="15">
        <f>'2022'!I19/'2021'!I19*100-100</f>
        <v>5.7662725339493051</v>
      </c>
      <c r="C19" s="15">
        <f>'2023'!I19/'2022'!I19*100-100</f>
        <v>5.6923409550224733</v>
      </c>
      <c r="D19" s="15">
        <f>'2023'!I19/'2021'!I19*100-100</f>
        <v>11.786849381999986</v>
      </c>
    </row>
    <row r="20" spans="1:4" x14ac:dyDescent="0.35">
      <c r="A20" s="6" t="s">
        <v>24</v>
      </c>
      <c r="B20" s="15">
        <f>'2022'!I20/'2021'!I20*100-100</f>
        <v>6.6190869487791701</v>
      </c>
      <c r="C20" s="15">
        <f>'2023'!I20/'2022'!I20*100-100</f>
        <v>4.338069743734124</v>
      </c>
      <c r="D20" s="15">
        <f>'2023'!I20/'2021'!I20*100-100</f>
        <v>11.244297300749722</v>
      </c>
    </row>
    <row r="21" spans="1:4" x14ac:dyDescent="0.35">
      <c r="A21" s="6" t="s">
        <v>25</v>
      </c>
      <c r="B21" s="15">
        <f>'2022'!I21/'2021'!I21*100-100</f>
        <v>5.8437014477225944</v>
      </c>
      <c r="C21" s="15">
        <f>'2023'!I21/'2022'!I21*100-100</f>
        <v>6.8770380138105907</v>
      </c>
      <c r="D21" s="15">
        <f>'2023'!I21/'2021'!I21*100-100</f>
        <v>13.12261303150666</v>
      </c>
    </row>
    <row r="22" spans="1:4" x14ac:dyDescent="0.35">
      <c r="A22" s="6" t="s">
        <v>26</v>
      </c>
      <c r="B22" s="15">
        <f>'2022'!I22/'2021'!I22*100-100</f>
        <v>5.6358297368637835</v>
      </c>
      <c r="C22" s="15">
        <f>'2023'!I22/'2022'!I22*100-100</f>
        <v>5.6418187371128852</v>
      </c>
      <c r="D22" s="15">
        <f>'2023'!I22/'2021'!I22*100-100</f>
        <v>11.595611772062853</v>
      </c>
    </row>
    <row r="23" spans="1:4" x14ac:dyDescent="0.35">
      <c r="A23" s="6" t="s">
        <v>27</v>
      </c>
      <c r="B23" s="15">
        <f>'2022'!I23/'2021'!I23*100-100</f>
        <v>6.1263966853580172</v>
      </c>
      <c r="C23" s="15">
        <f>'2023'!I23/'2022'!I23*100-100</f>
        <v>6.1993477345124717</v>
      </c>
      <c r="D23" s="15">
        <f>'2023'!I23/'2021'!I23*100-100</f>
        <v>12.705541053991467</v>
      </c>
    </row>
    <row r="24" spans="1:4" x14ac:dyDescent="0.35">
      <c r="A24" s="6" t="s">
        <v>28</v>
      </c>
      <c r="B24" s="15">
        <f>'2022'!I24/'2021'!I24*100-100</f>
        <v>6.6075988924712874</v>
      </c>
      <c r="C24" s="15">
        <f>'2023'!I24/'2022'!I24*100-100</f>
        <v>5.6914556108486778</v>
      </c>
      <c r="D24" s="15">
        <f>'2023'!I24/'2021'!I24*100-100</f>
        <v>12.675123061227893</v>
      </c>
    </row>
    <row r="25" spans="1:4" x14ac:dyDescent="0.35">
      <c r="A25" s="6" t="s">
        <v>29</v>
      </c>
      <c r="B25" s="15">
        <f>'2022'!I25/'2021'!I25*100-100</f>
        <v>5.6779398554162697</v>
      </c>
      <c r="C25" s="15">
        <f>'2023'!I25/'2022'!I25*100-100</f>
        <v>5.6432723149614645</v>
      </c>
      <c r="D25" s="15">
        <f>'2023'!I25/'2021'!I25*100-100</f>
        <v>11.641633778298612</v>
      </c>
    </row>
    <row r="26" spans="1:4" x14ac:dyDescent="0.35">
      <c r="A26" s="6" t="s">
        <v>30</v>
      </c>
      <c r="B26" s="15">
        <f>'2022'!I26/'2021'!I26*100-100</f>
        <v>6.2638527200056728</v>
      </c>
      <c r="C26" s="15">
        <f>'2023'!I26/'2022'!I26*100-100</f>
        <v>5.6867707970808823</v>
      </c>
      <c r="D26" s="15">
        <f>'2023'!I26/'2021'!I26*100-100</f>
        <v>12.30683446434</v>
      </c>
    </row>
    <row r="27" spans="1:4" x14ac:dyDescent="0.35">
      <c r="A27" s="8" t="s">
        <v>120</v>
      </c>
      <c r="B27" s="16">
        <f>'2022'!I27/'2021'!I27*100-100</f>
        <v>6.3704811257158269</v>
      </c>
      <c r="C27" s="16">
        <f>'2023'!I27/'2022'!I27*100-100</f>
        <v>5.6675423198976347</v>
      </c>
      <c r="D27" s="16">
        <f>'2023'!I27/'2021'!I27*100-100</f>
        <v>12.399073159394504</v>
      </c>
    </row>
    <row r="28" spans="1:4" x14ac:dyDescent="0.35">
      <c r="A28" s="6" t="s">
        <v>31</v>
      </c>
      <c r="B28" s="15">
        <f>'2022'!I28/'2021'!I28*100-100</f>
        <v>8.1722285806604305</v>
      </c>
      <c r="C28" s="15">
        <f>'2023'!I28/'2022'!I28*100-100</f>
        <v>5.9108015423475564</v>
      </c>
      <c r="D28" s="15">
        <f>'2023'!I28/'2021'!I28*100-100</f>
        <v>14.566074335997811</v>
      </c>
    </row>
    <row r="29" spans="1:4" x14ac:dyDescent="0.35">
      <c r="A29" s="6" t="s">
        <v>32</v>
      </c>
      <c r="B29" s="15">
        <f>'2022'!I29/'2021'!I29*100-100</f>
        <v>7.8175606806406961</v>
      </c>
      <c r="C29" s="15">
        <f>'2023'!I29/'2022'!I29*100-100</f>
        <v>3.3923141664075018</v>
      </c>
      <c r="D29" s="15">
        <f>'2023'!I29/'2021'!I29*100-100</f>
        <v>11.475071065485082</v>
      </c>
    </row>
    <row r="30" spans="1:4" x14ac:dyDescent="0.35">
      <c r="A30" s="8" t="s">
        <v>121</v>
      </c>
      <c r="B30" s="16">
        <f>'2022'!I30/'2021'!I30*100-100</f>
        <v>8.0101337506053909</v>
      </c>
      <c r="C30" s="16">
        <f>'2023'!I30/'2022'!I30*100-100</f>
        <v>4.7618226346107519</v>
      </c>
      <c r="D30" s="16">
        <f>'2023'!I30/'2021'!I30*100-100</f>
        <v>13.153384747215085</v>
      </c>
    </row>
    <row r="31" spans="1:4" x14ac:dyDescent="0.35">
      <c r="A31" s="6" t="s">
        <v>33</v>
      </c>
      <c r="B31" s="15">
        <f>'2022'!I31/'2021'!I31*100-100</f>
        <v>5.637490466983138</v>
      </c>
      <c r="C31" s="15">
        <f>'2023'!I31/'2022'!I31*100-100</f>
        <v>6.1536887403956797</v>
      </c>
      <c r="D31" s="15">
        <f>'2023'!I31/'2021'!I31*100-100</f>
        <v>12.13809282348646</v>
      </c>
    </row>
    <row r="32" spans="1:4" x14ac:dyDescent="0.35">
      <c r="A32" s="6" t="s">
        <v>34</v>
      </c>
      <c r="B32" s="15">
        <f>'2022'!I32/'2021'!I32*100-100</f>
        <v>4.9761345185323336</v>
      </c>
      <c r="C32" s="15">
        <f>'2023'!I32/'2022'!I32*100-100</f>
        <v>6.4694676181446198</v>
      </c>
      <c r="D32" s="15">
        <f>'2023'!I32/'2021'!I32*100-100</f>
        <v>11.767531547988725</v>
      </c>
    </row>
    <row r="33" spans="1:4" x14ac:dyDescent="0.35">
      <c r="A33" s="6" t="s">
        <v>35</v>
      </c>
      <c r="B33" s="15">
        <f>'2022'!I33/'2021'!I33*100-100</f>
        <v>10.718304042633676</v>
      </c>
      <c r="C33" s="15">
        <f>'2023'!I33/'2022'!I33*100-100</f>
        <v>4.2574702423893598</v>
      </c>
      <c r="D33" s="15">
        <f>'2023'!I33/'2021'!I33*100-100</f>
        <v>15.432102890126998</v>
      </c>
    </row>
    <row r="34" spans="1:4" x14ac:dyDescent="0.35">
      <c r="A34" s="6" t="s">
        <v>36</v>
      </c>
      <c r="B34" s="15">
        <f>'2022'!I34/'2021'!I34*100-100</f>
        <v>4.9985049178003464</v>
      </c>
      <c r="C34" s="15">
        <f>'2023'!I34/'2022'!I34*100-100</f>
        <v>6.4429946246699927</v>
      </c>
      <c r="D34" s="15">
        <f>'2023'!I34/'2021'!I34*100-100</f>
        <v>11.763552945638082</v>
      </c>
    </row>
    <row r="35" spans="1:4" x14ac:dyDescent="0.35">
      <c r="A35" s="6" t="s">
        <v>37</v>
      </c>
      <c r="B35" s="15">
        <f>'2022'!I35/'2021'!I35*100-100</f>
        <v>9.0986677536553344</v>
      </c>
      <c r="C35" s="15">
        <f>'2023'!I35/'2022'!I35*100-100</f>
        <v>4.1193505445644689</v>
      </c>
      <c r="D35" s="15">
        <f>'2023'!I35/'2021'!I35*100-100</f>
        <v>13.592824317878112</v>
      </c>
    </row>
    <row r="36" spans="1:4" x14ac:dyDescent="0.35">
      <c r="A36" s="6" t="s">
        <v>38</v>
      </c>
      <c r="B36" s="15">
        <f>'2022'!I36/'2021'!I36*100-100</f>
        <v>5.6562922036129493</v>
      </c>
      <c r="C36" s="15">
        <f>'2023'!I36/'2022'!I36*100-100</f>
        <v>5.9170469815565241</v>
      </c>
      <c r="D36" s="15">
        <f>'2023'!I36/'2021'!I36*100-100</f>
        <v>11.908024652271365</v>
      </c>
    </row>
    <row r="37" spans="1:4" x14ac:dyDescent="0.35">
      <c r="A37" s="6" t="s">
        <v>39</v>
      </c>
      <c r="B37" s="15">
        <f>'2022'!I37/'2021'!I37*100-100</f>
        <v>6.2432880368526185</v>
      </c>
      <c r="C37" s="15">
        <f>'2023'!I37/'2022'!I37*100-100</f>
        <v>6.4517629728500765</v>
      </c>
      <c r="D37" s="15">
        <f>'2023'!I37/'2021'!I37*100-100</f>
        <v>13.097853155552741</v>
      </c>
    </row>
    <row r="38" spans="1:4" x14ac:dyDescent="0.35">
      <c r="A38" s="8" t="s">
        <v>122</v>
      </c>
      <c r="B38" s="16">
        <f>'2022'!I38/'2021'!I38*100-100</f>
        <v>6.2184337670150995</v>
      </c>
      <c r="C38" s="16">
        <f>'2023'!I38/'2022'!I38*100-100</f>
        <v>5.7944826687610771</v>
      </c>
      <c r="D38" s="16">
        <f>'2023'!I38/'2021'!I38*100-100</f>
        <v>12.373242502674259</v>
      </c>
    </row>
    <row r="39" spans="1:4" x14ac:dyDescent="0.35">
      <c r="A39" s="6" t="s">
        <v>40</v>
      </c>
      <c r="B39" s="15">
        <f>'2022'!I39/'2021'!I39*100-100</f>
        <v>6.5014073810108357</v>
      </c>
      <c r="C39" s="15">
        <f>'2023'!I39/'2022'!I39*100-100</f>
        <v>2.3440463279054313</v>
      </c>
      <c r="D39" s="15">
        <f>'2023'!I39/'2021'!I39*100-100</f>
        <v>8.9978497098930319</v>
      </c>
    </row>
    <row r="40" spans="1:4" x14ac:dyDescent="0.35">
      <c r="A40" s="6" t="s">
        <v>41</v>
      </c>
      <c r="B40" s="15">
        <f>'2022'!I40/'2021'!I40*100-100</f>
        <v>4.9448376068641551</v>
      </c>
      <c r="C40" s="15">
        <f>'2023'!I40/'2022'!I40*100-100</f>
        <v>3.2088214902785523</v>
      </c>
      <c r="D40" s="15">
        <f>'2023'!I40/'2021'!I40*100-100</f>
        <v>8.312330108931107</v>
      </c>
    </row>
    <row r="41" spans="1:4" x14ac:dyDescent="0.35">
      <c r="A41" s="6" t="s">
        <v>42</v>
      </c>
      <c r="B41" s="15">
        <f>'2022'!I41/'2021'!I41*100-100</f>
        <v>1.1116594608762824</v>
      </c>
      <c r="C41" s="15">
        <f>'2023'!I41/'2022'!I41*100-100</f>
        <v>4.7403771399322778</v>
      </c>
      <c r="D41" s="15">
        <f>'2023'!I41/'2021'!I41*100-100</f>
        <v>5.9047334517658356</v>
      </c>
    </row>
    <row r="42" spans="1:4" x14ac:dyDescent="0.35">
      <c r="A42" s="6" t="s">
        <v>43</v>
      </c>
      <c r="B42" s="15">
        <f>'2022'!I42/'2021'!I42*100-100</f>
        <v>4.1109484959871878</v>
      </c>
      <c r="C42" s="15">
        <f>'2023'!I42/'2022'!I42*100-100</f>
        <v>3.5256848686631201</v>
      </c>
      <c r="D42" s="15">
        <f>'2023'!I42/'2021'!I42*100-100</f>
        <v>7.7815724537318545</v>
      </c>
    </row>
    <row r="43" spans="1:4" x14ac:dyDescent="0.35">
      <c r="A43" s="8" t="s">
        <v>123</v>
      </c>
      <c r="B43" s="16">
        <f>'2022'!I43/'2021'!I43*100-100</f>
        <v>4.5950521334308121</v>
      </c>
      <c r="C43" s="16">
        <f>'2023'!I43/'2022'!I43*100-100</f>
        <v>3.2226975608141259</v>
      </c>
      <c r="D43" s="16">
        <f>'2023'!I43/'2021'!I43*100-100</f>
        <v>7.9658343272671459</v>
      </c>
    </row>
    <row r="44" spans="1:4" x14ac:dyDescent="0.35">
      <c r="A44" s="6" t="s">
        <v>44</v>
      </c>
      <c r="B44" s="15">
        <f>'2022'!I44/'2021'!I44*100-100</f>
        <v>8.5900961753063427</v>
      </c>
      <c r="C44" s="15">
        <f>'2023'!I44/'2022'!I44*100-100</f>
        <v>5.9910782060321566</v>
      </c>
      <c r="D44" s="15">
        <f>'2023'!I44/'2021'!I44*100-100</f>
        <v>15.095813761174483</v>
      </c>
    </row>
    <row r="45" spans="1:4" x14ac:dyDescent="0.35">
      <c r="A45" s="6" t="s">
        <v>45</v>
      </c>
      <c r="B45" s="15">
        <f>'2022'!I45/'2021'!I45*100-100</f>
        <v>6.9877499161237466</v>
      </c>
      <c r="C45" s="15">
        <f>'2023'!I45/'2022'!I45*100-100</f>
        <v>4.7476272450445549</v>
      </c>
      <c r="D45" s="15">
        <f>'2023'!I45/'2021'!I45*100-100</f>
        <v>12.067129480001768</v>
      </c>
    </row>
    <row r="46" spans="1:4" x14ac:dyDescent="0.35">
      <c r="A46" s="6" t="s">
        <v>46</v>
      </c>
      <c r="B46" s="15">
        <f>'2022'!I46/'2021'!I46*100-100</f>
        <v>6.177111586906193</v>
      </c>
      <c r="C46" s="15">
        <f>'2023'!I46/'2022'!I46*100-100</f>
        <v>5.5651405109447438</v>
      </c>
      <c r="D46" s="15">
        <f>'2023'!I46/'2021'!I46*100-100</f>
        <v>12.086017037180113</v>
      </c>
    </row>
    <row r="47" spans="1:4" x14ac:dyDescent="0.35">
      <c r="A47" s="6" t="s">
        <v>47</v>
      </c>
      <c r="B47" s="15">
        <f>'2022'!I47/'2021'!I47*100-100</f>
        <v>8.2153110976976365</v>
      </c>
      <c r="C47" s="15">
        <f>'2023'!I47/'2022'!I47*100-100</f>
        <v>4.4057207119520427</v>
      </c>
      <c r="D47" s="15">
        <f>'2023'!I47/'2021'!I47*100-100</f>
        <v>12.982975472232241</v>
      </c>
    </row>
    <row r="48" spans="1:4" x14ac:dyDescent="0.35">
      <c r="A48" s="8" t="s">
        <v>124</v>
      </c>
      <c r="B48" s="16">
        <f>'2022'!I48/'2021'!I48*100-100</f>
        <v>6.8406495360457313</v>
      </c>
      <c r="C48" s="16">
        <f>'2023'!I48/'2022'!I48*100-100</f>
        <v>5.3270645611163303</v>
      </c>
      <c r="D48" s="16">
        <f>'2023'!I48/'2021'!I48*100-100</f>
        <v>12.532119914346936</v>
      </c>
    </row>
    <row r="49" spans="1:4" x14ac:dyDescent="0.35">
      <c r="A49" s="6" t="s">
        <v>48</v>
      </c>
      <c r="B49" s="15">
        <f>'2022'!I49/'2021'!I49*100-100</f>
        <v>7.2823605638636622</v>
      </c>
      <c r="C49" s="15">
        <f>'2023'!I49/'2022'!I49*100-100</f>
        <v>5.5517450102710058</v>
      </c>
      <c r="D49" s="15">
        <f>'2023'!I49/'2021'!I49*100-100</f>
        <v>13.238403663368899</v>
      </c>
    </row>
    <row r="50" spans="1:4" x14ac:dyDescent="0.35">
      <c r="A50" s="6" t="s">
        <v>49</v>
      </c>
      <c r="B50" s="15">
        <f>'2022'!I50/'2021'!I50*100-100</f>
        <v>5.8648733069899919</v>
      </c>
      <c r="C50" s="15">
        <f>'2023'!I50/'2022'!I50*100-100</f>
        <v>5.7827974609529207</v>
      </c>
      <c r="D50" s="15">
        <f>'2023'!I50/'2021'!I50*100-100</f>
        <v>11.986824512627621</v>
      </c>
    </row>
    <row r="51" spans="1:4" x14ac:dyDescent="0.35">
      <c r="A51" s="6" t="s">
        <v>50</v>
      </c>
      <c r="B51" s="15">
        <f>'2022'!I51/'2021'!I51*100-100</f>
        <v>6.4354537639100613</v>
      </c>
      <c r="C51" s="15">
        <f>'2023'!I51/'2022'!I51*100-100</f>
        <v>4.808075763740959</v>
      </c>
      <c r="D51" s="15">
        <f>'2023'!I51/'2021'!I51*100-100</f>
        <v>11.552951020360311</v>
      </c>
    </row>
    <row r="52" spans="1:4" x14ac:dyDescent="0.35">
      <c r="A52" s="6" t="s">
        <v>51</v>
      </c>
      <c r="B52" s="15">
        <f>'2022'!I52/'2021'!I52*100-100</f>
        <v>5.4992389096869516</v>
      </c>
      <c r="C52" s="15">
        <f>'2023'!I52/'2022'!I52*100-100</f>
        <v>5.2339012912291309</v>
      </c>
      <c r="D52" s="15">
        <f>'2023'!I52/'2021'!I52*100-100</f>
        <v>11.020964937217983</v>
      </c>
    </row>
    <row r="53" spans="1:4" x14ac:dyDescent="0.35">
      <c r="A53" s="6" t="s">
        <v>52</v>
      </c>
      <c r="B53" s="15">
        <f>'2022'!I53/'2021'!I53*100-100</f>
        <v>5.9620552827610993</v>
      </c>
      <c r="C53" s="15">
        <f>'2023'!I53/'2022'!I53*100-100</f>
        <v>5.1453585389705978</v>
      </c>
      <c r="D53" s="15">
        <f>'2023'!I53/'2021'!I53*100-100</f>
        <v>11.414182942321389</v>
      </c>
    </row>
    <row r="54" spans="1:4" x14ac:dyDescent="0.35">
      <c r="A54" s="6" t="s">
        <v>53</v>
      </c>
      <c r="B54" s="15">
        <f>'2022'!I54/'2021'!I54*100-100</f>
        <v>5.997547264986494</v>
      </c>
      <c r="C54" s="15">
        <f>'2023'!I54/'2022'!I54*100-100</f>
        <v>6.3497600347410383</v>
      </c>
      <c r="D54" s="15">
        <f>'2023'!I54/'2021'!I54*100-100</f>
        <v>12.728137159024342</v>
      </c>
    </row>
    <row r="55" spans="1:4" x14ac:dyDescent="0.35">
      <c r="A55" s="6" t="s">
        <v>54</v>
      </c>
      <c r="B55" s="15">
        <f>'2022'!I55/'2021'!I55*100-100</f>
        <v>6.8768538022292631</v>
      </c>
      <c r="C55" s="15">
        <f>'2023'!I55/'2022'!I55*100-100</f>
        <v>4.5031355266758766</v>
      </c>
      <c r="D55" s="15">
        <f>'2023'!I55/'2021'!I55*100-100</f>
        <v>11.689663375590868</v>
      </c>
    </row>
    <row r="56" spans="1:4" x14ac:dyDescent="0.35">
      <c r="A56" s="6" t="s">
        <v>55</v>
      </c>
      <c r="B56" s="15">
        <f>'2022'!I56/'2021'!I56*100-100</f>
        <v>5.9051615796166175</v>
      </c>
      <c r="C56" s="15">
        <f>'2023'!I56/'2022'!I56*100-100</f>
        <v>4.6045532599328283</v>
      </c>
      <c r="D56" s="15">
        <f>'2023'!I56/'2021'!I56*100-100</f>
        <v>10.781621149567997</v>
      </c>
    </row>
    <row r="57" spans="1:4" x14ac:dyDescent="0.35">
      <c r="A57" s="6" t="s">
        <v>56</v>
      </c>
      <c r="B57" s="15">
        <f>'2022'!I57/'2021'!I57*100-100</f>
        <v>7.7916303682452224</v>
      </c>
      <c r="C57" s="15">
        <f>'2023'!I57/'2022'!I57*100-100</f>
        <v>2.8985339775038881</v>
      </c>
      <c r="D57" s="15">
        <f>'2023'!I57/'2021'!I57*100-100</f>
        <v>10.916007399374195</v>
      </c>
    </row>
    <row r="58" spans="1:4" x14ac:dyDescent="0.35">
      <c r="A58" s="8" t="s">
        <v>125</v>
      </c>
      <c r="B58" s="16">
        <f>'2022'!I58/'2021'!I58*100-100</f>
        <v>6.2119334967900812</v>
      </c>
      <c r="C58" s="16">
        <f>'2023'!I58/'2022'!I58*100-100</f>
        <v>5.033095056179576</v>
      </c>
      <c r="D58" s="16">
        <f>'2023'!I58/'2021'!I58*100-100</f>
        <v>11.557681070689753</v>
      </c>
    </row>
    <row r="59" spans="1:4" x14ac:dyDescent="0.35">
      <c r="A59" s="6" t="s">
        <v>57</v>
      </c>
      <c r="B59" s="15">
        <f>'2022'!I59/'2021'!I59*100-100</f>
        <v>5.4001263711255945</v>
      </c>
      <c r="C59" s="15">
        <f>'2023'!I59/'2022'!I59*100-100</f>
        <v>5.252599158818299</v>
      </c>
      <c r="D59" s="15">
        <f>'2023'!I59/'2021'!I59*100-100</f>
        <v>10.936372522288778</v>
      </c>
    </row>
    <row r="60" spans="1:4" x14ac:dyDescent="0.35">
      <c r="A60" s="6" t="s">
        <v>58</v>
      </c>
      <c r="B60" s="15">
        <f>'2022'!I60/'2021'!I60*100-100</f>
        <v>6.4834049457410003</v>
      </c>
      <c r="C60" s="15">
        <f>'2023'!I60/'2022'!I60*100-100</f>
        <v>3.5314814785462119</v>
      </c>
      <c r="D60" s="15">
        <f>'2023'!I60/'2021'!I60*100-100</f>
        <v>10.24384666912519</v>
      </c>
    </row>
    <row r="61" spans="1:4" x14ac:dyDescent="0.35">
      <c r="A61" s="6" t="s">
        <v>59</v>
      </c>
      <c r="B61" s="15">
        <f>'2022'!I61/'2021'!I61*100-100</f>
        <v>7.5380121974675518</v>
      </c>
      <c r="C61" s="15">
        <f>'2023'!I61/'2022'!I61*100-100</f>
        <v>3.8855365328612805</v>
      </c>
      <c r="D61" s="15">
        <f>'2023'!I61/'2021'!I61*100-100</f>
        <v>11.716440948112975</v>
      </c>
    </row>
    <row r="62" spans="1:4" x14ac:dyDescent="0.35">
      <c r="A62" s="6" t="s">
        <v>60</v>
      </c>
      <c r="B62" s="15">
        <f>'2022'!I62/'2021'!I62*100-100</f>
        <v>7.8440095627130972</v>
      </c>
      <c r="C62" s="15">
        <f>'2023'!I62/'2022'!I62*100-100</f>
        <v>3.0313482202270308</v>
      </c>
      <c r="D62" s="15">
        <f>'2023'!I62/'2021'!I62*100-100</f>
        <v>11.113137027213881</v>
      </c>
    </row>
    <row r="63" spans="1:4" x14ac:dyDescent="0.35">
      <c r="A63" s="6" t="s">
        <v>61</v>
      </c>
      <c r="B63" s="15">
        <f>'2022'!I63/'2021'!I63*100-100</f>
        <v>4.3197017007321676</v>
      </c>
      <c r="C63" s="15">
        <f>'2023'!I63/'2022'!I63*100-100</f>
        <v>3.7266632634788976</v>
      </c>
      <c r="D63" s="15">
        <f>'2023'!I63/'2021'!I63*100-100</f>
        <v>8.2073457005841277</v>
      </c>
    </row>
    <row r="64" spans="1:4" x14ac:dyDescent="0.35">
      <c r="A64" s="6" t="s">
        <v>62</v>
      </c>
      <c r="B64" s="15">
        <f>'2022'!I64/'2021'!I64*100-100</f>
        <v>6.4619362702099465</v>
      </c>
      <c r="C64" s="15">
        <f>'2023'!I64/'2022'!I64*100-100</f>
        <v>3.5502801743613475</v>
      </c>
      <c r="D64" s="15">
        <f>'2023'!I64/'2021'!I64*100-100</f>
        <v>10.241633286852419</v>
      </c>
    </row>
    <row r="65" spans="1:4" x14ac:dyDescent="0.35">
      <c r="A65" s="6" t="s">
        <v>63</v>
      </c>
      <c r="B65" s="15">
        <f>'2022'!I65/'2021'!I65*100-100</f>
        <v>7.4283633993594549</v>
      </c>
      <c r="C65" s="15">
        <f>'2023'!I65/'2022'!I65*100-100</f>
        <v>3.3651389349865752</v>
      </c>
      <c r="D65" s="15">
        <f>'2023'!I65/'2021'!I65*100-100</f>
        <v>11.043477083330174</v>
      </c>
    </row>
    <row r="66" spans="1:4" x14ac:dyDescent="0.35">
      <c r="A66" s="6" t="s">
        <v>64</v>
      </c>
      <c r="B66" s="15">
        <f>'2022'!I66/'2021'!I66*100-100</f>
        <v>7.8036920429590566</v>
      </c>
      <c r="C66" s="15">
        <f>'2023'!I66/'2022'!I66*100-100</f>
        <v>3.7305249591649527</v>
      </c>
      <c r="D66" s="15">
        <f>'2023'!I66/'2021'!I66*100-100</f>
        <v>11.825335681522958</v>
      </c>
    </row>
    <row r="67" spans="1:4" x14ac:dyDescent="0.35">
      <c r="A67" s="6" t="s">
        <v>65</v>
      </c>
      <c r="B67" s="15">
        <f>'2022'!I67/'2021'!I67*100-100</f>
        <v>4.6270187256017863</v>
      </c>
      <c r="C67" s="15">
        <f>'2023'!I67/'2022'!I67*100-100</f>
        <v>3.4730764155279701</v>
      </c>
      <c r="D67" s="15">
        <f>'2023'!I67/'2021'!I67*100-100</f>
        <v>8.2607950372306931</v>
      </c>
    </row>
    <row r="68" spans="1:4" x14ac:dyDescent="0.35">
      <c r="A68" s="6" t="s">
        <v>66</v>
      </c>
      <c r="B68" s="15">
        <f>'2022'!I68/'2021'!I68*100-100</f>
        <v>7.4354640390798465</v>
      </c>
      <c r="C68" s="15">
        <f>'2023'!I68/'2022'!I68*100-100</f>
        <v>4.956860762316694</v>
      </c>
      <c r="D68" s="15">
        <f>'2023'!I68/'2021'!I68*100-100</f>
        <v>12.760890400845852</v>
      </c>
    </row>
    <row r="69" spans="1:4" x14ac:dyDescent="0.35">
      <c r="A69" s="8" t="s">
        <v>126</v>
      </c>
      <c r="B69" s="16">
        <f>'2022'!I69/'2021'!I69*100-100</f>
        <v>6.8532534068080935</v>
      </c>
      <c r="C69" s="16">
        <f>'2023'!I69/'2022'!I69*100-100</f>
        <v>3.5989401421173</v>
      </c>
      <c r="D69" s="16">
        <f>'2023'!I69/'2021'!I69*100-100</f>
        <v>10.698838036824029</v>
      </c>
    </row>
    <row r="70" spans="1:4" x14ac:dyDescent="0.35">
      <c r="A70" s="6" t="s">
        <v>67</v>
      </c>
      <c r="B70" s="15">
        <f>'2022'!I70/'2021'!I70*100-100</f>
        <v>7.2643524539736291</v>
      </c>
      <c r="C70" s="15">
        <f>'2023'!I70/'2022'!I70*100-100</f>
        <v>4.3244102472703077</v>
      </c>
      <c r="D70" s="15">
        <f>'2023'!I70/'2021'!I70*100-100</f>
        <v>11.902903103161421</v>
      </c>
    </row>
    <row r="71" spans="1:4" x14ac:dyDescent="0.35">
      <c r="A71" s="6" t="s">
        <v>68</v>
      </c>
      <c r="B71" s="15">
        <f>'2022'!I71/'2021'!I71*100-100</f>
        <v>3.4094910197372457</v>
      </c>
      <c r="C71" s="15">
        <f>'2023'!I71/'2022'!I71*100-100</f>
        <v>5.6650997267195606</v>
      </c>
      <c r="D71" s="15">
        <f>'2023'!I71/'2021'!I71*100-100</f>
        <v>9.2677418128984641</v>
      </c>
    </row>
    <row r="72" spans="1:4" x14ac:dyDescent="0.35">
      <c r="A72" s="8" t="s">
        <v>127</v>
      </c>
      <c r="B72" s="16">
        <f>'2022'!I72/'2021'!I72*100-100</f>
        <v>6.347066858418529</v>
      </c>
      <c r="C72" s="16">
        <f>'2023'!I72/'2022'!I72*100-100</f>
        <v>4.6346224573513979</v>
      </c>
      <c r="D72" s="16">
        <f>'2023'!I72/'2021'!I72*100-100</f>
        <v>11.275851901773294</v>
      </c>
    </row>
    <row r="73" spans="1:4" x14ac:dyDescent="0.35">
      <c r="A73" s="6" t="s">
        <v>69</v>
      </c>
      <c r="B73" s="15">
        <f>'2022'!I73/'2021'!I73*100-100</f>
        <v>2.4270850714776628</v>
      </c>
      <c r="C73" s="15">
        <f>'2023'!I73/'2022'!I73*100-100</f>
        <v>6.0634726333034479</v>
      </c>
      <c r="D73" s="15">
        <f>'2023'!I73/'2021'!I73*100-100</f>
        <v>8.6377233438771555</v>
      </c>
    </row>
    <row r="74" spans="1:4" x14ac:dyDescent="0.35">
      <c r="A74" s="6" t="s">
        <v>70</v>
      </c>
      <c r="B74" s="15">
        <f>'2022'!I74/'2021'!I74*100-100</f>
        <v>5.710964962579439</v>
      </c>
      <c r="C74" s="15">
        <f>'2023'!I74/'2022'!I74*100-100</f>
        <v>5.0639389825409609</v>
      </c>
      <c r="D74" s="15">
        <f>'2023'!I74/'2021'!I74*100-100</f>
        <v>11.064103726139706</v>
      </c>
    </row>
    <row r="75" spans="1:4" x14ac:dyDescent="0.35">
      <c r="A75" s="6" t="s">
        <v>71</v>
      </c>
      <c r="B75" s="15">
        <f>'2022'!I75/'2021'!I75*100-100</f>
        <v>7.403968042719228</v>
      </c>
      <c r="C75" s="15">
        <f>'2023'!I75/'2022'!I75*100-100</f>
        <v>3.8796374245046792</v>
      </c>
      <c r="D75" s="15">
        <f>'2023'!I75/'2021'!I75*100-100</f>
        <v>11.570852582307609</v>
      </c>
    </row>
    <row r="76" spans="1:4" x14ac:dyDescent="0.35">
      <c r="A76" s="6" t="s">
        <v>72</v>
      </c>
      <c r="B76" s="15">
        <f>'2022'!I76/'2021'!I76*100-100</f>
        <v>7.2403466846703708</v>
      </c>
      <c r="C76" s="15">
        <f>'2023'!I76/'2022'!I76*100-100</f>
        <v>3.8494514332954282</v>
      </c>
      <c r="D76" s="15">
        <f>'2023'!I76/'2021'!I76*100-100</f>
        <v>11.368511747194376</v>
      </c>
    </row>
    <row r="77" spans="1:4" x14ac:dyDescent="0.35">
      <c r="A77" s="6" t="s">
        <v>73</v>
      </c>
      <c r="B77" s="15">
        <f>'2022'!I77/'2021'!I77*100-100</f>
        <v>8.6360622406705119</v>
      </c>
      <c r="C77" s="15">
        <f>'2023'!I77/'2022'!I77*100-100</f>
        <v>3.8816099174679835</v>
      </c>
      <c r="D77" s="15">
        <f>'2023'!I77/'2021'!I77*100-100</f>
        <v>12.85289040655104</v>
      </c>
    </row>
    <row r="78" spans="1:4" x14ac:dyDescent="0.35">
      <c r="A78" s="8" t="s">
        <v>128</v>
      </c>
      <c r="B78" s="16">
        <f>'2022'!I78/'2021'!I78*100-100</f>
        <v>5.7286109798095453</v>
      </c>
      <c r="C78" s="16">
        <f>'2023'!I78/'2022'!I78*100-100</f>
        <v>4.7737963320740704</v>
      </c>
      <c r="D78" s="16">
        <f>'2023'!I78/'2021'!I78*100-100</f>
        <v>10.77587953271653</v>
      </c>
    </row>
    <row r="79" spans="1:4" x14ac:dyDescent="0.35">
      <c r="A79" s="6" t="s">
        <v>74</v>
      </c>
      <c r="B79" s="15">
        <f>'2022'!I79/'2021'!I79*100-100</f>
        <v>6.8793599262981076</v>
      </c>
      <c r="C79" s="15">
        <f>'2023'!I79/'2022'!I79*100-100</f>
        <v>3.4821544986954933</v>
      </c>
      <c r="D79" s="15">
        <f>'2023'!I79/'2021'!I79*100-100</f>
        <v>10.601064366148648</v>
      </c>
    </row>
    <row r="80" spans="1:4" x14ac:dyDescent="0.35">
      <c r="A80" s="6" t="s">
        <v>75</v>
      </c>
      <c r="B80" s="15">
        <f>'2022'!I80/'2021'!I80*100-100</f>
        <v>5.3791240791719162</v>
      </c>
      <c r="C80" s="15">
        <f>'2023'!I80/'2022'!I80*100-100</f>
        <v>4.9678144571386724</v>
      </c>
      <c r="D80" s="15">
        <f>'2023'!I80/'2021'!I80*100-100</f>
        <v>10.614163439983145</v>
      </c>
    </row>
    <row r="81" spans="1:4" x14ac:dyDescent="0.35">
      <c r="A81" s="6" t="s">
        <v>76</v>
      </c>
      <c r="B81" s="15">
        <f>'2022'!I81/'2021'!I81*100-100</f>
        <v>5.4030005975387354</v>
      </c>
      <c r="C81" s="15">
        <f>'2023'!I81/'2022'!I81*100-100</f>
        <v>3.8658860075865533</v>
      </c>
      <c r="D81" s="15">
        <f>'2023'!I81/'2021'!I81*100-100</f>
        <v>9.4777604492153529</v>
      </c>
    </row>
    <row r="82" spans="1:4" x14ac:dyDescent="0.35">
      <c r="A82" s="6" t="s">
        <v>77</v>
      </c>
      <c r="B82" s="15">
        <f>'2022'!I82/'2021'!I82*100-100</f>
        <v>6.8231090481942545</v>
      </c>
      <c r="C82" s="15">
        <f>'2023'!I82/'2022'!I82*100-100</f>
        <v>3.3110335617217288</v>
      </c>
      <c r="D82" s="15">
        <f>'2023'!I82/'2021'!I82*100-100</f>
        <v>10.360058040454589</v>
      </c>
    </row>
    <row r="83" spans="1:4" x14ac:dyDescent="0.35">
      <c r="A83" s="6" t="s">
        <v>78</v>
      </c>
      <c r="B83" s="15">
        <f>'2022'!I83/'2021'!I83*100-100</f>
        <v>6.1637139601433972</v>
      </c>
      <c r="C83" s="15">
        <f>'2023'!I83/'2022'!I83*100-100</f>
        <v>4.7876959397733998</v>
      </c>
      <c r="D83" s="15">
        <f>'2023'!I83/'2021'!I83*100-100</f>
        <v>11.246509782925827</v>
      </c>
    </row>
    <row r="84" spans="1:4" x14ac:dyDescent="0.35">
      <c r="A84" s="8" t="s">
        <v>129</v>
      </c>
      <c r="B84" s="16">
        <f>'2022'!I84/'2021'!I84*100-100</f>
        <v>5.6146709071932719</v>
      </c>
      <c r="C84" s="16">
        <f>'2023'!I84/'2022'!I84*100-100</f>
        <v>3.8758091461626094</v>
      </c>
      <c r="D84" s="16">
        <f>'2023'!I84/'2021'!I84*100-100</f>
        <v>9.7080939819038008</v>
      </c>
    </row>
    <row r="85" spans="1:4" x14ac:dyDescent="0.35">
      <c r="A85" s="6" t="s">
        <v>79</v>
      </c>
      <c r="B85" s="15">
        <f>'2022'!I85/'2021'!I85*100-100</f>
        <v>8.8016712220513966</v>
      </c>
      <c r="C85" s="15">
        <f>'2023'!I85/'2022'!I85*100-100</f>
        <v>4.4012962497151875</v>
      </c>
      <c r="D85" s="15">
        <f>'2023'!I85/'2021'!I85*100-100</f>
        <v>13.590355097175006</v>
      </c>
    </row>
    <row r="86" spans="1:4" x14ac:dyDescent="0.35">
      <c r="A86" s="6" t="s">
        <v>80</v>
      </c>
      <c r="B86" s="15">
        <f>'2022'!I86/'2021'!I86*100-100</f>
        <v>9.2161514204613724</v>
      </c>
      <c r="C86" s="15">
        <f>'2023'!I86/'2022'!I86*100-100</f>
        <v>2.6300590484948003</v>
      </c>
      <c r="D86" s="15">
        <f>'2023'!I86/'2021'!I86*100-100</f>
        <v>12.088600693313012</v>
      </c>
    </row>
    <row r="87" spans="1:4" x14ac:dyDescent="0.35">
      <c r="A87" s="6" t="s">
        <v>81</v>
      </c>
      <c r="B87" s="15">
        <f>'2022'!I87/'2021'!I87*100-100</f>
        <v>5.057500215222845</v>
      </c>
      <c r="C87" s="15">
        <f>'2023'!I87/'2022'!I87*100-100</f>
        <v>6.129912646998676</v>
      </c>
      <c r="D87" s="15">
        <f>'2023'!I87/'2021'!I87*100-100</f>
        <v>11.497433207536446</v>
      </c>
    </row>
    <row r="88" spans="1:4" x14ac:dyDescent="0.35">
      <c r="A88" s="6" t="s">
        <v>82</v>
      </c>
      <c r="B88" s="15">
        <f>'2022'!I88/'2021'!I88*100-100</f>
        <v>1.5269297542737377</v>
      </c>
      <c r="C88" s="15">
        <f>'2023'!I88/'2022'!I88*100-100</f>
        <v>10.128486674945663</v>
      </c>
      <c r="D88" s="15">
        <f>'2023'!I88/'2021'!I88*100-100</f>
        <v>11.810071305916807</v>
      </c>
    </row>
    <row r="89" spans="1:4" x14ac:dyDescent="0.35">
      <c r="A89" s="8" t="s">
        <v>130</v>
      </c>
      <c r="B89" s="16">
        <f>'2022'!I89/'2021'!I89*100-100</f>
        <v>5.7617117760480312</v>
      </c>
      <c r="C89" s="16">
        <f>'2023'!I89/'2022'!I89*100-100</f>
        <v>6.0382263448642419</v>
      </c>
      <c r="D89" s="16">
        <f>'2023'!I89/'2021'!I89*100-100</f>
        <v>12.147843319288754</v>
      </c>
    </row>
    <row r="90" spans="1:4" x14ac:dyDescent="0.35">
      <c r="A90" s="6" t="s">
        <v>83</v>
      </c>
      <c r="B90" s="15">
        <f>'2022'!I90/'2021'!I90*100-100</f>
        <v>5.0687277553936667</v>
      </c>
      <c r="C90" s="15">
        <f>'2023'!I90/'2022'!I90*100-100</f>
        <v>4.5367545751915799</v>
      </c>
      <c r="D90" s="15">
        <f>'2023'!I90/'2021'!I90*100-100</f>
        <v>9.8354380689320777</v>
      </c>
    </row>
    <row r="91" spans="1:4" x14ac:dyDescent="0.35">
      <c r="A91" s="6" t="s">
        <v>84</v>
      </c>
      <c r="B91" s="15">
        <f>'2022'!I91/'2021'!I91*100-100</f>
        <v>7.7555691524270571</v>
      </c>
      <c r="C91" s="15">
        <f>'2023'!I91/'2022'!I91*100-100</f>
        <v>3.2798073698769485</v>
      </c>
      <c r="D91" s="15">
        <f>'2023'!I91/'2021'!I91*100-100</f>
        <v>11.289744250941183</v>
      </c>
    </row>
    <row r="92" spans="1:4" x14ac:dyDescent="0.35">
      <c r="A92" s="8" t="s">
        <v>131</v>
      </c>
      <c r="B92" s="16">
        <f>'2022'!I92/'2021'!I92*100-100</f>
        <v>5.858151288584466</v>
      </c>
      <c r="C92" s="16">
        <f>'2023'!I92/'2022'!I92*100-100</f>
        <v>4.1608301931461682</v>
      </c>
      <c r="D92" s="16">
        <f>'2023'!I92/'2021'!I92*100-100</f>
        <v>10.262729209306244</v>
      </c>
    </row>
    <row r="93" spans="1:4" x14ac:dyDescent="0.35">
      <c r="A93" s="6" t="s">
        <v>85</v>
      </c>
      <c r="B93" s="15">
        <f>'2022'!I93/'2021'!I93*100-100</f>
        <v>6.2584126061674823</v>
      </c>
      <c r="C93" s="15">
        <f>'2023'!I93/'2022'!I93*100-100</f>
        <v>4.5888584685925622</v>
      </c>
      <c r="D93" s="15">
        <f>'2023'!I93/'2021'!I93*100-100</f>
        <v>11.13446077163762</v>
      </c>
    </row>
    <row r="94" spans="1:4" x14ac:dyDescent="0.35">
      <c r="A94" s="6" t="s">
        <v>86</v>
      </c>
      <c r="B94" s="15">
        <f>'2022'!I94/'2021'!I94*100-100</f>
        <v>7.2626949315323941</v>
      </c>
      <c r="C94" s="15">
        <f>'2023'!I94/'2022'!I94*100-100</f>
        <v>3.0709832547011047</v>
      </c>
      <c r="D94" s="15">
        <f>'2023'!I94/'2021'!I94*100-100</f>
        <v>10.556714331420892</v>
      </c>
    </row>
    <row r="95" spans="1:4" x14ac:dyDescent="0.35">
      <c r="A95" s="6" t="s">
        <v>87</v>
      </c>
      <c r="B95" s="15">
        <f>'2022'!I95/'2021'!I95*100-100</f>
        <v>6.4720442392760305</v>
      </c>
      <c r="C95" s="15">
        <f>'2023'!I95/'2022'!I95*100-100</f>
        <v>4.5813565903294773</v>
      </c>
      <c r="D95" s="15">
        <f>'2023'!I95/'2021'!I95*100-100</f>
        <v>11.349908254890622</v>
      </c>
    </row>
    <row r="96" spans="1:4" x14ac:dyDescent="0.35">
      <c r="A96" s="6" t="s">
        <v>88</v>
      </c>
      <c r="B96" s="15">
        <f>'2022'!I96/'2021'!I96*100-100</f>
        <v>8.0837542055650147</v>
      </c>
      <c r="C96" s="15">
        <f>'2023'!I96/'2022'!I96*100-100</f>
        <v>3.316896780808662</v>
      </c>
      <c r="D96" s="15">
        <f>'2023'!I96/'2021'!I96*100-100</f>
        <v>11.668780769386572</v>
      </c>
    </row>
    <row r="97" spans="1:4" x14ac:dyDescent="0.35">
      <c r="A97" s="6" t="s">
        <v>89</v>
      </c>
      <c r="B97" s="15">
        <f>'2022'!I97/'2021'!I97*100-100</f>
        <v>6.9081413328265597</v>
      </c>
      <c r="C97" s="15">
        <f>'2023'!I97/'2022'!I97*100-100</f>
        <v>4.1468320224705479</v>
      </c>
      <c r="D97" s="15">
        <f>'2023'!I97/'2021'!I97*100-100</f>
        <v>11.341442372244288</v>
      </c>
    </row>
    <row r="98" spans="1:4" x14ac:dyDescent="0.35">
      <c r="A98" s="8" t="s">
        <v>132</v>
      </c>
      <c r="B98" s="16">
        <f>'2022'!I98/'2021'!I98*100-100</f>
        <v>6.6746574225220741</v>
      </c>
      <c r="C98" s="16">
        <f>'2023'!I98/'2022'!I98*100-100</f>
        <v>4.3401928269812799</v>
      </c>
      <c r="D98" s="16">
        <f>'2023'!I98/'2021'!I98*100-100</f>
        <v>11.304543252181219</v>
      </c>
    </row>
    <row r="99" spans="1:4" x14ac:dyDescent="0.35">
      <c r="A99" s="6" t="s">
        <v>90</v>
      </c>
      <c r="B99" s="15">
        <f>'2022'!I99/'2021'!I99*100-100</f>
        <v>3.8347124682971838</v>
      </c>
      <c r="C99" s="15">
        <f>'2023'!I99/'2022'!I99*100-100</f>
        <v>5.0855347836143352</v>
      </c>
      <c r="D99" s="15">
        <f>'2023'!I99/'2021'!I99*100-100</f>
        <v>9.11526288833835</v>
      </c>
    </row>
    <row r="100" spans="1:4" x14ac:dyDescent="0.35">
      <c r="A100" s="6" t="s">
        <v>91</v>
      </c>
      <c r="B100" s="15">
        <f>'2022'!I100/'2021'!I100*100-100</f>
        <v>5.8377844988622059</v>
      </c>
      <c r="C100" s="15">
        <f>'2023'!I100/'2022'!I100*100-100</f>
        <v>2.8814958042052865</v>
      </c>
      <c r="D100" s="15">
        <f>'2023'!I100/'2021'!I100*100-100</f>
        <v>8.8874958184607493</v>
      </c>
    </row>
    <row r="101" spans="1:4" x14ac:dyDescent="0.35">
      <c r="A101" s="6" t="s">
        <v>92</v>
      </c>
      <c r="B101" s="15">
        <f>'2022'!I101/'2021'!I101*100-100</f>
        <v>3.5995442288163702</v>
      </c>
      <c r="C101" s="15">
        <f>'2023'!I101/'2022'!I101*100-100</f>
        <v>4.5625793476348662</v>
      </c>
      <c r="D101" s="15">
        <f>'2023'!I101/'2021'!I101*100-100</f>
        <v>8.326355638044177</v>
      </c>
    </row>
    <row r="102" spans="1:4" x14ac:dyDescent="0.35">
      <c r="A102" s="6" t="s">
        <v>93</v>
      </c>
      <c r="B102" s="15">
        <f>'2022'!I102/'2021'!I102*100-100</f>
        <v>6.1763605232502101</v>
      </c>
      <c r="C102" s="15">
        <f>'2023'!I102/'2022'!I102*100-100</f>
        <v>3.2054798306348573</v>
      </c>
      <c r="D102" s="15">
        <f>'2023'!I102/'2021'!I102*100-100</f>
        <v>9.5798223447251445</v>
      </c>
    </row>
    <row r="103" spans="1:4" x14ac:dyDescent="0.35">
      <c r="A103" s="6" t="s">
        <v>94</v>
      </c>
      <c r="B103" s="15">
        <f>'2022'!I103/'2021'!I103*100-100</f>
        <v>4.7476767022816659</v>
      </c>
      <c r="C103" s="15">
        <f>'2023'!I103/'2022'!I103*100-100</f>
        <v>3.8528868315557645</v>
      </c>
      <c r="D103" s="15">
        <f>'2023'!I103/'2021'!I103*100-100</f>
        <v>8.78348614430449</v>
      </c>
    </row>
    <row r="104" spans="1:4" x14ac:dyDescent="0.35">
      <c r="A104" s="6" t="s">
        <v>95</v>
      </c>
      <c r="B104" s="15">
        <f>'2022'!I104/'2021'!I104*100-100</f>
        <v>5.4744216565274115</v>
      </c>
      <c r="C104" s="15">
        <f>'2023'!I104/'2022'!I104*100-100</f>
        <v>3.8210067189505423</v>
      </c>
      <c r="D104" s="15">
        <f>'2023'!I104/'2021'!I104*100-100</f>
        <v>9.5046063947975341</v>
      </c>
    </row>
    <row r="105" spans="1:4" x14ac:dyDescent="0.35">
      <c r="A105" s="8" t="s">
        <v>133</v>
      </c>
      <c r="B105" s="16">
        <f>'2022'!I105/'2021'!I105*100-100</f>
        <v>5.0761131848598069</v>
      </c>
      <c r="C105" s="16">
        <f>'2023'!I105/'2022'!I105*100-100</f>
        <v>3.680657205944371</v>
      </c>
      <c r="D105" s="16">
        <f>'2023'!I105/'2021'!I105*100-100</f>
        <v>8.943604716524618</v>
      </c>
    </row>
    <row r="106" spans="1:4" x14ac:dyDescent="0.35">
      <c r="A106" s="6" t="s">
        <v>96</v>
      </c>
      <c r="B106" s="15">
        <f>'2022'!I106/'2021'!I106*100-100</f>
        <v>4.2337681477801112</v>
      </c>
      <c r="C106" s="15">
        <f>'2023'!I106/'2022'!I106*100-100</f>
        <v>4.8422145502319438</v>
      </c>
      <c r="D106" s="15">
        <f>'2023'!I106/'2021'!I106*100-100</f>
        <v>9.280990835286957</v>
      </c>
    </row>
    <row r="107" spans="1:4" x14ac:dyDescent="0.35">
      <c r="A107" s="6" t="s">
        <v>97</v>
      </c>
      <c r="B107" s="15">
        <f>'2022'!I107/'2021'!I107*100-100</f>
        <v>5.109814696656116</v>
      </c>
      <c r="C107" s="15">
        <f>'2023'!I107/'2022'!I107*100-100</f>
        <v>5.1318268470214718</v>
      </c>
      <c r="D107" s="15">
        <f>'2023'!I107/'2021'!I107*100-100</f>
        <v>10.503868386113638</v>
      </c>
    </row>
    <row r="108" spans="1:4" x14ac:dyDescent="0.35">
      <c r="A108" s="8" t="s">
        <v>134</v>
      </c>
      <c r="B108" s="16">
        <f>'2022'!I108/'2021'!I108*100-100</f>
        <v>4.5625982808971628</v>
      </c>
      <c r="C108" s="16">
        <f>'2023'!I108/'2022'!I108*100-100</f>
        <v>4.9514914403310684</v>
      </c>
      <c r="D108" s="16">
        <f>'2023'!I108/'2021'!I108*100-100</f>
        <v>9.7400063845635572</v>
      </c>
    </row>
    <row r="109" spans="1:4" x14ac:dyDescent="0.35">
      <c r="A109" s="6" t="s">
        <v>98</v>
      </c>
      <c r="B109" s="15">
        <f>'2022'!I109/'2021'!I109*100-100</f>
        <v>6.5471505566090542</v>
      </c>
      <c r="C109" s="15">
        <f>'2023'!I109/'2022'!I109*100-100</f>
        <v>5.0474761422601517</v>
      </c>
      <c r="D109" s="15">
        <f>'2023'!I109/'2021'!I109*100-100</f>
        <v>11.925092561211898</v>
      </c>
    </row>
    <row r="110" spans="1:4" x14ac:dyDescent="0.35">
      <c r="A110" s="6" t="s">
        <v>99</v>
      </c>
      <c r="B110" s="15">
        <f>'2022'!I110/'2021'!I110*100-100</f>
        <v>4.3993929371018368</v>
      </c>
      <c r="C110" s="15">
        <f>'2023'!I110/'2022'!I110*100-100</f>
        <v>5.383501460282659</v>
      </c>
      <c r="D110" s="15">
        <f>'2023'!I110/'2021'!I110*100-100</f>
        <v>10.019735780396942</v>
      </c>
    </row>
    <row r="111" spans="1:4" x14ac:dyDescent="0.35">
      <c r="A111" s="6" t="s">
        <v>100</v>
      </c>
      <c r="B111" s="15">
        <f>'2022'!I111/'2021'!I111*100-100</f>
        <v>4.4463248223930236</v>
      </c>
      <c r="C111" s="15">
        <f>'2023'!I111/'2022'!I111*100-100</f>
        <v>5.5989996396079249</v>
      </c>
      <c r="D111" s="15">
        <f>'2023'!I111/'2021'!I111*100-100</f>
        <v>10.294274172782522</v>
      </c>
    </row>
    <row r="112" spans="1:4" x14ac:dyDescent="0.35">
      <c r="A112" s="6" t="s">
        <v>101</v>
      </c>
      <c r="B112" s="15">
        <f>'2022'!I112/'2021'!I112*100-100</f>
        <v>3.9243254915900962</v>
      </c>
      <c r="C112" s="15">
        <f>'2023'!I112/'2022'!I112*100-100</f>
        <v>6.4188493440766194</v>
      </c>
      <c r="D112" s="15">
        <f>'2023'!I112/'2021'!I112*100-100</f>
        <v>10.595071376743064</v>
      </c>
    </row>
    <row r="113" spans="1:4" x14ac:dyDescent="0.35">
      <c r="A113" s="6" t="s">
        <v>102</v>
      </c>
      <c r="B113" s="15">
        <f>'2022'!I113/'2021'!I113*100-100</f>
        <v>5.8682935195981827</v>
      </c>
      <c r="C113" s="15">
        <f>'2023'!I113/'2022'!I113*100-100</f>
        <v>4.1439382240269396</v>
      </c>
      <c r="D113" s="15">
        <f>'2023'!I113/'2021'!I113*100-100</f>
        <v>10.255410201881858</v>
      </c>
    </row>
    <row r="114" spans="1:4" x14ac:dyDescent="0.35">
      <c r="A114" s="8" t="s">
        <v>135</v>
      </c>
      <c r="B114" s="16">
        <f>'2022'!I114/'2021'!I114*100-100</f>
        <v>5.2682484059847212</v>
      </c>
      <c r="C114" s="16">
        <f>'2023'!I114/'2022'!I114*100-100</f>
        <v>5.3060286946074342</v>
      </c>
      <c r="D114" s="16">
        <f>'2023'!I114/'2021'!I114*100-100</f>
        <v>10.853811872716904</v>
      </c>
    </row>
    <row r="115" spans="1:4" x14ac:dyDescent="0.35">
      <c r="A115" s="6" t="s">
        <v>103</v>
      </c>
      <c r="B115" s="15">
        <f>'2022'!I115/'2021'!I115*100-100</f>
        <v>5.8035711842865823</v>
      </c>
      <c r="C115" s="15">
        <f>'2023'!I115/'2022'!I115*100-100</f>
        <v>5.2289109875131032</v>
      </c>
      <c r="D115" s="15">
        <f>'2023'!I115/'2021'!I115*100-100</f>
        <v>11.335945743123006</v>
      </c>
    </row>
    <row r="116" spans="1:4" x14ac:dyDescent="0.35">
      <c r="A116" s="6" t="s">
        <v>104</v>
      </c>
      <c r="B116" s="15">
        <f>'2022'!I116/'2021'!I116*100-100</f>
        <v>6.443711985308795</v>
      </c>
      <c r="C116" s="15">
        <f>'2023'!I116/'2022'!I116*100-100</f>
        <v>5.1364354897730919</v>
      </c>
      <c r="D116" s="15">
        <f>'2023'!I116/'2021'!I116*100-100</f>
        <v>11.911124584354056</v>
      </c>
    </row>
    <row r="117" spans="1:4" x14ac:dyDescent="0.35">
      <c r="A117" s="6" t="s">
        <v>105</v>
      </c>
      <c r="B117" s="15">
        <f>'2022'!I117/'2021'!I117*100-100</f>
        <v>5.1637850968629095</v>
      </c>
      <c r="C117" s="15">
        <f>'2023'!I117/'2022'!I117*100-100</f>
        <v>5.2439855781208422</v>
      </c>
      <c r="D117" s="15">
        <f>'2023'!I117/'2021'!I117*100-100</f>
        <v>10.678558820748393</v>
      </c>
    </row>
    <row r="118" spans="1:4" x14ac:dyDescent="0.35">
      <c r="A118" s="6" t="s">
        <v>106</v>
      </c>
      <c r="B118" s="15">
        <f>'2022'!I118/'2021'!I118*100-100</f>
        <v>6.3289972457943691</v>
      </c>
      <c r="C118" s="15">
        <f>'2023'!I118/'2022'!I118*100-100</f>
        <v>6.0524560313653097</v>
      </c>
      <c r="D118" s="15">
        <f>'2023'!I118/'2021'!I118*100-100</f>
        <v>12.764513052687704</v>
      </c>
    </row>
    <row r="119" spans="1:4" x14ac:dyDescent="0.35">
      <c r="A119" s="6" t="s">
        <v>107</v>
      </c>
      <c r="B119" s="15">
        <f>'2022'!I119/'2021'!I119*100-100</f>
        <v>5.4712878838534209</v>
      </c>
      <c r="C119" s="15">
        <f>'2023'!I119/'2022'!I119*100-100</f>
        <v>6.0726762065517192</v>
      </c>
      <c r="D119" s="15">
        <f>'2023'!I119/'2021'!I119*100-100</f>
        <v>11.876217687919862</v>
      </c>
    </row>
    <row r="120" spans="1:4" x14ac:dyDescent="0.35">
      <c r="A120" s="6" t="s">
        <v>108</v>
      </c>
      <c r="B120" s="15">
        <f>'2022'!I120/'2021'!I120*100-100</f>
        <v>6.2200086108123713</v>
      </c>
      <c r="C120" s="15">
        <f>'2023'!I120/'2022'!I120*100-100</f>
        <v>5.17352882572672</v>
      </c>
      <c r="D120" s="15">
        <f>'2023'!I120/'2021'!I120*100-100</f>
        <v>11.715331374982171</v>
      </c>
    </row>
    <row r="121" spans="1:4" x14ac:dyDescent="0.35">
      <c r="A121" s="6" t="s">
        <v>109</v>
      </c>
      <c r="B121" s="15">
        <f>'2022'!I121/'2021'!I121*100-100</f>
        <v>5.8370971912764702</v>
      </c>
      <c r="C121" s="15">
        <f>'2023'!I121/'2022'!I121*100-100</f>
        <v>5.8035919263141267</v>
      </c>
      <c r="D121" s="15">
        <f>'2023'!I121/'2021'!I121*100-100</f>
        <v>11.979450418914638</v>
      </c>
    </row>
    <row r="122" spans="1:4" x14ac:dyDescent="0.35">
      <c r="A122" s="6" t="s">
        <v>110</v>
      </c>
      <c r="B122" s="15">
        <f>'2022'!I122/'2021'!I122*100-100</f>
        <v>6.6932312005504713</v>
      </c>
      <c r="C122" s="15">
        <f>'2023'!I122/'2022'!I122*100-100</f>
        <v>5.091247915945047</v>
      </c>
      <c r="D122" s="15">
        <f>'2023'!I122/'2021'!I122*100-100</f>
        <v>12.125248110502923</v>
      </c>
    </row>
    <row r="123" spans="1:4" x14ac:dyDescent="0.35">
      <c r="A123" s="6" t="s">
        <v>111</v>
      </c>
      <c r="B123" s="15">
        <f>'2022'!I123/'2021'!I123*100-100</f>
        <v>6.4438541173890798</v>
      </c>
      <c r="C123" s="15">
        <f>'2023'!I123/'2022'!I123*100-100</f>
        <v>5.5488849216768728</v>
      </c>
      <c r="D123" s="15">
        <f>'2023'!I123/'2021'!I123*100-100</f>
        <v>12.350301088560585</v>
      </c>
    </row>
    <row r="124" spans="1:4" x14ac:dyDescent="0.35">
      <c r="A124" s="8" t="s">
        <v>136</v>
      </c>
      <c r="B124" s="16">
        <f>'2022'!I124/'2021'!I124*100-100</f>
        <v>6.0363253009561078</v>
      </c>
      <c r="C124" s="16">
        <f>'2023'!I124/'2022'!I124*100-100</f>
        <v>5.45569470745437</v>
      </c>
      <c r="D124" s="16">
        <f>'2023'!I124/'2021'!I124*100-100</f>
        <v>11.821343488379469</v>
      </c>
    </row>
    <row r="125" spans="1:4" x14ac:dyDescent="0.35">
      <c r="A125" s="6" t="s">
        <v>112</v>
      </c>
      <c r="B125" s="15">
        <f>'2022'!I125/'2021'!I125*100-100</f>
        <v>8.7897862100006989</v>
      </c>
      <c r="C125" s="15">
        <f>'2023'!I125/'2022'!I125*100-100</f>
        <v>2.5516892015215973</v>
      </c>
      <c r="D125" s="15">
        <f>'2023'!I125/'2021'!I125*100-100</f>
        <v>11.565763437079738</v>
      </c>
    </row>
    <row r="126" spans="1:4" x14ac:dyDescent="0.35">
      <c r="A126" s="6" t="s">
        <v>113</v>
      </c>
      <c r="B126" s="15">
        <f>'2022'!I126/'2021'!I126*100-100</f>
        <v>7.0996906415662835</v>
      </c>
      <c r="C126" s="15">
        <f>'2023'!I126/'2022'!I126*100-100</f>
        <v>4.1924223943950523</v>
      </c>
      <c r="D126" s="15">
        <f>'2023'!I126/'2021'!I126*100-100</f>
        <v>11.589762056351134</v>
      </c>
    </row>
    <row r="127" spans="1:4" x14ac:dyDescent="0.35">
      <c r="A127" s="6" t="s">
        <v>114</v>
      </c>
      <c r="B127" s="15">
        <f>'2022'!I127/'2021'!I127*100-100</f>
        <v>6.768218814752359</v>
      </c>
      <c r="C127" s="15">
        <f>'2023'!I127/'2022'!I127*100-100</f>
        <v>4.3275479930471761</v>
      </c>
      <c r="D127" s="15">
        <f>'2023'!I127/'2021'!I127*100-100</f>
        <v>11.388664725282396</v>
      </c>
    </row>
    <row r="128" spans="1:4" x14ac:dyDescent="0.35">
      <c r="A128" s="6" t="s">
        <v>115</v>
      </c>
      <c r="B128" s="15">
        <f>'2022'!I128/'2021'!I128*100-100</f>
        <v>4.9165425849247129</v>
      </c>
      <c r="C128" s="15">
        <f>'2023'!I128/'2022'!I128*100-100</f>
        <v>6.1381504749120381</v>
      </c>
      <c r="D128" s="15">
        <f>'2023'!I128/'2021'!I128*100-100</f>
        <v>11.356477841862556</v>
      </c>
    </row>
    <row r="129" spans="1:4" x14ac:dyDescent="0.35">
      <c r="A129" s="6" t="s">
        <v>116</v>
      </c>
      <c r="B129" s="15">
        <f>'2022'!I129/'2021'!I129*100-100</f>
        <v>4.6084467556566437</v>
      </c>
      <c r="C129" s="15">
        <f>'2023'!I129/'2022'!I129*100-100</f>
        <v>5.106169834770526</v>
      </c>
      <c r="D129" s="15">
        <f>'2023'!I129/'2021'!I129*100-100</f>
        <v>9.949931708515976</v>
      </c>
    </row>
    <row r="130" spans="1:4" x14ac:dyDescent="0.35">
      <c r="A130" s="8" t="s">
        <v>137</v>
      </c>
      <c r="B130" s="16">
        <f>'2022'!I130/'2021'!I130*100-100</f>
        <v>6.8263153605062001</v>
      </c>
      <c r="C130" s="16">
        <f>'2023'!I130/'2022'!I130*100-100</f>
        <v>4.0807762734435613</v>
      </c>
      <c r="D130" s="16">
        <f>'2023'!I130/'2021'!I130*100-100</f>
        <v>11.185658291531723</v>
      </c>
    </row>
    <row r="131" spans="1:4" x14ac:dyDescent="0.35">
      <c r="A131" s="10"/>
    </row>
    <row r="132" spans="1:4" x14ac:dyDescent="0.35">
      <c r="A132" s="8" t="s">
        <v>138</v>
      </c>
    </row>
    <row r="133" spans="1:4" x14ac:dyDescent="0.35">
      <c r="A133" s="8" t="s">
        <v>139</v>
      </c>
    </row>
    <row r="134" spans="1:4" x14ac:dyDescent="0.35">
      <c r="A134" s="8" t="s">
        <v>140</v>
      </c>
    </row>
    <row r="135" spans="1:4" x14ac:dyDescent="0.35">
      <c r="A135" s="8" t="s">
        <v>141</v>
      </c>
    </row>
    <row r="136" spans="1:4" x14ac:dyDescent="0.35">
      <c r="A136" s="12"/>
    </row>
    <row r="137" spans="1:4" x14ac:dyDescent="0.35">
      <c r="A137" s="8" t="s">
        <v>142</v>
      </c>
    </row>
  </sheetData>
  <phoneticPr fontId="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290C0-C7B7-4B55-8358-5D17BC74CA5F}">
  <dimension ref="A1:P130"/>
  <sheetViews>
    <sheetView workbookViewId="0">
      <selection activeCell="M37" sqref="M37"/>
    </sheetView>
  </sheetViews>
  <sheetFormatPr defaultRowHeight="14.5" x14ac:dyDescent="0.35"/>
  <cols>
    <col min="1" max="1" width="31.7265625" customWidth="1"/>
    <col min="2" max="3" width="9.81640625" bestFit="1" customWidth="1"/>
    <col min="4" max="16" width="9.26953125" bestFit="1" customWidth="1"/>
  </cols>
  <sheetData>
    <row r="1" spans="1:16" x14ac:dyDescent="0.35">
      <c r="A1" s="2" t="s">
        <v>175</v>
      </c>
    </row>
    <row r="2" spans="1:16" x14ac:dyDescent="0.35">
      <c r="A2" s="2"/>
      <c r="B2" t="s">
        <v>151</v>
      </c>
      <c r="E2" t="s">
        <v>152</v>
      </c>
      <c r="H2" t="s">
        <v>153</v>
      </c>
      <c r="K2" t="s">
        <v>154</v>
      </c>
      <c r="N2" t="s">
        <v>155</v>
      </c>
    </row>
    <row r="3" spans="1:16" x14ac:dyDescent="0.35">
      <c r="A3" s="3" t="s">
        <v>117</v>
      </c>
      <c r="B3" s="3">
        <v>2021</v>
      </c>
      <c r="C3" s="3">
        <v>2022</v>
      </c>
      <c r="D3" s="3">
        <v>2023</v>
      </c>
      <c r="E3" s="3">
        <v>2021</v>
      </c>
      <c r="F3" s="3">
        <v>2022</v>
      </c>
      <c r="G3" s="3">
        <v>2023</v>
      </c>
      <c r="H3" s="3">
        <v>2021</v>
      </c>
      <c r="I3" s="3">
        <v>2022</v>
      </c>
      <c r="J3" s="3">
        <v>2023</v>
      </c>
      <c r="K3" s="3">
        <v>2021</v>
      </c>
      <c r="L3" s="3">
        <v>2022</v>
      </c>
      <c r="M3" s="3">
        <v>2023</v>
      </c>
      <c r="N3" s="3" t="s">
        <v>170</v>
      </c>
      <c r="O3" s="3" t="s">
        <v>181</v>
      </c>
      <c r="P3" s="3" t="s">
        <v>182</v>
      </c>
    </row>
    <row r="4" spans="1:16" x14ac:dyDescent="0.35">
      <c r="A4" s="4" t="s">
        <v>10</v>
      </c>
      <c r="B4" s="20">
        <v>2225076</v>
      </c>
      <c r="C4" s="20">
        <v>2213788</v>
      </c>
      <c r="D4" s="20">
        <v>2206501</v>
      </c>
      <c r="E4" s="20">
        <f>'2021'!I4</f>
        <v>51565.256109941845</v>
      </c>
      <c r="F4" s="20">
        <f>'2022'!I4</f>
        <v>53796.274920348369</v>
      </c>
      <c r="G4" s="20">
        <f>'2023'!I4</f>
        <v>56998.805124355524</v>
      </c>
      <c r="H4" s="20">
        <f t="shared" ref="H4:H12" si="0">E4/B4*1000000</f>
        <v>23174.604422474487</v>
      </c>
      <c r="I4" s="20">
        <f t="shared" ref="I4:I12" si="1">F4/C4*1000000</f>
        <v>24300.554036948601</v>
      </c>
      <c r="J4" s="20">
        <f t="shared" ref="J4:J12" si="2">G4/D4*1000000</f>
        <v>25832.213592631739</v>
      </c>
      <c r="K4" s="20">
        <f>RANK(H4,(H$4:H$11,H$14:H$26,H$28:H$29,H$31:H$37,H$39:H$42,H$44:H$47,H$49:H$57,H$59:H$68,H$70:H$71,H$73:H$77,H$79:H$83,H$85:H$88,H$90:H$91,H$93:H$97,H$99:H$104,H$106:H$107,H$109:H$113,H$115:H$123,H$125:H$129))</f>
        <v>12</v>
      </c>
      <c r="L4" s="20">
        <f>RANK(I4,(I$4:I$11,I$14:I$26,I$28:I$29,I$31:I$37,I$39:I$42,I$44:I$47,I$49:I$57,I$59:I$68,I$70:I$71,I$73:I$77,I$79:I$83,I$85:I$88,I$90:I$91,I$93:I$97,I$99:I$104,I$106:I$107,I$109:I$113,I$115:I$123,I$125:I$129))</f>
        <v>12</v>
      </c>
      <c r="M4" s="20">
        <f>RANK(J4,(J$4:J$11,J$14:J$26,J$28:J$29,J$31:J$37,J$39:J$42,J$44:J$47,J$49:J$57,J$59:J$68,J$70:J$71,J$73:J$77,J$79:J$83,J$85:J$88,J$90:J$91,J$93:J$97,J$99:J$104,J$106:J$107,J$109:J$113,J$115:J$123,J$125:J$129))</f>
        <v>10</v>
      </c>
      <c r="N4" s="20">
        <f t="shared" ref="N4:N35" si="3">K4-L4</f>
        <v>0</v>
      </c>
      <c r="O4" s="20">
        <f t="shared" ref="O4:O35" si="4">L4-M4</f>
        <v>2</v>
      </c>
      <c r="P4" s="20">
        <f>K4-M4</f>
        <v>2</v>
      </c>
    </row>
    <row r="5" spans="1:16" x14ac:dyDescent="0.35">
      <c r="A5" s="6" t="s">
        <v>11</v>
      </c>
      <c r="B5" s="21">
        <v>167987</v>
      </c>
      <c r="C5" s="21">
        <v>166333.5</v>
      </c>
      <c r="D5" s="21">
        <v>165987.5</v>
      </c>
      <c r="E5" s="21">
        <f>'2021'!I5</f>
        <v>3357.7539907019577</v>
      </c>
      <c r="F5" s="21">
        <f>'2022'!I5</f>
        <v>3530.9307367368788</v>
      </c>
      <c r="G5" s="21">
        <f>'2023'!I5</f>
        <v>3743.7099868040832</v>
      </c>
      <c r="H5" s="21">
        <f t="shared" si="0"/>
        <v>19988.177601254607</v>
      </c>
      <c r="I5" s="21">
        <f t="shared" si="1"/>
        <v>21228.019230863771</v>
      </c>
      <c r="J5" s="21">
        <f t="shared" si="2"/>
        <v>22554.168156060445</v>
      </c>
      <c r="K5" s="21">
        <f>RANK(H5,(H$4:H$11,H$14:H$26,H$28:H$29,H$31:H$37,H$39:H$42,H$44:H$47,H$49:H$57,H$59:H$68,H$70:H$71,H$73:H$77,H$79:H$83,H$85:H$88,H$90:H$91,H$93:H$97,H$99:H$104,H$106:H$107,H$109:H$113,H$115:H$123,H$125:H$129))</f>
        <v>42</v>
      </c>
      <c r="L5" s="21">
        <f>RANK(I5,(I$4:I$11,I$14:I$26,I$28:I$29,I$31:I$37,I$39:I$42,I$44:I$47,I$49:I$57,I$59:I$68,I$70:I$71,I$73:I$77,I$79:I$83,I$85:I$88,I$90:I$91,I$93:I$97,I$99:I$104,I$106:I$107,I$109:I$113,I$115:I$123,I$125:I$129))</f>
        <v>45</v>
      </c>
      <c r="M5" s="21">
        <f>RANK(J5,(J$4:J$11,J$14:J$26,J$28:J$29,J$31:J$37,J$39:J$42,J$44:J$47,J$49:J$57,J$59:J$68,J$70:J$71,J$73:J$77,J$79:J$83,J$85:J$88,J$90:J$91,J$93:J$97,J$99:J$104,J$106:J$107,J$109:J$113,J$115:J$123,J$125:J$129))</f>
        <v>42</v>
      </c>
      <c r="N5" s="21">
        <f t="shared" si="3"/>
        <v>-3</v>
      </c>
      <c r="O5" s="21">
        <f t="shared" si="4"/>
        <v>3</v>
      </c>
      <c r="P5" s="21">
        <f t="shared" ref="P5:P69" si="5">K5-M5</f>
        <v>0</v>
      </c>
    </row>
    <row r="6" spans="1:16" x14ac:dyDescent="0.35">
      <c r="A6" s="6" t="s">
        <v>12</v>
      </c>
      <c r="B6" s="21">
        <v>363952.5</v>
      </c>
      <c r="C6" s="21">
        <v>362420.5</v>
      </c>
      <c r="D6" s="21">
        <v>362209</v>
      </c>
      <c r="E6" s="21">
        <f>'2021'!I6</f>
        <v>7056.892108948924</v>
      </c>
      <c r="F6" s="21">
        <f>'2022'!I6</f>
        <v>7508.4461526010127</v>
      </c>
      <c r="G6" s="21">
        <f>'2023'!I6</f>
        <v>7922.8852850038293</v>
      </c>
      <c r="H6" s="21">
        <f t="shared" si="0"/>
        <v>19389.596469179149</v>
      </c>
      <c r="I6" s="21">
        <f t="shared" si="1"/>
        <v>20717.498465459357</v>
      </c>
      <c r="J6" s="21">
        <f t="shared" si="2"/>
        <v>21873.794646195507</v>
      </c>
      <c r="K6" s="21">
        <f>RANK(H6,(H$4:H$11,H$14:H$26,H$28:H$29,H$31:H$37,H$39:H$42,H$44:H$47,H$49:H$57,H$59:H$68,H$70:H$71,H$73:H$77,H$79:H$83,H$85:H$88,H$90:H$91,H$93:H$97,H$99:H$104,H$106:H$107,H$109:H$113,H$115:H$123,H$125:H$129))</f>
        <v>47</v>
      </c>
      <c r="L6" s="21">
        <f>RANK(I6,(I$4:I$11,I$14:I$26,I$28:I$29,I$31:I$37,I$39:I$42,I$44:I$47,I$49:I$57,I$59:I$68,I$70:I$71,I$73:I$77,I$79:I$83,I$85:I$88,I$90:I$91,I$93:I$97,I$99:I$104,I$106:I$107,I$109:I$113,I$115:I$123,I$125:I$129))</f>
        <v>49</v>
      </c>
      <c r="M6" s="21">
        <f>RANK(J6,(J$4:J$11,J$14:J$26,J$28:J$29,J$31:J$37,J$39:J$42,J$44:J$47,J$49:J$57,J$59:J$68,J$70:J$71,J$73:J$77,J$79:J$83,J$85:J$88,J$90:J$91,J$93:J$97,J$99:J$104,J$106:J$107,J$109:J$113,J$115:J$123,J$125:J$129))</f>
        <v>48</v>
      </c>
      <c r="N6" s="21">
        <f t="shared" si="3"/>
        <v>-2</v>
      </c>
      <c r="O6" s="21">
        <f t="shared" si="4"/>
        <v>1</v>
      </c>
      <c r="P6" s="21">
        <f t="shared" si="5"/>
        <v>-1</v>
      </c>
    </row>
    <row r="7" spans="1:16" x14ac:dyDescent="0.35">
      <c r="A7" s="6" t="s">
        <v>13</v>
      </c>
      <c r="B7" s="21">
        <v>583955.5</v>
      </c>
      <c r="C7" s="21">
        <v>580976.5</v>
      </c>
      <c r="D7" s="21">
        <v>580445.5</v>
      </c>
      <c r="E7" s="21">
        <f>'2021'!I7</f>
        <v>13003.408977371264</v>
      </c>
      <c r="F7" s="21">
        <f>'2022'!I7</f>
        <v>13899.670629654229</v>
      </c>
      <c r="G7" s="21">
        <f>'2023'!I7</f>
        <v>14606.639332493049</v>
      </c>
      <c r="H7" s="21">
        <f t="shared" si="0"/>
        <v>22267.80803909076</v>
      </c>
      <c r="I7" s="21">
        <f t="shared" si="1"/>
        <v>23924.669293257521</v>
      </c>
      <c r="J7" s="21">
        <f t="shared" si="2"/>
        <v>25164.531954323102</v>
      </c>
      <c r="K7" s="21">
        <f>RANK(H7,(H$4:H$11,H$14:H$26,H$28:H$29,H$31:H$37,H$39:H$42,H$44:H$47,H$49:H$57,H$59:H$68,H$70:H$71,H$73:H$77,H$79:H$83,H$85:H$88,H$90:H$91,H$93:H$97,H$99:H$104,H$106:H$107,H$109:H$113,H$115:H$123,H$125:H$129))</f>
        <v>17</v>
      </c>
      <c r="L7" s="21">
        <f>RANK(I7,(I$4:I$11,I$14:I$26,I$28:I$29,I$31:I$37,I$39:I$42,I$44:I$47,I$49:I$57,I$59:I$68,I$70:I$71,I$73:I$77,I$79:I$83,I$85:I$88,I$90:I$91,I$93:I$97,I$99:I$104,I$106:I$107,I$109:I$113,I$115:I$123,I$125:I$129))</f>
        <v>14</v>
      </c>
      <c r="M7" s="21">
        <f>RANK(J7,(J$4:J$11,J$14:J$26,J$28:J$29,J$31:J$37,J$39:J$42,J$44:J$47,J$49:J$57,J$59:J$68,J$70:J$71,J$73:J$77,J$79:J$83,J$85:J$88,J$90:J$91,J$93:J$97,J$99:J$104,J$106:J$107,J$109:J$113,J$115:J$123,J$125:J$129))</f>
        <v>13</v>
      </c>
      <c r="N7" s="21">
        <f t="shared" si="3"/>
        <v>3</v>
      </c>
      <c r="O7" s="21">
        <f t="shared" si="4"/>
        <v>1</v>
      </c>
      <c r="P7" s="21">
        <f t="shared" si="5"/>
        <v>4</v>
      </c>
    </row>
    <row r="8" spans="1:16" x14ac:dyDescent="0.35">
      <c r="A8" s="6" t="s">
        <v>14</v>
      </c>
      <c r="B8" s="21">
        <v>210700</v>
      </c>
      <c r="C8" s="21">
        <v>208838</v>
      </c>
      <c r="D8" s="21">
        <v>208118.5</v>
      </c>
      <c r="E8" s="21">
        <f>'2021'!I8</f>
        <v>3890.9932312216606</v>
      </c>
      <c r="F8" s="21">
        <f>'2022'!I8</f>
        <v>4144.1283470841681</v>
      </c>
      <c r="G8" s="21">
        <f>'2023'!I8</f>
        <v>4314.4824172941499</v>
      </c>
      <c r="H8" s="21">
        <f t="shared" si="0"/>
        <v>18466.982587668062</v>
      </c>
      <c r="I8" s="21">
        <f t="shared" si="1"/>
        <v>19843.746574302419</v>
      </c>
      <c r="J8" s="21">
        <f t="shared" si="2"/>
        <v>20730.89330018307</v>
      </c>
      <c r="K8" s="21">
        <f>RANK(H8,(H$4:H$11,H$14:H$26,H$28:H$29,H$31:H$37,H$39:H$42,H$44:H$47,H$49:H$57,H$59:H$68,H$70:H$71,H$73:H$77,H$79:H$83,H$85:H$88,H$90:H$91,H$93:H$97,H$99:H$104,H$106:H$107,H$109:H$113,H$115:H$123,H$125:H$129))</f>
        <v>60</v>
      </c>
      <c r="L8" s="21">
        <f>RANK(I8,(I$4:I$11,I$14:I$26,I$28:I$29,I$31:I$37,I$39:I$42,I$44:I$47,I$49:I$57,I$59:I$68,I$70:I$71,I$73:I$77,I$79:I$83,I$85:I$88,I$90:I$91,I$93:I$97,I$99:I$104,I$106:I$107,I$109:I$113,I$115:I$123,I$125:I$129))</f>
        <v>61</v>
      </c>
      <c r="M8" s="21">
        <f>RANK(J8,(J$4:J$11,J$14:J$26,J$28:J$29,J$31:J$37,J$39:J$42,J$44:J$47,J$49:J$57,J$59:J$68,J$70:J$71,J$73:J$77,J$79:J$83,J$85:J$88,J$90:J$91,J$93:J$97,J$99:J$104,J$106:J$107,J$109:J$113,J$115:J$123,J$125:J$129))</f>
        <v>62</v>
      </c>
      <c r="N8" s="21">
        <f t="shared" si="3"/>
        <v>-1</v>
      </c>
      <c r="O8" s="21">
        <f t="shared" si="4"/>
        <v>-1</v>
      </c>
      <c r="P8" s="21">
        <f t="shared" si="5"/>
        <v>-2</v>
      </c>
    </row>
    <row r="9" spans="1:16" x14ac:dyDescent="0.35">
      <c r="A9" s="6" t="s">
        <v>15</v>
      </c>
      <c r="B9" s="21">
        <v>413340</v>
      </c>
      <c r="C9" s="21">
        <v>408328</v>
      </c>
      <c r="D9" s="21">
        <v>406879</v>
      </c>
      <c r="E9" s="21">
        <f>'2021'!I9</f>
        <v>7981.33553386727</v>
      </c>
      <c r="F9" s="21">
        <f>'2022'!I9</f>
        <v>8450.2591708758464</v>
      </c>
      <c r="G9" s="21">
        <f>'2023'!I9</f>
        <v>8978.2260310959937</v>
      </c>
      <c r="H9" s="21">
        <f t="shared" si="0"/>
        <v>19309.371301754658</v>
      </c>
      <c r="I9" s="21">
        <f t="shared" si="1"/>
        <v>20694.782554406866</v>
      </c>
      <c r="J9" s="21">
        <f t="shared" si="2"/>
        <v>22066.08360494396</v>
      </c>
      <c r="K9" s="21">
        <f>RANK(H9,(H$4:H$11,H$14:H$26,H$28:H$29,H$31:H$37,H$39:H$42,H$44:H$47,H$49:H$57,H$59:H$68,H$70:H$71,H$73:H$77,H$79:H$83,H$85:H$88,H$90:H$91,H$93:H$97,H$99:H$104,H$106:H$107,H$109:H$113,H$115:H$123,H$125:H$129))</f>
        <v>49</v>
      </c>
      <c r="L9" s="21">
        <f>RANK(I9,(I$4:I$11,I$14:I$26,I$28:I$29,I$31:I$37,I$39:I$42,I$44:I$47,I$49:I$57,I$59:I$68,I$70:I$71,I$73:I$77,I$79:I$83,I$85:I$88,I$90:I$91,I$93:I$97,I$99:I$104,I$106:I$107,I$109:I$113,I$115:I$123,I$125:I$129))</f>
        <v>50</v>
      </c>
      <c r="M9" s="21">
        <f>RANK(J9,(J$4:J$11,J$14:J$26,J$28:J$29,J$31:J$37,J$39:J$42,J$44:J$47,J$49:J$57,J$59:J$68,J$70:J$71,J$73:J$77,J$79:J$83,J$85:J$88,J$90:J$91,J$93:J$97,J$99:J$104,J$106:J$107,J$109:J$113,J$115:J$123,J$125:J$129))</f>
        <v>46</v>
      </c>
      <c r="N9" s="21">
        <f t="shared" si="3"/>
        <v>-1</v>
      </c>
      <c r="O9" s="21">
        <f t="shared" si="4"/>
        <v>4</v>
      </c>
      <c r="P9" s="21">
        <f t="shared" si="5"/>
        <v>3</v>
      </c>
    </row>
    <row r="10" spans="1:16" x14ac:dyDescent="0.35">
      <c r="A10" s="6" t="s">
        <v>16</v>
      </c>
      <c r="B10" s="21">
        <v>172447</v>
      </c>
      <c r="C10" s="21">
        <v>170375.5</v>
      </c>
      <c r="D10" s="21">
        <v>169566.5</v>
      </c>
      <c r="E10" s="21">
        <f>'2021'!I10</f>
        <v>3548.3969979844092</v>
      </c>
      <c r="F10" s="21">
        <f>'2022'!I10</f>
        <v>3740.4748857248405</v>
      </c>
      <c r="G10" s="21">
        <f>'2023'!I10</f>
        <v>3995.9094175051173</v>
      </c>
      <c r="H10" s="21">
        <f t="shared" si="0"/>
        <v>20576.73950828028</v>
      </c>
      <c r="I10" s="21">
        <f t="shared" si="1"/>
        <v>21954.30027043114</v>
      </c>
      <c r="J10" s="21">
        <f t="shared" si="2"/>
        <v>23565.441390281201</v>
      </c>
      <c r="K10" s="21">
        <f>RANK(H10,(H$4:H$11,H$14:H$26,H$28:H$29,H$31:H$37,H$39:H$42,H$44:H$47,H$49:H$57,H$59:H$68,H$70:H$71,H$73:H$77,H$79:H$83,H$85:H$88,H$90:H$91,H$93:H$97,H$99:H$104,H$106:H$107,H$109:H$113,H$115:H$123,H$125:H$129))</f>
        <v>37</v>
      </c>
      <c r="L10" s="21">
        <f>RANK(I10,(I$4:I$11,I$14:I$26,I$28:I$29,I$31:I$37,I$39:I$42,I$44:I$47,I$49:I$57,I$59:I$68,I$70:I$71,I$73:I$77,I$79:I$83,I$85:I$88,I$90:I$91,I$93:I$97,I$99:I$104,I$106:I$107,I$109:I$113,I$115:I$123,I$125:I$129))</f>
        <v>39</v>
      </c>
      <c r="M10" s="21">
        <f>RANK(J10,(J$4:J$11,J$14:J$26,J$28:J$29,J$31:J$37,J$39:J$42,J$44:J$47,J$49:J$57,J$59:J$68,J$70:J$71,J$73:J$77,J$79:J$83,J$85:J$88,J$90:J$91,J$93:J$97,J$99:J$104,J$106:J$107,J$109:J$113,J$115:J$123,J$125:J$129))</f>
        <v>33</v>
      </c>
      <c r="N10" s="21">
        <f t="shared" si="3"/>
        <v>-2</v>
      </c>
      <c r="O10" s="21">
        <f t="shared" si="4"/>
        <v>6</v>
      </c>
      <c r="P10" s="21">
        <f t="shared" si="5"/>
        <v>4</v>
      </c>
    </row>
    <row r="11" spans="1:16" x14ac:dyDescent="0.35">
      <c r="A11" s="6" t="s">
        <v>17</v>
      </c>
      <c r="B11" s="21">
        <v>155623</v>
      </c>
      <c r="C11" s="21">
        <v>154587.5</v>
      </c>
      <c r="D11" s="21">
        <v>154143.5</v>
      </c>
      <c r="E11" s="21">
        <f>'2021'!I11</f>
        <v>2861.3630499626638</v>
      </c>
      <c r="F11" s="21">
        <f>'2022'!I11</f>
        <v>3113.9151569746482</v>
      </c>
      <c r="G11" s="21">
        <f>'2023'!I11</f>
        <v>3243.7424054482435</v>
      </c>
      <c r="H11" s="21">
        <f t="shared" si="0"/>
        <v>18386.504886569874</v>
      </c>
      <c r="I11" s="21">
        <f t="shared" si="1"/>
        <v>20143.382595453371</v>
      </c>
      <c r="J11" s="21">
        <f t="shared" si="2"/>
        <v>21043.653514084235</v>
      </c>
      <c r="K11" s="21">
        <f>RANK(H11,(H$4:H$11,H$14:H$26,H$28:H$29,H$31:H$37,H$39:H$42,H$44:H$47,H$49:H$57,H$59:H$68,H$70:H$71,H$73:H$77,H$79:H$83,H$85:H$88,H$90:H$91,H$93:H$97,H$99:H$104,H$106:H$107,H$109:H$113,H$115:H$123,H$125:H$129))</f>
        <v>62</v>
      </c>
      <c r="L11" s="21">
        <f>RANK(I11,(I$4:I$11,I$14:I$26,I$28:I$29,I$31:I$37,I$39:I$42,I$44:I$47,I$49:I$57,I$59:I$68,I$70:I$71,I$73:I$77,I$79:I$83,I$85:I$88,I$90:I$91,I$93:I$97,I$99:I$104,I$106:I$107,I$109:I$113,I$115:I$123,I$125:I$129))</f>
        <v>58</v>
      </c>
      <c r="M11" s="21">
        <f>RANK(J11,(J$4:J$11,J$14:J$26,J$28:J$29,J$31:J$37,J$39:J$42,J$44:J$47,J$49:J$57,J$59:J$68,J$70:J$71,J$73:J$77,J$79:J$83,J$85:J$88,J$90:J$91,J$93:J$97,J$99:J$104,J$106:J$107,J$109:J$113,J$115:J$123,J$125:J$129))</f>
        <v>60</v>
      </c>
      <c r="N11" s="21">
        <f t="shared" si="3"/>
        <v>4</v>
      </c>
      <c r="O11" s="21">
        <f t="shared" si="4"/>
        <v>-2</v>
      </c>
      <c r="P11" s="21">
        <f t="shared" si="5"/>
        <v>2</v>
      </c>
    </row>
    <row r="12" spans="1:16" x14ac:dyDescent="0.35">
      <c r="A12" s="8" t="s">
        <v>118</v>
      </c>
      <c r="B12" s="22">
        <v>4293081</v>
      </c>
      <c r="C12" s="22">
        <v>4265647.5</v>
      </c>
      <c r="D12" s="22">
        <v>4253850.5</v>
      </c>
      <c r="E12" s="22">
        <f>'2021'!I12</f>
        <v>93265.4</v>
      </c>
      <c r="F12" s="22">
        <f>'2022'!I12</f>
        <v>98184.099999999991</v>
      </c>
      <c r="G12" s="22">
        <f>'2023'!I12</f>
        <v>103804.39999999998</v>
      </c>
      <c r="H12" s="22">
        <f t="shared" si="0"/>
        <v>21724.58427874992</v>
      </c>
      <c r="I12" s="22">
        <f t="shared" si="1"/>
        <v>23017.396538274668</v>
      </c>
      <c r="J12" s="22">
        <f t="shared" si="2"/>
        <v>24402.456080673259</v>
      </c>
      <c r="K12" s="22">
        <f>RANK(H12,(H$12,H$14,H$27,H$30,H$38,H$43,H$48,H$58,H$69,H$72,H$78,H$84,H$89,H$92,H$98,H$105,H$108,H$114,H$124,H$130))</f>
        <v>6</v>
      </c>
      <c r="L12" s="22">
        <f>RANK(I12,(I$12,I$14,I$27,I$30,I$38,I$43,I$48,I$58,I$69,I$72,I$78,I$84,I$89,I$92,I$98,I$105,I$108,I$114,I$124,I$130))</f>
        <v>6</v>
      </c>
      <c r="M12" s="22">
        <f>RANK(J12,(J$12,J$14,J$27,J$30,J$38,J$43,J$48,J$58,J$69,J$72,J$78,J$84,J$89,J$92,J$98,J$105,J$108,J$114,J$124,J$130))</f>
        <v>6</v>
      </c>
      <c r="N12" s="22">
        <f t="shared" si="3"/>
        <v>0</v>
      </c>
      <c r="O12" s="22">
        <f t="shared" si="4"/>
        <v>0</v>
      </c>
      <c r="P12" s="22">
        <f t="shared" si="5"/>
        <v>0</v>
      </c>
    </row>
    <row r="13" spans="1:16" x14ac:dyDescent="0.35">
      <c r="A13" s="23" t="s">
        <v>18</v>
      </c>
      <c r="B13" s="21">
        <v>124561.5</v>
      </c>
      <c r="C13" s="21">
        <v>123724.5</v>
      </c>
      <c r="D13" s="21">
        <v>123245</v>
      </c>
      <c r="E13" s="21">
        <f t="shared" ref="E13:J13" si="6">E14</f>
        <v>2729.8</v>
      </c>
      <c r="F13" s="21">
        <f t="shared" si="6"/>
        <v>2926.1</v>
      </c>
      <c r="G13" s="21">
        <f t="shared" si="6"/>
        <v>3093.6</v>
      </c>
      <c r="H13" s="21">
        <f t="shared" si="6"/>
        <v>21915.278798023468</v>
      </c>
      <c r="I13" s="21">
        <f t="shared" si="6"/>
        <v>23650.1258845257</v>
      </c>
      <c r="J13" s="21">
        <f t="shared" si="6"/>
        <v>25101.221144874031</v>
      </c>
      <c r="K13" s="21">
        <f>RANK(H13,(H$4:H$11,H$14:H$26,H$28:H$29,H$31:H$37,H$39:H$42,H$44:H$47,H$49:H$57,H$59:H$68,H$70:H$71,H$73:H$77,H$79:H$83,H$85:H$88,H$90:H$91,H$93:H$97,H$99:H$104,H$106:H$107,H$109:H$113,H$115:H$123,H$125:H$129))</f>
        <v>21</v>
      </c>
      <c r="L13" s="21">
        <f>RANK(I13,(I$4:I$11,I$14:I$26,I$28:I$29,I$31:I$37,I$39:I$42,I$44:I$47,I$49:I$57,I$59:I$68,I$70:I$71,I$73:I$77,I$79:I$83,I$85:I$88,I$90:I$91,I$93:I$97,I$99:I$104,I$106:I$107,I$109:I$113,I$115:I$123,I$125:I$129))</f>
        <v>16</v>
      </c>
      <c r="M13" s="21">
        <f>RANK(J13,(J$4:J$11,J$14:J$26,J$28:J$29,J$31:J$37,J$39:J$42,J$44:J$47,J$49:J$57,J$59:J$68,J$70:J$71,J$73:J$77,J$79:J$83,J$85:J$88,J$90:J$91,J$93:J$97,J$99:J$104,J$106:J$107,J$109:J$113,J$115:J$123,J$125:J$129))</f>
        <v>15</v>
      </c>
      <c r="N13" s="21">
        <f t="shared" si="3"/>
        <v>5</v>
      </c>
      <c r="O13" s="21">
        <f t="shared" si="4"/>
        <v>1</v>
      </c>
      <c r="P13" s="21">
        <f t="shared" ref="P13" si="7">K13-M13</f>
        <v>6</v>
      </c>
    </row>
    <row r="14" spans="1:16" x14ac:dyDescent="0.35">
      <c r="A14" s="8" t="s">
        <v>119</v>
      </c>
      <c r="B14" s="22">
        <v>124561.5</v>
      </c>
      <c r="C14" s="22">
        <v>123724.5</v>
      </c>
      <c r="D14" s="22">
        <v>123245</v>
      </c>
      <c r="E14" s="22">
        <f>'2021'!I14</f>
        <v>2729.8</v>
      </c>
      <c r="F14" s="22">
        <f>'2022'!I14</f>
        <v>2926.1</v>
      </c>
      <c r="G14" s="22">
        <f>'2023'!I14</f>
        <v>3093.6</v>
      </c>
      <c r="H14" s="22">
        <f t="shared" ref="H14:H45" si="8">E14/B14*1000000</f>
        <v>21915.278798023468</v>
      </c>
      <c r="I14" s="22">
        <f t="shared" ref="I14:I45" si="9">F14/C14*1000000</f>
        <v>23650.1258845257</v>
      </c>
      <c r="J14" s="22">
        <f t="shared" ref="J14:J45" si="10">G14/D14*1000000</f>
        <v>25101.221144874031</v>
      </c>
      <c r="K14" s="22">
        <f>RANK(H14,(H$12,H$14,H$27,H$30,H$38,H$43,H$48,H$58,H$69,H$72,H$78,H$84,H$89,H$92,H$98,H$105,H$108,H$114,H$124,H$130))</f>
        <v>5</v>
      </c>
      <c r="L14" s="22">
        <f>RANK(I14,(I$12,I$14,I$27,I$30,I$38,I$43,I$48,I$58,I$69,I$72,I$78,I$84,I$89,I$92,I$98,I$105,I$108,I$114,I$124,I$130))</f>
        <v>5</v>
      </c>
      <c r="M14" s="22">
        <f>RANK(J14,(J$12,J$14,J$27,J$30,J$38,J$43,J$48,J$58,J$69,J$72,J$78,J$84,J$89,J$92,J$98,J$105,J$108,J$114,J$124,J$130))</f>
        <v>4</v>
      </c>
      <c r="N14" s="22">
        <f t="shared" si="3"/>
        <v>0</v>
      </c>
      <c r="O14" s="22">
        <f t="shared" si="4"/>
        <v>1</v>
      </c>
      <c r="P14" s="22">
        <f t="shared" si="5"/>
        <v>1</v>
      </c>
    </row>
    <row r="15" spans="1:16" x14ac:dyDescent="0.35">
      <c r="A15" s="6" t="s">
        <v>19</v>
      </c>
      <c r="B15" s="21">
        <v>882484.5</v>
      </c>
      <c r="C15" s="21">
        <v>878880.5</v>
      </c>
      <c r="D15" s="21">
        <v>878699.5</v>
      </c>
      <c r="E15" s="21">
        <f>'2021'!I15</f>
        <v>17864.686645987265</v>
      </c>
      <c r="F15" s="21">
        <f>'2022'!I15</f>
        <v>19145.009971600495</v>
      </c>
      <c r="G15" s="21">
        <f>'2023'!I15</f>
        <v>20230.197230816742</v>
      </c>
      <c r="H15" s="21">
        <f t="shared" si="8"/>
        <v>20243.626540735011</v>
      </c>
      <c r="I15" s="21">
        <f t="shared" si="9"/>
        <v>21783.405106383056</v>
      </c>
      <c r="J15" s="21">
        <f t="shared" si="10"/>
        <v>23022.884650346041</v>
      </c>
      <c r="K15" s="21">
        <f>RANK(H15,(H$4:H$11,H$14:H$26,H$28:H$29,H$31:H$37,H$39:H$42,H$44:H$47,H$49:H$57,H$59:H$68,H$70:H$71,H$73:H$77,H$79:H$83,H$85:H$88,H$90:H$91,H$93:H$97,H$99:H$104,H$106:H$107,H$109:H$113,H$115:H$123,H$125:H$129))</f>
        <v>41</v>
      </c>
      <c r="L15" s="21">
        <f>RANK(I15,(I$4:I$11,I$14:I$26,I$28:I$29,I$31:I$37,I$39:I$42,I$44:I$47,I$49:I$57,I$59:I$68,I$70:I$71,I$73:I$77,I$79:I$83,I$85:I$88,I$90:I$91,I$93:I$97,I$99:I$104,I$106:I$107,I$109:I$113,I$115:I$123,I$125:I$129))</f>
        <v>41</v>
      </c>
      <c r="M15" s="21">
        <f>RANK(J15,(J$4:J$11,J$14:J$26,J$28:J$29,J$31:J$37,J$39:J$42,J$44:J$47,J$49:J$57,J$59:J$68,J$70:J$71,J$73:J$77,J$79:J$83,J$85:J$88,J$90:J$91,J$93:J$97,J$99:J$104,J$106:J$107,J$109:J$113,J$115:J$123,J$125:J$129))</f>
        <v>40</v>
      </c>
      <c r="N15" s="21">
        <f t="shared" si="3"/>
        <v>0</v>
      </c>
      <c r="O15" s="21">
        <f t="shared" si="4"/>
        <v>1</v>
      </c>
      <c r="P15" s="21">
        <f t="shared" si="5"/>
        <v>1</v>
      </c>
    </row>
    <row r="16" spans="1:16" x14ac:dyDescent="0.35">
      <c r="A16" s="6" t="s">
        <v>20</v>
      </c>
      <c r="B16" s="21">
        <v>597049</v>
      </c>
      <c r="C16" s="21">
        <v>595698.5</v>
      </c>
      <c r="D16" s="21">
        <v>596029</v>
      </c>
      <c r="E16" s="21">
        <f>'2021'!I16</f>
        <v>12172.214769120486</v>
      </c>
      <c r="F16" s="21">
        <f>'2022'!I16</f>
        <v>13090.324674060823</v>
      </c>
      <c r="G16" s="21">
        <f>'2023'!I16</f>
        <v>13771.604821929501</v>
      </c>
      <c r="H16" s="21">
        <f t="shared" si="8"/>
        <v>20387.296133350002</v>
      </c>
      <c r="I16" s="21">
        <f t="shared" si="9"/>
        <v>21974.748424011181</v>
      </c>
      <c r="J16" s="21">
        <f t="shared" si="10"/>
        <v>23105.595234341785</v>
      </c>
      <c r="K16" s="21">
        <f>RANK(H16,(H$4:H$11,H$14:H$26,H$28:H$29,H$31:H$37,H$39:H$42,H$44:H$47,H$49:H$57,H$59:H$68,H$70:H$71,H$73:H$77,H$79:H$83,H$85:H$88,H$90:H$91,H$93:H$97,H$99:H$104,H$106:H$107,H$109:H$113,H$115:H$123,H$125:H$129))</f>
        <v>40</v>
      </c>
      <c r="L16" s="21">
        <f>RANK(I16,(I$4:I$11,I$14:I$26,I$28:I$29,I$31:I$37,I$39:I$42,I$44:I$47,I$49:I$57,I$59:I$68,I$70:I$71,I$73:I$77,I$79:I$83,I$85:I$88,I$90:I$91,I$93:I$97,I$99:I$104,I$106:I$107,I$109:I$113,I$115:I$123,I$125:I$129))</f>
        <v>38</v>
      </c>
      <c r="M16" s="21">
        <f>RANK(J16,(J$4:J$11,J$14:J$26,J$28:J$29,J$31:J$37,J$39:J$42,J$44:J$47,J$49:J$57,J$59:J$68,J$70:J$71,J$73:J$77,J$79:J$83,J$85:J$88,J$90:J$91,J$93:J$97,J$99:J$104,J$106:J$107,J$109:J$113,J$115:J$123,J$125:J$129))</f>
        <v>39</v>
      </c>
      <c r="N16" s="21">
        <f t="shared" si="3"/>
        <v>2</v>
      </c>
      <c r="O16" s="21">
        <f t="shared" si="4"/>
        <v>-1</v>
      </c>
      <c r="P16" s="21">
        <f t="shared" si="5"/>
        <v>1</v>
      </c>
    </row>
    <row r="17" spans="1:16" x14ac:dyDescent="0.35">
      <c r="A17" s="6" t="s">
        <v>21</v>
      </c>
      <c r="B17" s="21">
        <v>179611.5</v>
      </c>
      <c r="C17" s="21">
        <v>178791</v>
      </c>
      <c r="D17" s="21">
        <v>178789.5</v>
      </c>
      <c r="E17" s="21">
        <f>'2021'!I17</f>
        <v>3420.2176895680086</v>
      </c>
      <c r="F17" s="21">
        <f>'2022'!I17</f>
        <v>3826.0567450487797</v>
      </c>
      <c r="G17" s="21">
        <f>'2023'!I17</f>
        <v>4000.9528591990484</v>
      </c>
      <c r="H17" s="21">
        <f t="shared" si="8"/>
        <v>19042.309036826755</v>
      </c>
      <c r="I17" s="21">
        <f t="shared" si="9"/>
        <v>21399.60481818872</v>
      </c>
      <c r="J17" s="21">
        <f t="shared" si="10"/>
        <v>22378.00798815953</v>
      </c>
      <c r="K17" s="21">
        <f>RANK(H17,(H$4:H$11,H$14:H$26,H$28:H$29,H$31:H$37,H$39:H$42,H$44:H$47,H$49:H$57,H$59:H$68,H$70:H$71,H$73:H$77,H$79:H$83,H$85:H$88,H$90:H$91,H$93:H$97,H$99:H$104,H$106:H$107,H$109:H$113,H$115:H$123,H$125:H$129))</f>
        <v>52</v>
      </c>
      <c r="L17" s="21">
        <f>RANK(I17,(I$4:I$11,I$14:I$26,I$28:I$29,I$31:I$37,I$39:I$42,I$44:I$47,I$49:I$57,I$59:I$68,I$70:I$71,I$73:I$77,I$79:I$83,I$85:I$88,I$90:I$91,I$93:I$97,I$99:I$104,I$106:I$107,I$109:I$113,I$115:I$123,I$125:I$129))</f>
        <v>42</v>
      </c>
      <c r="M17" s="21">
        <f>RANK(J17,(J$4:J$11,J$14:J$26,J$28:J$29,J$31:J$37,J$39:J$42,J$44:J$47,J$49:J$57,J$59:J$68,J$70:J$71,J$73:J$77,J$79:J$83,J$85:J$88,J$90:J$91,J$93:J$97,J$99:J$104,J$106:J$107,J$109:J$113,J$115:J$123,J$125:J$129))</f>
        <v>43</v>
      </c>
      <c r="N17" s="21">
        <f t="shared" si="3"/>
        <v>10</v>
      </c>
      <c r="O17" s="21">
        <f t="shared" si="4"/>
        <v>-1</v>
      </c>
      <c r="P17" s="21">
        <f t="shared" si="5"/>
        <v>9</v>
      </c>
    </row>
    <row r="18" spans="1:16" x14ac:dyDescent="0.35">
      <c r="A18" s="6" t="s">
        <v>22</v>
      </c>
      <c r="B18" s="21">
        <v>3253570</v>
      </c>
      <c r="C18" s="21">
        <v>3228221.5</v>
      </c>
      <c r="D18" s="21">
        <v>3221318</v>
      </c>
      <c r="E18" s="21">
        <f>'2021'!I18</f>
        <v>100428.57372276696</v>
      </c>
      <c r="F18" s="21">
        <f>'2022'!I18</f>
        <v>106589.94940579085</v>
      </c>
      <c r="G18" s="21">
        <f>'2023'!I18</f>
        <v>112914.27886281173</v>
      </c>
      <c r="H18" s="21">
        <f t="shared" si="8"/>
        <v>30867.193182493986</v>
      </c>
      <c r="I18" s="21">
        <f t="shared" si="9"/>
        <v>33018.164771466531</v>
      </c>
      <c r="J18" s="21">
        <f t="shared" si="10"/>
        <v>35052.198777895173</v>
      </c>
      <c r="K18" s="21">
        <f>RANK(H18,(H$4:H$11,H$14:H$26,H$28:H$29,H$31:H$37,H$39:H$42,H$44:H$47,H$49:H$57,H$59:H$68,H$70:H$71,H$73:H$77,H$79:H$83,H$85:H$88,H$90:H$91,H$93:H$97,H$99:H$104,H$106:H$107,H$109:H$113,H$115:H$123,H$125:H$129))</f>
        <v>1</v>
      </c>
      <c r="L18" s="21">
        <f>RANK(I18,(I$4:I$11,I$14:I$26,I$28:I$29,I$31:I$37,I$39:I$42,I$44:I$47,I$49:I$57,I$59:I$68,I$70:I$71,I$73:I$77,I$79:I$83,I$85:I$88,I$90:I$91,I$93:I$97,I$99:I$104,I$106:I$107,I$109:I$113,I$115:I$123,I$125:I$129))</f>
        <v>1</v>
      </c>
      <c r="M18" s="21">
        <f>RANK(J18,(J$4:J$11,J$14:J$26,J$28:J$29,J$31:J$37,J$39:J$42,J$44:J$47,J$49:J$57,J$59:J$68,J$70:J$71,J$73:J$77,J$79:J$83,J$85:J$88,J$90:J$91,J$93:J$97,J$99:J$104,J$106:J$107,J$109:J$113,J$115:J$123,J$125:J$129))</f>
        <v>1</v>
      </c>
      <c r="N18" s="21">
        <f t="shared" si="3"/>
        <v>0</v>
      </c>
      <c r="O18" s="21">
        <f t="shared" si="4"/>
        <v>0</v>
      </c>
      <c r="P18" s="21">
        <f t="shared" si="5"/>
        <v>0</v>
      </c>
    </row>
    <row r="19" spans="1:16" x14ac:dyDescent="0.35">
      <c r="A19" s="6" t="s">
        <v>23</v>
      </c>
      <c r="B19" s="21">
        <v>1105841</v>
      </c>
      <c r="C19" s="21">
        <v>1103276.5</v>
      </c>
      <c r="D19" s="21">
        <v>1104650</v>
      </c>
      <c r="E19" s="21">
        <f>'2021'!I19</f>
        <v>23664.236567206386</v>
      </c>
      <c r="F19" s="21">
        <f>'2022'!I19</f>
        <v>25028.780940749995</v>
      </c>
      <c r="G19" s="21">
        <f>'2023'!I19</f>
        <v>26453.504488783165</v>
      </c>
      <c r="H19" s="21">
        <f t="shared" si="8"/>
        <v>21399.311987172106</v>
      </c>
      <c r="I19" s="21">
        <f t="shared" si="9"/>
        <v>22685.864278582925</v>
      </c>
      <c r="J19" s="21">
        <f t="shared" si="10"/>
        <v>23947.408218696568</v>
      </c>
      <c r="K19" s="21">
        <f>RANK(H19,(H$4:H$11,H$14:H$26,H$28:H$29,H$31:H$37,H$39:H$42,H$44:H$47,H$49:H$57,H$59:H$68,H$70:H$71,H$73:H$77,H$79:H$83,H$85:H$88,H$90:H$91,H$93:H$97,H$99:H$104,H$106:H$107,H$109:H$113,H$115:H$123,H$125:H$129))</f>
        <v>27</v>
      </c>
      <c r="L19" s="21">
        <f>RANK(I19,(I$4:I$11,I$14:I$26,I$28:I$29,I$31:I$37,I$39:I$42,I$44:I$47,I$49:I$57,I$59:I$68,I$70:I$71,I$73:I$77,I$79:I$83,I$85:I$88,I$90:I$91,I$93:I$97,I$99:I$104,I$106:I$107,I$109:I$113,I$115:I$123,I$125:I$129))</f>
        <v>31</v>
      </c>
      <c r="M19" s="21">
        <f>RANK(J19,(J$4:J$11,J$14:J$26,J$28:J$29,J$31:J$37,J$39:J$42,J$44:J$47,J$49:J$57,J$59:J$68,J$70:J$71,J$73:J$77,J$79:J$83,J$85:J$88,J$90:J$91,J$93:J$97,J$99:J$104,J$106:J$107,J$109:J$113,J$115:J$123,J$125:J$129))</f>
        <v>27</v>
      </c>
      <c r="N19" s="21">
        <f t="shared" si="3"/>
        <v>-4</v>
      </c>
      <c r="O19" s="21">
        <f t="shared" si="4"/>
        <v>4</v>
      </c>
      <c r="P19" s="21">
        <f t="shared" si="5"/>
        <v>0</v>
      </c>
    </row>
    <row r="20" spans="1:16" x14ac:dyDescent="0.35">
      <c r="A20" s="6" t="s">
        <v>24</v>
      </c>
      <c r="B20" s="21">
        <v>1255573</v>
      </c>
      <c r="C20" s="21">
        <v>1254433</v>
      </c>
      <c r="D20" s="21">
        <v>1255241.5</v>
      </c>
      <c r="E20" s="21">
        <f>'2021'!I20</f>
        <v>25699.682898047678</v>
      </c>
      <c r="F20" s="21">
        <f>'2022'!I20</f>
        <v>27400.767254629984</v>
      </c>
      <c r="G20" s="21">
        <f>'2023'!I20</f>
        <v>28589.43164845409</v>
      </c>
      <c r="H20" s="21">
        <f t="shared" si="8"/>
        <v>20468.489604385948</v>
      </c>
      <c r="I20" s="21">
        <f t="shared" si="9"/>
        <v>21843.149259171263</v>
      </c>
      <c r="J20" s="21">
        <f t="shared" si="10"/>
        <v>22776.040824378491</v>
      </c>
      <c r="K20" s="21">
        <f>RANK(H20,(H$4:H$11,H$14:H$26,H$28:H$29,H$31:H$37,H$39:H$42,H$44:H$47,H$49:H$57,H$59:H$68,H$70:H$71,H$73:H$77,H$79:H$83,H$85:H$88,H$90:H$91,H$93:H$97,H$99:H$104,H$106:H$107,H$109:H$113,H$115:H$123,H$125:H$129))</f>
        <v>38</v>
      </c>
      <c r="L20" s="21">
        <f>RANK(I20,(I$4:I$11,I$14:I$26,I$28:I$29,I$31:I$37,I$39:I$42,I$44:I$47,I$49:I$57,I$59:I$68,I$70:I$71,I$73:I$77,I$79:I$83,I$85:I$88,I$90:I$91,I$93:I$97,I$99:I$104,I$106:I$107,I$109:I$113,I$115:I$123,I$125:I$129))</f>
        <v>40</v>
      </c>
      <c r="M20" s="21">
        <f>RANK(J20,(J$4:J$11,J$14:J$26,J$28:J$29,J$31:J$37,J$39:J$42,J$44:J$47,J$49:J$57,J$59:J$68,J$70:J$71,J$73:J$77,J$79:J$83,J$85:J$88,J$90:J$91,J$93:J$97,J$99:J$104,J$106:J$107,J$109:J$113,J$115:J$123,J$125:J$129))</f>
        <v>41</v>
      </c>
      <c r="N20" s="21">
        <f t="shared" si="3"/>
        <v>-2</v>
      </c>
      <c r="O20" s="21">
        <f t="shared" si="4"/>
        <v>-1</v>
      </c>
      <c r="P20" s="21">
        <f t="shared" si="5"/>
        <v>-3</v>
      </c>
    </row>
    <row r="21" spans="1:16" x14ac:dyDescent="0.35">
      <c r="A21" s="6" t="s">
        <v>25</v>
      </c>
      <c r="B21" s="21">
        <v>538088.5</v>
      </c>
      <c r="C21" s="21">
        <v>535153.5</v>
      </c>
      <c r="D21" s="21">
        <v>535456</v>
      </c>
      <c r="E21" s="21">
        <f>'2021'!I21</f>
        <v>10132.05854388527</v>
      </c>
      <c r="F21" s="21">
        <f>'2022'!I21</f>
        <v>10724.145795698394</v>
      </c>
      <c r="G21" s="21">
        <f>'2023'!I21</f>
        <v>11461.649378725042</v>
      </c>
      <c r="H21" s="21">
        <f t="shared" si="8"/>
        <v>18829.725117495116</v>
      </c>
      <c r="I21" s="21">
        <f t="shared" si="9"/>
        <v>20039.382711125672</v>
      </c>
      <c r="J21" s="21">
        <f t="shared" si="10"/>
        <v>21405.399096704568</v>
      </c>
      <c r="K21" s="21">
        <f>RANK(H21,(H$4:H$11,H$14:H$26,H$28:H$29,H$31:H$37,H$39:H$42,H$44:H$47,H$49:H$57,H$59:H$68,H$70:H$71,H$73:H$77,H$79:H$83,H$85:H$88,H$90:H$91,H$93:H$97,H$99:H$104,H$106:H$107,H$109:H$113,H$115:H$123,H$125:H$129))</f>
        <v>55</v>
      </c>
      <c r="L21" s="21">
        <f>RANK(I21,(I$4:I$11,I$14:I$26,I$28:I$29,I$31:I$37,I$39:I$42,I$44:I$47,I$49:I$57,I$59:I$68,I$70:I$71,I$73:I$77,I$79:I$83,I$85:I$88,I$90:I$91,I$93:I$97,I$99:I$104,I$106:I$107,I$109:I$113,I$115:I$123,I$125:I$129))</f>
        <v>59</v>
      </c>
      <c r="M21" s="21">
        <f>RANK(J21,(J$4:J$11,J$14:J$26,J$28:J$29,J$31:J$37,J$39:J$42,J$44:J$47,J$49:J$57,J$59:J$68,J$70:J$71,J$73:J$77,J$79:J$83,J$85:J$88,J$90:J$91,J$93:J$97,J$99:J$104,J$106:J$107,J$109:J$113,J$115:J$123,J$125:J$129))</f>
        <v>53</v>
      </c>
      <c r="N21" s="21">
        <f t="shared" si="3"/>
        <v>-4</v>
      </c>
      <c r="O21" s="21">
        <f t="shared" si="4"/>
        <v>6</v>
      </c>
      <c r="P21" s="21">
        <f t="shared" si="5"/>
        <v>2</v>
      </c>
    </row>
    <row r="22" spans="1:16" x14ac:dyDescent="0.35">
      <c r="A22" s="6" t="s">
        <v>26</v>
      </c>
      <c r="B22" s="21">
        <v>354075</v>
      </c>
      <c r="C22" s="21">
        <v>351948</v>
      </c>
      <c r="D22" s="21">
        <v>351921.5</v>
      </c>
      <c r="E22" s="21">
        <f>'2021'!I22</f>
        <v>6722.643258039956</v>
      </c>
      <c r="F22" s="21">
        <f>'2022'!I22</f>
        <v>7101.5199858798405</v>
      </c>
      <c r="G22" s="21">
        <f>'2023'!I22</f>
        <v>7502.1748710630263</v>
      </c>
      <c r="H22" s="21">
        <f t="shared" si="8"/>
        <v>18986.495115554488</v>
      </c>
      <c r="I22" s="21">
        <f t="shared" si="9"/>
        <v>20177.753491651722</v>
      </c>
      <c r="J22" s="21">
        <f t="shared" si="10"/>
        <v>21317.750893489105</v>
      </c>
      <c r="K22" s="21">
        <f>RANK(H22,(H$4:H$11,H$14:H$26,H$28:H$29,H$31:H$37,H$39:H$42,H$44:H$47,H$49:H$57,H$59:H$68,H$70:H$71,H$73:H$77,H$79:H$83,H$85:H$88,H$90:H$91,H$93:H$97,H$99:H$104,H$106:H$107,H$109:H$113,H$115:H$123,H$125:H$129))</f>
        <v>53</v>
      </c>
      <c r="L22" s="21">
        <f>RANK(I22,(I$4:I$11,I$14:I$26,I$28:I$29,I$31:I$37,I$39:I$42,I$44:I$47,I$49:I$57,I$59:I$68,I$70:I$71,I$73:I$77,I$79:I$83,I$85:I$88,I$90:I$91,I$93:I$97,I$99:I$104,I$106:I$107,I$109:I$113,I$115:I$123,I$125:I$129))</f>
        <v>57</v>
      </c>
      <c r="M22" s="21">
        <f>RANK(J22,(J$4:J$11,J$14:J$26,J$28:J$29,J$31:J$37,J$39:J$42,J$44:J$47,J$49:J$57,J$59:J$68,J$70:J$71,J$73:J$77,J$79:J$83,J$85:J$88,J$90:J$91,J$93:J$97,J$99:J$104,J$106:J$107,J$109:J$113,J$115:J$123,J$125:J$129))</f>
        <v>55</v>
      </c>
      <c r="N22" s="21">
        <f t="shared" si="3"/>
        <v>-4</v>
      </c>
      <c r="O22" s="21">
        <f t="shared" si="4"/>
        <v>2</v>
      </c>
      <c r="P22" s="21">
        <f t="shared" si="5"/>
        <v>-2</v>
      </c>
    </row>
    <row r="23" spans="1:16" x14ac:dyDescent="0.35">
      <c r="A23" s="6" t="s">
        <v>27</v>
      </c>
      <c r="B23" s="21">
        <v>406490</v>
      </c>
      <c r="C23" s="21">
        <v>405268.5</v>
      </c>
      <c r="D23" s="21">
        <v>405297.5</v>
      </c>
      <c r="E23" s="21">
        <f>'2021'!I23</f>
        <v>7766.7774735722596</v>
      </c>
      <c r="F23" s="21">
        <f>'2022'!I23</f>
        <v>8242.6010712723237</v>
      </c>
      <c r="G23" s="21">
        <f>'2023'!I23</f>
        <v>8753.5885740491449</v>
      </c>
      <c r="H23" s="21">
        <f t="shared" si="8"/>
        <v>19106.933684893258</v>
      </c>
      <c r="I23" s="21">
        <f t="shared" si="9"/>
        <v>20338.617660322288</v>
      </c>
      <c r="J23" s="21">
        <f t="shared" si="10"/>
        <v>21597.933799367489</v>
      </c>
      <c r="K23" s="21">
        <f>RANK(H23,(H$4:H$11,H$14:H$26,H$28:H$29,H$31:H$37,H$39:H$42,H$44:H$47,H$49:H$57,H$59:H$68,H$70:H$71,H$73:H$77,H$79:H$83,H$85:H$88,H$90:H$91,H$93:H$97,H$99:H$104,H$106:H$107,H$109:H$113,H$115:H$123,H$125:H$129))</f>
        <v>50</v>
      </c>
      <c r="L23" s="21">
        <f>RANK(I23,(I$4:I$11,I$14:I$26,I$28:I$29,I$31:I$37,I$39:I$42,I$44:I$47,I$49:I$57,I$59:I$68,I$70:I$71,I$73:I$77,I$79:I$83,I$85:I$88,I$90:I$91,I$93:I$97,I$99:I$104,I$106:I$107,I$109:I$113,I$115:I$123,I$125:I$129))</f>
        <v>53</v>
      </c>
      <c r="M23" s="21">
        <f>RANK(J23,(J$4:J$11,J$14:J$26,J$28:J$29,J$31:J$37,J$39:J$42,J$44:J$47,J$49:J$57,J$59:J$68,J$70:J$71,J$73:J$77,J$79:J$83,J$85:J$88,J$90:J$91,J$93:J$97,J$99:J$104,J$106:J$107,J$109:J$113,J$115:J$123,J$125:J$129))</f>
        <v>51</v>
      </c>
      <c r="N23" s="21">
        <f t="shared" si="3"/>
        <v>-3</v>
      </c>
      <c r="O23" s="21">
        <f t="shared" si="4"/>
        <v>2</v>
      </c>
      <c r="P23" s="21">
        <f t="shared" si="5"/>
        <v>-1</v>
      </c>
    </row>
    <row r="24" spans="1:16" x14ac:dyDescent="0.35">
      <c r="A24" s="6" t="s">
        <v>28</v>
      </c>
      <c r="B24" s="21">
        <v>334265</v>
      </c>
      <c r="C24" s="21">
        <v>333013</v>
      </c>
      <c r="D24" s="21">
        <v>332616</v>
      </c>
      <c r="E24" s="21">
        <f>'2021'!I24</f>
        <v>7301.7548227960888</v>
      </c>
      <c r="F24" s="21">
        <f>'2022'!I24</f>
        <v>7784.2254935981327</v>
      </c>
      <c r="G24" s="21">
        <f>'2023'!I24</f>
        <v>8227.261232214636</v>
      </c>
      <c r="H24" s="21">
        <f t="shared" si="8"/>
        <v>21844.209901712977</v>
      </c>
      <c r="I24" s="21">
        <f t="shared" si="9"/>
        <v>23375.1399903251</v>
      </c>
      <c r="J24" s="21">
        <f t="shared" si="10"/>
        <v>24735.013445578792</v>
      </c>
      <c r="K24" s="21">
        <f>RANK(H24,(H$4:H$11,H$14:H$26,H$28:H$29,H$31:H$37,H$39:H$42,H$44:H$47,H$49:H$57,H$59:H$68,H$70:H$71,H$73:H$77,H$79:H$83,H$85:H$88,H$90:H$91,H$93:H$97,H$99:H$104,H$106:H$107,H$109:H$113,H$115:H$123,H$125:H$129))</f>
        <v>22</v>
      </c>
      <c r="L24" s="21">
        <f>RANK(I24,(I$4:I$11,I$14:I$26,I$28:I$29,I$31:I$37,I$39:I$42,I$44:I$47,I$49:I$57,I$59:I$68,I$70:I$71,I$73:I$77,I$79:I$83,I$85:I$88,I$90:I$91,I$93:I$97,I$99:I$104,I$106:I$107,I$109:I$113,I$115:I$123,I$125:I$129))</f>
        <v>20</v>
      </c>
      <c r="M24" s="21">
        <f>RANK(J24,(J$4:J$11,J$14:J$26,J$28:J$29,J$31:J$37,J$39:J$42,J$44:J$47,J$49:J$57,J$59:J$68,J$70:J$71,J$73:J$77,J$79:J$83,J$85:J$88,J$90:J$91,J$93:J$97,J$99:J$104,J$106:J$107,J$109:J$113,J$115:J$123,J$125:J$129))</f>
        <v>19</v>
      </c>
      <c r="N24" s="21">
        <f t="shared" si="3"/>
        <v>2</v>
      </c>
      <c r="O24" s="21">
        <f t="shared" si="4"/>
        <v>1</v>
      </c>
      <c r="P24" s="21">
        <f t="shared" si="5"/>
        <v>3</v>
      </c>
    </row>
    <row r="25" spans="1:16" x14ac:dyDescent="0.35">
      <c r="A25" s="6" t="s">
        <v>29</v>
      </c>
      <c r="B25" s="21">
        <v>227377.5</v>
      </c>
      <c r="C25" s="21">
        <v>227335</v>
      </c>
      <c r="D25" s="21">
        <v>227731.5</v>
      </c>
      <c r="E25" s="21">
        <f>'2021'!I25</f>
        <v>4117.61798998621</v>
      </c>
      <c r="F25" s="21">
        <f>'2022'!I25</f>
        <v>4351.4138629334275</v>
      </c>
      <c r="G25" s="21">
        <f>'2023'!I25</f>
        <v>4596.9759967697446</v>
      </c>
      <c r="H25" s="21">
        <f t="shared" si="8"/>
        <v>18109.170828187529</v>
      </c>
      <c r="I25" s="21">
        <f t="shared" si="9"/>
        <v>19140.976369381868</v>
      </c>
      <c r="J25" s="21">
        <f t="shared" si="10"/>
        <v>20185.947033105847</v>
      </c>
      <c r="K25" s="21">
        <f>RANK(H25,(H$4:H$11,H$14:H$26,H$28:H$29,H$31:H$37,H$39:H$42,H$44:H$47,H$49:H$57,H$59:H$68,H$70:H$71,H$73:H$77,H$79:H$83,H$85:H$88,H$90:H$91,H$93:H$97,H$99:H$104,H$106:H$107,H$109:H$113,H$115:H$123,H$125:H$129))</f>
        <v>65</v>
      </c>
      <c r="L25" s="21">
        <f>RANK(I25,(I$4:I$11,I$14:I$26,I$28:I$29,I$31:I$37,I$39:I$42,I$44:I$47,I$49:I$57,I$59:I$68,I$70:I$71,I$73:I$77,I$79:I$83,I$85:I$88,I$90:I$91,I$93:I$97,I$99:I$104,I$106:I$107,I$109:I$113,I$115:I$123,I$125:I$129))</f>
        <v>66</v>
      </c>
      <c r="M25" s="21">
        <f>RANK(J25,(J$4:J$11,J$14:J$26,J$28:J$29,J$31:J$37,J$39:J$42,J$44:J$47,J$49:J$57,J$59:J$68,J$70:J$71,J$73:J$77,J$79:J$83,J$85:J$88,J$90:J$91,J$93:J$97,J$99:J$104,J$106:J$107,J$109:J$113,J$115:J$123,J$125:J$129))</f>
        <v>64</v>
      </c>
      <c r="N25" s="21">
        <f t="shared" si="3"/>
        <v>-1</v>
      </c>
      <c r="O25" s="21">
        <f t="shared" si="4"/>
        <v>2</v>
      </c>
      <c r="P25" s="21">
        <f t="shared" si="5"/>
        <v>1</v>
      </c>
    </row>
    <row r="26" spans="1:16" x14ac:dyDescent="0.35">
      <c r="A26" s="6" t="s">
        <v>30</v>
      </c>
      <c r="B26" s="21">
        <v>870153</v>
      </c>
      <c r="C26" s="21">
        <v>870260</v>
      </c>
      <c r="D26" s="21">
        <v>872006.5</v>
      </c>
      <c r="E26" s="21">
        <f>'2021'!I26</f>
        <v>22951.835619023495</v>
      </c>
      <c r="F26" s="21">
        <f>'2022'!I26</f>
        <v>24389.504798736929</v>
      </c>
      <c r="G26" s="21">
        <f>'2023'!I26</f>
        <v>25776.480035184144</v>
      </c>
      <c r="H26" s="21">
        <f t="shared" si="8"/>
        <v>26376.781576370471</v>
      </c>
      <c r="I26" s="21">
        <f t="shared" si="9"/>
        <v>28025.538113594706</v>
      </c>
      <c r="J26" s="21">
        <f t="shared" si="10"/>
        <v>29559.963182825064</v>
      </c>
      <c r="K26" s="21">
        <f>RANK(H26,(H$4:H$11,H$14:H$26,H$28:H$29,H$31:H$37,H$39:H$42,H$44:H$47,H$49:H$57,H$59:H$68,H$70:H$71,H$73:H$77,H$79:H$83,H$85:H$88,H$90:H$91,H$93:H$97,H$99:H$104,H$106:H$107,H$109:H$113,H$115:H$123,H$125:H$129))</f>
        <v>3</v>
      </c>
      <c r="L26" s="21">
        <f>RANK(I26,(I$4:I$11,I$14:I$26,I$28:I$29,I$31:I$37,I$39:I$42,I$44:I$47,I$49:I$57,I$59:I$68,I$70:I$71,I$73:I$77,I$79:I$83,I$85:I$88,I$90:I$91,I$93:I$97,I$99:I$104,I$106:I$107,I$109:I$113,I$115:I$123,I$125:I$129))</f>
        <v>3</v>
      </c>
      <c r="M26" s="21">
        <f>RANK(J26,(J$4:J$11,J$14:J$26,J$28:J$29,J$31:J$37,J$39:J$42,J$44:J$47,J$49:J$57,J$59:J$68,J$70:J$71,J$73:J$77,J$79:J$83,J$85:J$88,J$90:J$91,J$93:J$97,J$99:J$104,J$106:J$107,J$109:J$113,J$115:J$123,J$125:J$129))</f>
        <v>3</v>
      </c>
      <c r="N26" s="21">
        <f t="shared" si="3"/>
        <v>0</v>
      </c>
      <c r="O26" s="21">
        <f t="shared" si="4"/>
        <v>0</v>
      </c>
      <c r="P26" s="21">
        <f t="shared" si="5"/>
        <v>0</v>
      </c>
    </row>
    <row r="27" spans="1:16" x14ac:dyDescent="0.35">
      <c r="A27" s="8" t="s">
        <v>120</v>
      </c>
      <c r="B27" s="22">
        <v>10004578</v>
      </c>
      <c r="C27" s="22">
        <v>9962279</v>
      </c>
      <c r="D27" s="22">
        <v>9959756.5</v>
      </c>
      <c r="E27" s="22">
        <f>'2021'!I27</f>
        <v>242242.30000000008</v>
      </c>
      <c r="F27" s="22">
        <f>'2022'!I27</f>
        <v>257674.3</v>
      </c>
      <c r="G27" s="22">
        <f>'2023'!I27</f>
        <v>272278.09999999998</v>
      </c>
      <c r="H27" s="22">
        <f t="shared" si="8"/>
        <v>24213.145222117324</v>
      </c>
      <c r="I27" s="22">
        <f t="shared" si="9"/>
        <v>25864.995348955796</v>
      </c>
      <c r="J27" s="22">
        <f t="shared" si="10"/>
        <v>27337.826984023151</v>
      </c>
      <c r="K27" s="22">
        <f>RANK(H27,(H$12,H$14,H$27,H$30,H$38,H$43,H$48,H$58,H$69,H$72,H$78,H$84,H$89,H$92,H$98,H$105,H$108,H$114,H$124,H$130))</f>
        <v>2</v>
      </c>
      <c r="L27" s="22">
        <f>RANK(I27,(I$12,I$14,I$27,I$30,I$38,I$43,I$48,I$58,I$69,I$72,I$78,I$84,I$89,I$92,I$98,I$105,I$108,I$114,I$124,I$130))</f>
        <v>2</v>
      </c>
      <c r="M27" s="22">
        <f>RANK(J27,(J$12,J$14,J$27,J$30,J$38,J$43,J$48,J$58,J$69,J$72,J$78,J$84,J$89,J$92,J$98,J$105,J$108,J$114,J$124,J$130))</f>
        <v>2</v>
      </c>
      <c r="N27" s="22">
        <f t="shared" si="3"/>
        <v>0</v>
      </c>
      <c r="O27" s="22">
        <f t="shared" si="4"/>
        <v>0</v>
      </c>
      <c r="P27" s="22">
        <f t="shared" si="5"/>
        <v>0</v>
      </c>
    </row>
    <row r="28" spans="1:16" x14ac:dyDescent="0.35">
      <c r="A28" s="6" t="s">
        <v>31</v>
      </c>
      <c r="B28" s="21">
        <v>533778</v>
      </c>
      <c r="C28" s="21">
        <v>533764</v>
      </c>
      <c r="D28" s="21">
        <v>533381.5</v>
      </c>
      <c r="E28" s="21">
        <f>'2021'!I28</f>
        <v>14573.785139943433</v>
      </c>
      <c r="F28" s="21">
        <f>'2022'!I28</f>
        <v>15764.788174433932</v>
      </c>
      <c r="G28" s="21">
        <f>'2023'!I28</f>
        <v>16696.613516996196</v>
      </c>
      <c r="H28" s="21">
        <f t="shared" si="8"/>
        <v>27303.083191782785</v>
      </c>
      <c r="I28" s="21">
        <f t="shared" si="9"/>
        <v>29535.128211033214</v>
      </c>
      <c r="J28" s="21">
        <f t="shared" si="10"/>
        <v>31303.323262985683</v>
      </c>
      <c r="K28" s="21">
        <f>RANK(H28,(H$4:H$11,H$14:H$26,H$28:H$29,H$31:H$37,H$39:H$42,H$44:H$47,H$49:H$57,H$59:H$68,H$70:H$71,H$73:H$77,H$79:H$83,H$85:H$88,H$90:H$91,H$93:H$97,H$99:H$104,H$106:H$107,H$109:H$113,H$115:H$123,H$125:H$129))</f>
        <v>2</v>
      </c>
      <c r="L28" s="21">
        <f>RANK(I28,(I$4:I$11,I$14:I$26,I$28:I$29,I$31:I$37,I$39:I$42,I$44:I$47,I$49:I$57,I$59:I$68,I$70:I$71,I$73:I$77,I$79:I$83,I$85:I$88,I$90:I$91,I$93:I$97,I$99:I$104,I$106:I$107,I$109:I$113,I$115:I$123,I$125:I$129))</f>
        <v>2</v>
      </c>
      <c r="M28" s="21">
        <f>RANK(J28,(J$4:J$11,J$14:J$26,J$28:J$29,J$31:J$37,J$39:J$42,J$44:J$47,J$49:J$57,J$59:J$68,J$70:J$71,J$73:J$77,J$79:J$83,J$85:J$88,J$90:J$91,J$93:J$97,J$99:J$104,J$106:J$107,J$109:J$113,J$115:J$123,J$125:J$129))</f>
        <v>2</v>
      </c>
      <c r="N28" s="21">
        <f t="shared" si="3"/>
        <v>0</v>
      </c>
      <c r="O28" s="21">
        <f t="shared" si="4"/>
        <v>0</v>
      </c>
      <c r="P28" s="21">
        <f t="shared" si="5"/>
        <v>0</v>
      </c>
    </row>
    <row r="29" spans="1:16" x14ac:dyDescent="0.35">
      <c r="A29" s="6" t="s">
        <v>32</v>
      </c>
      <c r="B29" s="21">
        <v>543795.5</v>
      </c>
      <c r="C29" s="21">
        <v>541562</v>
      </c>
      <c r="D29" s="21">
        <v>541977</v>
      </c>
      <c r="E29" s="21">
        <f>'2021'!I29</f>
        <v>12267.214860056572</v>
      </c>
      <c r="F29" s="21">
        <f>'2022'!I29</f>
        <v>13226.211825566068</v>
      </c>
      <c r="G29" s="21">
        <f>'2023'!I29</f>
        <v>13674.886483003811</v>
      </c>
      <c r="H29" s="21">
        <f t="shared" si="8"/>
        <v>22558.507490511729</v>
      </c>
      <c r="I29" s="21">
        <f t="shared" si="9"/>
        <v>24422.340979548171</v>
      </c>
      <c r="J29" s="21">
        <f t="shared" si="10"/>
        <v>25231.488574245421</v>
      </c>
      <c r="K29" s="21">
        <f>RANK(H29,(H$4:H$11,H$14:H$26,H$28:H$29,H$31:H$37,H$39:H$42,H$44:H$47,H$49:H$57,H$59:H$68,H$70:H$71,H$73:H$77,H$79:H$83,H$85:H$88,H$90:H$91,H$93:H$97,H$99:H$104,H$106:H$107,H$109:H$113,H$115:H$123,H$125:H$129))</f>
        <v>13</v>
      </c>
      <c r="L29" s="21">
        <f>RANK(I29,(I$4:I$11,I$14:I$26,I$28:I$29,I$31:I$37,I$39:I$42,I$44:I$47,I$49:I$57,I$59:I$68,I$70:I$71,I$73:I$77,I$79:I$83,I$85:I$88,I$90:I$91,I$93:I$97,I$99:I$104,I$106:I$107,I$109:I$113,I$115:I$123,I$125:I$129))</f>
        <v>11</v>
      </c>
      <c r="M29" s="21">
        <f>RANK(J29,(J$4:J$11,J$14:J$26,J$28:J$29,J$31:J$37,J$39:J$42,J$44:J$47,J$49:J$57,J$59:J$68,J$70:J$71,J$73:J$77,J$79:J$83,J$85:J$88,J$90:J$91,J$93:J$97,J$99:J$104,J$106:J$107,J$109:J$113,J$115:J$123,J$125:J$129))</f>
        <v>12</v>
      </c>
      <c r="N29" s="21">
        <f t="shared" si="3"/>
        <v>2</v>
      </c>
      <c r="O29" s="21">
        <f t="shared" si="4"/>
        <v>-1</v>
      </c>
      <c r="P29" s="21">
        <f t="shared" si="5"/>
        <v>1</v>
      </c>
    </row>
    <row r="30" spans="1:16" x14ac:dyDescent="0.35">
      <c r="A30" s="8" t="s">
        <v>121</v>
      </c>
      <c r="B30" s="22">
        <v>1077573.5</v>
      </c>
      <c r="C30" s="22">
        <v>1075326</v>
      </c>
      <c r="D30" s="22">
        <v>1075358.5</v>
      </c>
      <c r="E30" s="22">
        <f>'2021'!I30</f>
        <v>26841.000000000007</v>
      </c>
      <c r="F30" s="22">
        <f>'2022'!I30</f>
        <v>28991</v>
      </c>
      <c r="G30" s="22">
        <f>'2023'!I30</f>
        <v>30371.500000000007</v>
      </c>
      <c r="H30" s="22">
        <f t="shared" si="8"/>
        <v>24908.741723882413</v>
      </c>
      <c r="I30" s="22">
        <f t="shared" si="9"/>
        <v>26960.196256763065</v>
      </c>
      <c r="J30" s="22">
        <f t="shared" si="10"/>
        <v>28243.139380959939</v>
      </c>
      <c r="K30" s="22">
        <f>RANK(H30,(H$12,H$14,H$27,H$30,H$38,H$43,H$48,H$58,H$69,H$72,H$78,H$84,H$89,H$92,H$98,H$105,H$108,H$114,H$124,H$130))</f>
        <v>1</v>
      </c>
      <c r="L30" s="22">
        <f>RANK(I30,(I$12,I$14,I$27,I$30,I$38,I$43,I$48,I$58,I$69,I$72,I$78,I$84,I$89,I$92,I$98,I$105,I$108,I$114,I$124,I$130))</f>
        <v>1</v>
      </c>
      <c r="M30" s="22">
        <f>RANK(J30,(J$12,J$14,J$27,J$30,J$38,J$43,J$48,J$58,J$69,J$72,J$78,J$84,J$89,J$92,J$98,J$105,J$108,J$114,J$124,J$130))</f>
        <v>1</v>
      </c>
      <c r="N30" s="22">
        <f t="shared" si="3"/>
        <v>0</v>
      </c>
      <c r="O30" s="22">
        <f t="shared" si="4"/>
        <v>0</v>
      </c>
      <c r="P30" s="22">
        <f t="shared" si="5"/>
        <v>0</v>
      </c>
    </row>
    <row r="31" spans="1:16" x14ac:dyDescent="0.35">
      <c r="A31" s="6" t="s">
        <v>33</v>
      </c>
      <c r="B31" s="21">
        <v>926276</v>
      </c>
      <c r="C31" s="21">
        <v>925917</v>
      </c>
      <c r="D31" s="21">
        <v>924840</v>
      </c>
      <c r="E31" s="21">
        <f>'2021'!I31</f>
        <v>20366.993444117252</v>
      </c>
      <c r="F31" s="21">
        <f>'2022'!I31</f>
        <v>21515.180757940445</v>
      </c>
      <c r="G31" s="21">
        <f>'2023'!I31</f>
        <v>22839.158013717606</v>
      </c>
      <c r="H31" s="21">
        <f t="shared" si="8"/>
        <v>21988.039681603812</v>
      </c>
      <c r="I31" s="21">
        <f t="shared" si="9"/>
        <v>23236.619219584958</v>
      </c>
      <c r="J31" s="21">
        <f t="shared" si="10"/>
        <v>24695.253247824065</v>
      </c>
      <c r="K31" s="21">
        <f>RANK(H31,(H$4:H$11,H$14:H$26,H$28:H$29,H$31:H$37,H$39:H$42,H$44:H$47,H$49:H$57,H$59:H$68,H$70:H$71,H$73:H$77,H$79:H$83,H$85:H$88,H$90:H$91,H$93:H$97,H$99:H$104,H$106:H$107,H$109:H$113,H$115:H$123,H$125:H$129))</f>
        <v>19</v>
      </c>
      <c r="L31" s="21">
        <f>RANK(I31,(I$4:I$11,I$14:I$26,I$28:I$29,I$31:I$37,I$39:I$42,I$44:I$47,I$49:I$57,I$59:I$68,I$70:I$71,I$73:I$77,I$79:I$83,I$85:I$88,I$90:I$91,I$93:I$97,I$99:I$104,I$106:I$107,I$109:I$113,I$115:I$123,I$125:I$129))</f>
        <v>23</v>
      </c>
      <c r="M31" s="21">
        <f>RANK(J31,(J$4:J$11,J$14:J$26,J$28:J$29,J$31:J$37,J$39:J$42,J$44:J$47,J$49:J$57,J$59:J$68,J$70:J$71,J$73:J$77,J$79:J$83,J$85:J$88,J$90:J$91,J$93:J$97,J$99:J$104,J$106:J$107,J$109:J$113,J$115:J$123,J$125:J$129))</f>
        <v>20</v>
      </c>
      <c r="N31" s="21">
        <f t="shared" si="3"/>
        <v>-4</v>
      </c>
      <c r="O31" s="21">
        <f t="shared" si="4"/>
        <v>3</v>
      </c>
      <c r="P31" s="21">
        <f t="shared" si="5"/>
        <v>-1</v>
      </c>
    </row>
    <row r="32" spans="1:16" x14ac:dyDescent="0.35">
      <c r="A32" s="6" t="s">
        <v>34</v>
      </c>
      <c r="B32" s="21">
        <v>855129.5</v>
      </c>
      <c r="C32" s="21">
        <v>853550.5</v>
      </c>
      <c r="D32" s="21">
        <v>852459</v>
      </c>
      <c r="E32" s="21">
        <f>'2021'!I32</f>
        <v>19074.602559989027</v>
      </c>
      <c r="F32" s="21">
        <f>'2022'!I32</f>
        <v>20023.780442249496</v>
      </c>
      <c r="G32" s="21">
        <f>'2023'!I32</f>
        <v>21319.212433889203</v>
      </c>
      <c r="H32" s="21">
        <f t="shared" si="8"/>
        <v>22306.098152372273</v>
      </c>
      <c r="I32" s="21">
        <f t="shared" si="9"/>
        <v>23459.397472380952</v>
      </c>
      <c r="J32" s="21">
        <f t="shared" si="10"/>
        <v>25009.076605313807</v>
      </c>
      <c r="K32" s="21">
        <f>RANK(H32,(H$4:H$11,H$14:H$26,H$28:H$29,H$31:H$37,H$39:H$42,H$44:H$47,H$49:H$57,H$59:H$68,H$70:H$71,H$73:H$77,H$79:H$83,H$85:H$88,H$90:H$91,H$93:H$97,H$99:H$104,H$106:H$107,H$109:H$113,H$115:H$123,H$125:H$129))</f>
        <v>16</v>
      </c>
      <c r="L32" s="21">
        <f>RANK(I32,(I$4:I$11,I$14:I$26,I$28:I$29,I$31:I$37,I$39:I$42,I$44:I$47,I$49:I$57,I$59:I$68,I$70:I$71,I$73:I$77,I$79:I$83,I$85:I$88,I$90:I$91,I$93:I$97,I$99:I$104,I$106:I$107,I$109:I$113,I$115:I$123,I$125:I$129))</f>
        <v>19</v>
      </c>
      <c r="M32" s="21">
        <f>RANK(J32,(J$4:J$11,J$14:J$26,J$28:J$29,J$31:J$37,J$39:J$42,J$44:J$47,J$49:J$57,J$59:J$68,J$70:J$71,J$73:J$77,J$79:J$83,J$85:J$88,J$90:J$91,J$93:J$97,J$99:J$104,J$106:J$107,J$109:J$113,J$115:J$123,J$125:J$129))</f>
        <v>17</v>
      </c>
      <c r="N32" s="21">
        <f t="shared" si="3"/>
        <v>-3</v>
      </c>
      <c r="O32" s="21">
        <f t="shared" si="4"/>
        <v>2</v>
      </c>
      <c r="P32" s="21">
        <f t="shared" si="5"/>
        <v>-1</v>
      </c>
    </row>
    <row r="33" spans="1:16" x14ac:dyDescent="0.35">
      <c r="A33" s="6" t="s">
        <v>35</v>
      </c>
      <c r="B33" s="21">
        <v>200506.5</v>
      </c>
      <c r="C33" s="21">
        <v>199190</v>
      </c>
      <c r="D33" s="21">
        <v>198390.5</v>
      </c>
      <c r="E33" s="21">
        <f>'2021'!I33</f>
        <v>4184.8138923885599</v>
      </c>
      <c r="F33" s="21">
        <f>'2022'!I33</f>
        <v>4633.3549689931388</v>
      </c>
      <c r="G33" s="21">
        <f>'2023'!I33</f>
        <v>4830.6186780222906</v>
      </c>
      <c r="H33" s="21">
        <f t="shared" si="8"/>
        <v>20871.213114729748</v>
      </c>
      <c r="I33" s="21">
        <f t="shared" si="9"/>
        <v>23260.981821342131</v>
      </c>
      <c r="J33" s="21">
        <f t="shared" si="10"/>
        <v>24349.042308085773</v>
      </c>
      <c r="K33" s="21">
        <f>RANK(H33,(H$4:H$11,H$14:H$26,H$28:H$29,H$31:H$37,H$39:H$42,H$44:H$47,H$49:H$57,H$59:H$68,H$70:H$71,H$73:H$77,H$79:H$83,H$85:H$88,H$90:H$91,H$93:H$97,H$99:H$104,H$106:H$107,H$109:H$113,H$115:H$123,H$125:H$129))</f>
        <v>33</v>
      </c>
      <c r="L33" s="21">
        <f>RANK(I33,(I$4:I$11,I$14:I$26,I$28:I$29,I$31:I$37,I$39:I$42,I$44:I$47,I$49:I$57,I$59:I$68,I$70:I$71,I$73:I$77,I$79:I$83,I$85:I$88,I$90:I$91,I$93:I$97,I$99:I$104,I$106:I$107,I$109:I$113,I$115:I$123,I$125:I$129))</f>
        <v>22</v>
      </c>
      <c r="M33" s="21">
        <f>RANK(J33,(J$4:J$11,J$14:J$26,J$28:J$29,J$31:J$37,J$39:J$42,J$44:J$47,J$49:J$57,J$59:J$68,J$70:J$71,J$73:J$77,J$79:J$83,J$85:J$88,J$90:J$91,J$93:J$97,J$99:J$104,J$106:J$107,J$109:J$113,J$115:J$123,J$125:J$129))</f>
        <v>23</v>
      </c>
      <c r="N33" s="21">
        <f t="shared" si="3"/>
        <v>11</v>
      </c>
      <c r="O33" s="21">
        <f t="shared" si="4"/>
        <v>-1</v>
      </c>
      <c r="P33" s="21">
        <f t="shared" si="5"/>
        <v>10</v>
      </c>
    </row>
    <row r="34" spans="1:16" x14ac:dyDescent="0.35">
      <c r="A34" s="6" t="s">
        <v>36</v>
      </c>
      <c r="B34" s="21">
        <v>881969.5</v>
      </c>
      <c r="C34" s="21">
        <v>879153.5</v>
      </c>
      <c r="D34" s="21">
        <v>878359</v>
      </c>
      <c r="E34" s="21">
        <f>'2021'!I34</f>
        <v>18501.64620748661</v>
      </c>
      <c r="F34" s="21">
        <f>'2022'!I34</f>
        <v>19426.451903041849</v>
      </c>
      <c r="G34" s="21">
        <f>'2023'!I34</f>
        <v>20678.097154918938</v>
      </c>
      <c r="H34" s="21">
        <f t="shared" si="8"/>
        <v>20977.648555292006</v>
      </c>
      <c r="I34" s="21">
        <f t="shared" si="9"/>
        <v>22096.769111471262</v>
      </c>
      <c r="J34" s="21">
        <f t="shared" si="10"/>
        <v>23541.737666397152</v>
      </c>
      <c r="K34" s="21">
        <f>RANK(H34,(H$4:H$11,H$14:H$26,H$28:H$29,H$31:H$37,H$39:H$42,H$44:H$47,H$49:H$57,H$59:H$68,H$70:H$71,H$73:H$77,H$79:H$83,H$85:H$88,H$90:H$91,H$93:H$97,H$99:H$104,H$106:H$107,H$109:H$113,H$115:H$123,H$125:H$129))</f>
        <v>32</v>
      </c>
      <c r="L34" s="21">
        <f>RANK(I34,(I$4:I$11,I$14:I$26,I$28:I$29,I$31:I$37,I$39:I$42,I$44:I$47,I$49:I$57,I$59:I$68,I$70:I$71,I$73:I$77,I$79:I$83,I$85:I$88,I$90:I$91,I$93:I$97,I$99:I$104,I$106:I$107,I$109:I$113,I$115:I$123,I$125:I$129))</f>
        <v>36</v>
      </c>
      <c r="M34" s="21">
        <f>RANK(J34,(J$4:J$11,J$14:J$26,J$28:J$29,J$31:J$37,J$39:J$42,J$44:J$47,J$49:J$57,J$59:J$68,J$70:J$71,J$73:J$77,J$79:J$83,J$85:J$88,J$90:J$91,J$93:J$97,J$99:J$104,J$106:J$107,J$109:J$113,J$115:J$123,J$125:J$129))</f>
        <v>34</v>
      </c>
      <c r="N34" s="21">
        <f t="shared" si="3"/>
        <v>-4</v>
      </c>
      <c r="O34" s="21">
        <f t="shared" si="4"/>
        <v>2</v>
      </c>
      <c r="P34" s="21">
        <f t="shared" si="5"/>
        <v>-2</v>
      </c>
    </row>
    <row r="35" spans="1:16" x14ac:dyDescent="0.35">
      <c r="A35" s="6" t="s">
        <v>37</v>
      </c>
      <c r="B35" s="21">
        <v>846187</v>
      </c>
      <c r="C35" s="21">
        <v>840230.5</v>
      </c>
      <c r="D35" s="21">
        <v>836405.5</v>
      </c>
      <c r="E35" s="21">
        <f>'2021'!I35</f>
        <v>17577.776986610221</v>
      </c>
      <c r="F35" s="21">
        <f>'2022'!I35</f>
        <v>19177.120513100374</v>
      </c>
      <c r="G35" s="21">
        <f>'2023'!I35</f>
        <v>19967.093331388558</v>
      </c>
      <c r="H35" s="21">
        <f t="shared" si="8"/>
        <v>20772.922517847972</v>
      </c>
      <c r="I35" s="21">
        <f t="shared" si="9"/>
        <v>22823.642456564448</v>
      </c>
      <c r="J35" s="21">
        <f t="shared" si="10"/>
        <v>23872.5036257994</v>
      </c>
      <c r="K35" s="21">
        <f>RANK(H35,(H$4:H$11,H$14:H$26,H$28:H$29,H$31:H$37,H$39:H$42,H$44:H$47,H$49:H$57,H$59:H$68,H$70:H$71,H$73:H$77,H$79:H$83,H$85:H$88,H$90:H$91,H$93:H$97,H$99:H$104,H$106:H$107,H$109:H$113,H$115:H$123,H$125:H$129))</f>
        <v>35</v>
      </c>
      <c r="L35" s="21">
        <f>RANK(I35,(I$4:I$11,I$14:I$26,I$28:I$29,I$31:I$37,I$39:I$42,I$44:I$47,I$49:I$57,I$59:I$68,I$70:I$71,I$73:I$77,I$79:I$83,I$85:I$88,I$90:I$91,I$93:I$97,I$99:I$104,I$106:I$107,I$109:I$113,I$115:I$123,I$125:I$129))</f>
        <v>27</v>
      </c>
      <c r="M35" s="21">
        <f>RANK(J35,(J$4:J$11,J$14:J$26,J$28:J$29,J$31:J$37,J$39:J$42,J$44:J$47,J$49:J$57,J$59:J$68,J$70:J$71,J$73:J$77,J$79:J$83,J$85:J$88,J$90:J$91,J$93:J$97,J$99:J$104,J$106:J$107,J$109:J$113,J$115:J$123,J$125:J$129))</f>
        <v>28</v>
      </c>
      <c r="N35" s="21">
        <f t="shared" si="3"/>
        <v>8</v>
      </c>
      <c r="O35" s="21">
        <f t="shared" si="4"/>
        <v>-1</v>
      </c>
      <c r="P35" s="21">
        <f t="shared" si="5"/>
        <v>7</v>
      </c>
    </row>
    <row r="36" spans="1:16" x14ac:dyDescent="0.35">
      <c r="A36" s="6" t="s">
        <v>38</v>
      </c>
      <c r="B36" s="21">
        <v>933164.5</v>
      </c>
      <c r="C36" s="21">
        <v>930913.5</v>
      </c>
      <c r="D36" s="21">
        <v>929773.5</v>
      </c>
      <c r="E36" s="21">
        <f>'2021'!I36</f>
        <v>20383.602903406416</v>
      </c>
      <c r="F36" s="21">
        <f>'2022'!I36</f>
        <v>21536.559045247213</v>
      </c>
      <c r="G36" s="21">
        <f>'2023'!I36</f>
        <v>22810.887362165155</v>
      </c>
      <c r="H36" s="21">
        <f t="shared" si="8"/>
        <v>21843.525877170014</v>
      </c>
      <c r="I36" s="21">
        <f t="shared" si="9"/>
        <v>23134.865962570329</v>
      </c>
      <c r="J36" s="21">
        <f t="shared" si="10"/>
        <v>24533.811043404825</v>
      </c>
      <c r="K36" s="21">
        <f>RANK(H36,(H$4:H$11,H$14:H$26,H$28:H$29,H$31:H$37,H$39:H$42,H$44:H$47,H$49:H$57,H$59:H$68,H$70:H$71,H$73:H$77,H$79:H$83,H$85:H$88,H$90:H$91,H$93:H$97,H$99:H$104,H$106:H$107,H$109:H$113,H$115:H$123,H$125:H$129))</f>
        <v>23</v>
      </c>
      <c r="L36" s="21">
        <f>RANK(I36,(I$4:I$11,I$14:I$26,I$28:I$29,I$31:I$37,I$39:I$42,I$44:I$47,I$49:I$57,I$59:I$68,I$70:I$71,I$73:I$77,I$79:I$83,I$85:I$88,I$90:I$91,I$93:I$97,I$99:I$104,I$106:I$107,I$109:I$113,I$115:I$123,I$125:I$129))</f>
        <v>24</v>
      </c>
      <c r="M36" s="21">
        <f>RANK(J36,(J$4:J$11,J$14:J$26,J$28:J$29,J$31:J$37,J$39:J$42,J$44:J$47,J$49:J$57,J$59:J$68,J$70:J$71,J$73:J$77,J$79:J$83,J$85:J$88,J$90:J$91,J$93:J$97,J$99:J$104,J$106:J$107,J$109:J$113,J$115:J$123,J$125:J$129))</f>
        <v>22</v>
      </c>
      <c r="N36" s="21">
        <f t="shared" ref="N36:N67" si="11">K36-L36</f>
        <v>-1</v>
      </c>
      <c r="O36" s="21">
        <f t="shared" ref="O36:O67" si="12">L36-M36</f>
        <v>2</v>
      </c>
      <c r="P36" s="21">
        <f t="shared" si="5"/>
        <v>1</v>
      </c>
    </row>
    <row r="37" spans="1:16" x14ac:dyDescent="0.35">
      <c r="A37" s="6" t="s">
        <v>39</v>
      </c>
      <c r="B37" s="21">
        <v>231248.5</v>
      </c>
      <c r="C37" s="21">
        <v>229832.5</v>
      </c>
      <c r="D37" s="21">
        <v>228421.5</v>
      </c>
      <c r="E37" s="21">
        <f>'2021'!I37</f>
        <v>3957.6640060019358</v>
      </c>
      <c r="F37" s="21">
        <f>'2022'!I37</f>
        <v>4204.7523694274769</v>
      </c>
      <c r="G37" s="21">
        <f>'2023'!I37</f>
        <v>4476.0330258982358</v>
      </c>
      <c r="H37" s="21">
        <f t="shared" si="8"/>
        <v>17114.333740551552</v>
      </c>
      <c r="I37" s="21">
        <f t="shared" si="9"/>
        <v>18294.855468340971</v>
      </c>
      <c r="J37" s="21">
        <f t="shared" si="10"/>
        <v>19595.497910215265</v>
      </c>
      <c r="K37" s="21">
        <f>RANK(H37,(H$4:H$11,H$14:H$26,H$28:H$29,H$31:H$37,H$39:H$42,H$44:H$47,H$49:H$57,H$59:H$68,H$70:H$71,H$73:H$77,H$79:H$83,H$85:H$88,H$90:H$91,H$93:H$97,H$99:H$104,H$106:H$107,H$109:H$113,H$115:H$123,H$125:H$129))</f>
        <v>70</v>
      </c>
      <c r="L37" s="21">
        <f>RANK(I37,(I$4:I$11,I$14:I$26,I$28:I$29,I$31:I$37,I$39:I$42,I$44:I$47,I$49:I$57,I$59:I$68,I$70:I$71,I$73:I$77,I$79:I$83,I$85:I$88,I$90:I$91,I$93:I$97,I$99:I$104,I$106:I$107,I$109:I$113,I$115:I$123,I$125:I$129))</f>
        <v>70</v>
      </c>
      <c r="M37" s="21">
        <f>RANK(J37,(J$4:J$11,J$14:J$26,J$28:J$29,J$31:J$37,J$39:J$42,J$44:J$47,J$49:J$57,J$59:J$68,J$70:J$71,J$73:J$77,J$79:J$83,J$85:J$88,J$90:J$91,J$93:J$97,J$99:J$104,J$106:J$107,J$109:J$113,J$115:J$123,J$125:J$129))</f>
        <v>70</v>
      </c>
      <c r="N37" s="21">
        <f t="shared" si="11"/>
        <v>0</v>
      </c>
      <c r="O37" s="21">
        <f t="shared" si="12"/>
        <v>0</v>
      </c>
      <c r="P37" s="21">
        <f t="shared" si="5"/>
        <v>0</v>
      </c>
    </row>
    <row r="38" spans="1:16" x14ac:dyDescent="0.35">
      <c r="A38" s="8" t="s">
        <v>122</v>
      </c>
      <c r="B38" s="22">
        <v>4874481.5</v>
      </c>
      <c r="C38" s="22">
        <v>4858787.5</v>
      </c>
      <c r="D38" s="22">
        <v>4848649</v>
      </c>
      <c r="E38" s="22">
        <f>'2021'!I38</f>
        <v>104047.10000000002</v>
      </c>
      <c r="F38" s="22">
        <f>'2022'!I38</f>
        <v>110517.19999999998</v>
      </c>
      <c r="G38" s="22">
        <f>'2023'!I38</f>
        <v>116921.1</v>
      </c>
      <c r="H38" s="22">
        <f t="shared" si="8"/>
        <v>21345.265132301767</v>
      </c>
      <c r="I38" s="22">
        <f t="shared" si="9"/>
        <v>22745.839368360928</v>
      </c>
      <c r="J38" s="22">
        <f t="shared" si="10"/>
        <v>24114.160459954928</v>
      </c>
      <c r="K38" s="22">
        <f>RANK(H38,(H$12,H$14,H$27,H$30,H$38,H$43,H$48,H$58,H$69,H$72,H$78,H$84,H$89,H$92,H$98,H$105,H$108,H$114,H$124,H$130))</f>
        <v>8</v>
      </c>
      <c r="L38" s="22">
        <f>RANK(I38,(I$12,I$14,I$27,I$30,I$38,I$43,I$48,I$58,I$69,I$72,I$78,I$84,I$89,I$92,I$98,I$105,I$108,I$114,I$124,I$130))</f>
        <v>7</v>
      </c>
      <c r="M38" s="22">
        <f>RANK(J38,(J$12,J$14,J$27,J$30,J$38,J$43,J$48,J$58,J$69,J$72,J$78,J$84,J$89,J$92,J$98,J$105,J$108,J$114,J$124,J$130))</f>
        <v>7</v>
      </c>
      <c r="N38" s="22">
        <f t="shared" si="11"/>
        <v>1</v>
      </c>
      <c r="O38" s="22">
        <f t="shared" si="12"/>
        <v>0</v>
      </c>
      <c r="P38" s="22">
        <f t="shared" si="5"/>
        <v>1</v>
      </c>
    </row>
    <row r="39" spans="1:16" x14ac:dyDescent="0.35">
      <c r="A39" s="6" t="s">
        <v>40</v>
      </c>
      <c r="B39" s="21">
        <v>523795.5</v>
      </c>
      <c r="C39" s="21">
        <v>519779.5</v>
      </c>
      <c r="D39" s="21">
        <v>517909</v>
      </c>
      <c r="E39" s="21">
        <f>'2021'!I39</f>
        <v>11113.694824741802</v>
      </c>
      <c r="F39" s="21">
        <f>'2022'!I39</f>
        <v>11836.241400380586</v>
      </c>
      <c r="G39" s="21">
        <f>'2023'!I39</f>
        <v>12113.68838228823</v>
      </c>
      <c r="H39" s="21">
        <f t="shared" si="8"/>
        <v>21217.621809927354</v>
      </c>
      <c r="I39" s="21">
        <f t="shared" si="9"/>
        <v>22771.658752183546</v>
      </c>
      <c r="J39" s="21">
        <f t="shared" si="10"/>
        <v>23389.607792659001</v>
      </c>
      <c r="K39" s="21">
        <f>RANK(H39,(H$4:H$11,H$14:H$26,H$28:H$29,H$31:H$37,H$39:H$42,H$44:H$47,H$49:H$57,H$59:H$68,H$70:H$71,H$73:H$77,H$79:H$83,H$85:H$88,H$90:H$91,H$93:H$97,H$99:H$104,H$106:H$107,H$109:H$113,H$115:H$123,H$125:H$129))</f>
        <v>30</v>
      </c>
      <c r="L39" s="21">
        <f>RANK(I39,(I$4:I$11,I$14:I$26,I$28:I$29,I$31:I$37,I$39:I$42,I$44:I$47,I$49:I$57,I$59:I$68,I$70:I$71,I$73:I$77,I$79:I$83,I$85:I$88,I$90:I$91,I$93:I$97,I$99:I$104,I$106:I$107,I$109:I$113,I$115:I$123,I$125:I$129))</f>
        <v>28</v>
      </c>
      <c r="M39" s="21">
        <f>RANK(J39,(J$4:J$11,J$14:J$26,J$28:J$29,J$31:J$37,J$39:J$42,J$44:J$47,J$49:J$57,J$59:J$68,J$70:J$71,J$73:J$77,J$79:J$83,J$85:J$88,J$90:J$91,J$93:J$97,J$99:J$104,J$106:J$107,J$109:J$113,J$115:J$123,J$125:J$129))</f>
        <v>36</v>
      </c>
      <c r="N39" s="21">
        <f t="shared" si="11"/>
        <v>2</v>
      </c>
      <c r="O39" s="21">
        <f t="shared" si="12"/>
        <v>-8</v>
      </c>
      <c r="P39" s="21">
        <f t="shared" si="5"/>
        <v>-6</v>
      </c>
    </row>
    <row r="40" spans="1:16" x14ac:dyDescent="0.35">
      <c r="A40" s="6" t="s">
        <v>41</v>
      </c>
      <c r="B40" s="21">
        <v>138432.5</v>
      </c>
      <c r="C40" s="21">
        <v>138484.5</v>
      </c>
      <c r="D40" s="21">
        <v>137966.5</v>
      </c>
      <c r="E40" s="21">
        <f>'2021'!I40</f>
        <v>2546.4365209880502</v>
      </c>
      <c r="F40" s="21">
        <f>'2022'!I40</f>
        <v>2672.3536717127904</v>
      </c>
      <c r="G40" s="21">
        <f>'2023'!I40</f>
        <v>2758.1047306269579</v>
      </c>
      <c r="H40" s="21">
        <f t="shared" si="8"/>
        <v>18394.788225222041</v>
      </c>
      <c r="I40" s="21">
        <f t="shared" si="9"/>
        <v>19297.131965763605</v>
      </c>
      <c r="J40" s="21">
        <f t="shared" si="10"/>
        <v>19991.11908055186</v>
      </c>
      <c r="K40" s="21">
        <f>RANK(H40,(H$4:H$11,H$14:H$26,H$28:H$29,H$31:H$37,H$39:H$42,H$44:H$47,H$49:H$57,H$59:H$68,H$70:H$71,H$73:H$77,H$79:H$83,H$85:H$88,H$90:H$91,H$93:H$97,H$99:H$104,H$106:H$107,H$109:H$113,H$115:H$123,H$125:H$129))</f>
        <v>61</v>
      </c>
      <c r="L40" s="21">
        <f>RANK(I40,(I$4:I$11,I$14:I$26,I$28:I$29,I$31:I$37,I$39:I$42,I$44:I$47,I$49:I$57,I$59:I$68,I$70:I$71,I$73:I$77,I$79:I$83,I$85:I$88,I$90:I$91,I$93:I$97,I$99:I$104,I$106:I$107,I$109:I$113,I$115:I$123,I$125:I$129))</f>
        <v>65</v>
      </c>
      <c r="M40" s="21">
        <f>RANK(J40,(J$4:J$11,J$14:J$26,J$28:J$29,J$31:J$37,J$39:J$42,J$44:J$47,J$49:J$57,J$59:J$68,J$70:J$71,J$73:J$77,J$79:J$83,J$85:J$88,J$90:J$91,J$93:J$97,J$99:J$104,J$106:J$107,J$109:J$113,J$115:J$123,J$125:J$129))</f>
        <v>66</v>
      </c>
      <c r="N40" s="21">
        <f t="shared" si="11"/>
        <v>-4</v>
      </c>
      <c r="O40" s="21">
        <f t="shared" si="12"/>
        <v>-1</v>
      </c>
      <c r="P40" s="21">
        <f t="shared" si="5"/>
        <v>-5</v>
      </c>
    </row>
    <row r="41" spans="1:16" x14ac:dyDescent="0.35">
      <c r="A41" s="6" t="s">
        <v>42</v>
      </c>
      <c r="B41" s="21">
        <v>231067</v>
      </c>
      <c r="C41" s="21">
        <v>229761</v>
      </c>
      <c r="D41" s="21">
        <v>228769</v>
      </c>
      <c r="E41" s="21">
        <f>'2021'!I41</f>
        <v>5370.5856275515644</v>
      </c>
      <c r="F41" s="21">
        <f>'2022'!I41</f>
        <v>5430.2882507847035</v>
      </c>
      <c r="G41" s="21">
        <f>'2023'!I41</f>
        <v>5687.7043936573291</v>
      </c>
      <c r="H41" s="21">
        <f t="shared" si="8"/>
        <v>23242.547086133305</v>
      </c>
      <c r="I41" s="21">
        <f t="shared" si="9"/>
        <v>23634.508253292352</v>
      </c>
      <c r="J41" s="21">
        <f t="shared" si="10"/>
        <v>24862.216443912108</v>
      </c>
      <c r="K41" s="21">
        <f>RANK(H41,(H$4:H$11,H$14:H$26,H$28:H$29,H$31:H$37,H$39:H$42,H$44:H$47,H$49:H$57,H$59:H$68,H$70:H$71,H$73:H$77,H$79:H$83,H$85:H$88,H$90:H$91,H$93:H$97,H$99:H$104,H$106:H$107,H$109:H$113,H$115:H$123,H$125:H$129))</f>
        <v>10</v>
      </c>
      <c r="L41" s="21">
        <f>RANK(I41,(I$4:I$11,I$14:I$26,I$28:I$29,I$31:I$37,I$39:I$42,I$44:I$47,I$49:I$57,I$59:I$68,I$70:I$71,I$73:I$77,I$79:I$83,I$85:I$88,I$90:I$91,I$93:I$97,I$99:I$104,I$106:I$107,I$109:I$113,I$115:I$123,I$125:I$129))</f>
        <v>17</v>
      </c>
      <c r="M41" s="21">
        <f>RANK(J41,(J$4:J$11,J$14:J$26,J$28:J$29,J$31:J$37,J$39:J$42,J$44:J$47,J$49:J$57,J$59:J$68,J$70:J$71,J$73:J$77,J$79:J$83,J$85:J$88,J$90:J$91,J$93:J$97,J$99:J$104,J$106:J$107,J$109:J$113,J$115:J$123,J$125:J$129))</f>
        <v>18</v>
      </c>
      <c r="N41" s="21">
        <f t="shared" si="11"/>
        <v>-7</v>
      </c>
      <c r="O41" s="21">
        <f t="shared" si="12"/>
        <v>-1</v>
      </c>
      <c r="P41" s="21">
        <f t="shared" si="5"/>
        <v>-8</v>
      </c>
    </row>
    <row r="42" spans="1:16" x14ac:dyDescent="0.35">
      <c r="A42" s="6" t="s">
        <v>43</v>
      </c>
      <c r="B42" s="21">
        <v>310568</v>
      </c>
      <c r="C42" s="21">
        <v>310053.5</v>
      </c>
      <c r="D42" s="21">
        <v>309803</v>
      </c>
      <c r="E42" s="21">
        <f>'2021'!I42</f>
        <v>6960.2830267185827</v>
      </c>
      <c r="F42" s="21">
        <f>'2022'!I42</f>
        <v>7246.4166771219225</v>
      </c>
      <c r="G42" s="21">
        <f>'2023'!I42</f>
        <v>7501.9024934274903</v>
      </c>
      <c r="H42" s="21">
        <f t="shared" si="8"/>
        <v>22411.462310085335</v>
      </c>
      <c r="I42" s="21">
        <f t="shared" si="9"/>
        <v>23371.504198862207</v>
      </c>
      <c r="J42" s="21">
        <f t="shared" si="10"/>
        <v>24215.073751472679</v>
      </c>
      <c r="K42" s="21">
        <f>RANK(H42,(H$4:H$11,H$14:H$26,H$28:H$29,H$31:H$37,H$39:H$42,H$44:H$47,H$49:H$57,H$59:H$68,H$70:H$71,H$73:H$77,H$79:H$83,H$85:H$88,H$90:H$91,H$93:H$97,H$99:H$104,H$106:H$107,H$109:H$113,H$115:H$123,H$125:H$129))</f>
        <v>15</v>
      </c>
      <c r="L42" s="21">
        <f>RANK(I42,(I$4:I$11,I$14:I$26,I$28:I$29,I$31:I$37,I$39:I$42,I$44:I$47,I$49:I$57,I$59:I$68,I$70:I$71,I$73:I$77,I$79:I$83,I$85:I$88,I$90:I$91,I$93:I$97,I$99:I$104,I$106:I$107,I$109:I$113,I$115:I$123,I$125:I$129))</f>
        <v>21</v>
      </c>
      <c r="M42" s="21">
        <f>RANK(J42,(J$4:J$11,J$14:J$26,J$28:J$29,J$31:J$37,J$39:J$42,J$44:J$47,J$49:J$57,J$59:J$68,J$70:J$71,J$73:J$77,J$79:J$83,J$85:J$88,J$90:J$91,J$93:J$97,J$99:J$104,J$106:J$107,J$109:J$113,J$115:J$123,J$125:J$129))</f>
        <v>25</v>
      </c>
      <c r="N42" s="21">
        <f t="shared" si="11"/>
        <v>-6</v>
      </c>
      <c r="O42" s="21">
        <f t="shared" si="12"/>
        <v>-4</v>
      </c>
      <c r="P42" s="21">
        <f t="shared" si="5"/>
        <v>-10</v>
      </c>
    </row>
    <row r="43" spans="1:16" x14ac:dyDescent="0.35">
      <c r="A43" s="8" t="s">
        <v>123</v>
      </c>
      <c r="B43" s="22">
        <v>1203863</v>
      </c>
      <c r="C43" s="22">
        <v>1198078.5</v>
      </c>
      <c r="D43" s="22">
        <v>1194447.5</v>
      </c>
      <c r="E43" s="22">
        <f>'2021'!I43</f>
        <v>25991</v>
      </c>
      <c r="F43" s="22">
        <f>'2022'!I43</f>
        <v>27185.300000000003</v>
      </c>
      <c r="G43" s="22">
        <f>'2023'!I43</f>
        <v>28061.400000000005</v>
      </c>
      <c r="H43" s="22">
        <f t="shared" si="8"/>
        <v>21589.665933748274</v>
      </c>
      <c r="I43" s="22">
        <f t="shared" si="9"/>
        <v>22690.750230473215</v>
      </c>
      <c r="J43" s="22">
        <f t="shared" si="10"/>
        <v>23493.205017382519</v>
      </c>
      <c r="K43" s="22">
        <f>RANK(H43,(H$12,H$14,H$27,H$30,H$38,H$43,H$48,H$58,H$69,H$72,H$78,H$84,H$89,H$92,H$98,H$105,H$108,H$114,H$124,H$130))</f>
        <v>7</v>
      </c>
      <c r="L43" s="22">
        <f>RANK(I43,(I$12,I$14,I$27,I$30,I$38,I$43,I$48,I$58,I$69,I$72,I$78,I$84,I$89,I$92,I$98,I$105,I$108,I$114,I$124,I$130))</f>
        <v>8</v>
      </c>
      <c r="M43" s="22">
        <f>RANK(J43,(J$12,J$14,J$27,J$30,J$38,J$43,J$48,J$58,J$69,J$72,J$78,J$84,J$89,J$92,J$98,J$105,J$108,J$114,J$124,J$130))</f>
        <v>8</v>
      </c>
      <c r="N43" s="22">
        <f t="shared" si="11"/>
        <v>-1</v>
      </c>
      <c r="O43" s="22">
        <f t="shared" si="12"/>
        <v>0</v>
      </c>
      <c r="P43" s="22">
        <f t="shared" si="5"/>
        <v>-1</v>
      </c>
    </row>
    <row r="44" spans="1:16" x14ac:dyDescent="0.35">
      <c r="A44" s="6" t="s">
        <v>44</v>
      </c>
      <c r="B44" s="21">
        <v>209313</v>
      </c>
      <c r="C44" s="21">
        <v>208957</v>
      </c>
      <c r="D44" s="21">
        <v>208731</v>
      </c>
      <c r="E44" s="21">
        <f>'2021'!I44</f>
        <v>3818.9276299838921</v>
      </c>
      <c r="F44" s="21">
        <f>'2022'!I44</f>
        <v>4146.9771862648558</v>
      </c>
      <c r="G44" s="21">
        <f>'2023'!I44</f>
        <v>4395.4258326802947</v>
      </c>
      <c r="H44" s="21">
        <f t="shared" si="8"/>
        <v>18245.057067568152</v>
      </c>
      <c r="I44" s="21">
        <f t="shared" si="9"/>
        <v>19846.079271165148</v>
      </c>
      <c r="J44" s="21">
        <f t="shared" si="10"/>
        <v>21057.848775123461</v>
      </c>
      <c r="K44" s="21">
        <f>RANK(H44,(H$4:H$11,H$14:H$26,H$28:H$29,H$31:H$37,H$39:H$42,H$44:H$47,H$49:H$57,H$59:H$68,H$70:H$71,H$73:H$77,H$79:H$83,H$85:H$88,H$90:H$91,H$93:H$97,H$99:H$104,H$106:H$107,H$109:H$113,H$115:H$123,H$125:H$129))</f>
        <v>64</v>
      </c>
      <c r="L44" s="21">
        <f>RANK(I44,(I$4:I$11,I$14:I$26,I$28:I$29,I$31:I$37,I$39:I$42,I$44:I$47,I$49:I$57,I$59:I$68,I$70:I$71,I$73:I$77,I$79:I$83,I$85:I$88,I$90:I$91,I$93:I$97,I$99:I$104,I$106:I$107,I$109:I$113,I$115:I$123,I$125:I$129))</f>
        <v>60</v>
      </c>
      <c r="M44" s="21">
        <f>RANK(J44,(J$4:J$11,J$14:J$26,J$28:J$29,J$31:J$37,J$39:J$42,J$44:J$47,J$49:J$57,J$59:J$68,J$70:J$71,J$73:J$77,J$79:J$83,J$85:J$88,J$90:J$91,J$93:J$97,J$99:J$104,J$106:J$107,J$109:J$113,J$115:J$123,J$125:J$129))</f>
        <v>59</v>
      </c>
      <c r="N44" s="21">
        <f t="shared" si="11"/>
        <v>4</v>
      </c>
      <c r="O44" s="21">
        <f t="shared" si="12"/>
        <v>1</v>
      </c>
      <c r="P44" s="21">
        <f t="shared" si="5"/>
        <v>5</v>
      </c>
    </row>
    <row r="45" spans="1:16" x14ac:dyDescent="0.35">
      <c r="A45" s="6" t="s">
        <v>45</v>
      </c>
      <c r="B45" s="21">
        <v>270792</v>
      </c>
      <c r="C45" s="21">
        <v>268895</v>
      </c>
      <c r="D45" s="21">
        <v>267702</v>
      </c>
      <c r="E45" s="21">
        <f>'2021'!I45</f>
        <v>6010.0543585027353</v>
      </c>
      <c r="F45" s="21">
        <f>'2022'!I45</f>
        <v>6430.0219268980018</v>
      </c>
      <c r="G45" s="21">
        <f>'2023'!I45</f>
        <v>6735.2953997617506</v>
      </c>
      <c r="H45" s="21">
        <f t="shared" si="8"/>
        <v>22194.357139438151</v>
      </c>
      <c r="I45" s="21">
        <f t="shared" si="9"/>
        <v>23912.761214964958</v>
      </c>
      <c r="J45" s="21">
        <f t="shared" si="10"/>
        <v>25159.675309716589</v>
      </c>
      <c r="K45" s="21">
        <f>RANK(H45,(H$4:H$11,H$14:H$26,H$28:H$29,H$31:H$37,H$39:H$42,H$44:H$47,H$49:H$57,H$59:H$68,H$70:H$71,H$73:H$77,H$79:H$83,H$85:H$88,H$90:H$91,H$93:H$97,H$99:H$104,H$106:H$107,H$109:H$113,H$115:H$123,H$125:H$129))</f>
        <v>18</v>
      </c>
      <c r="L45" s="21">
        <f>RANK(I45,(I$4:I$11,I$14:I$26,I$28:I$29,I$31:I$37,I$39:I$42,I$44:I$47,I$49:I$57,I$59:I$68,I$70:I$71,I$73:I$77,I$79:I$83,I$85:I$88,I$90:I$91,I$93:I$97,I$99:I$104,I$106:I$107,I$109:I$113,I$115:I$123,I$125:I$129))</f>
        <v>15</v>
      </c>
      <c r="M45" s="21">
        <f>RANK(J45,(J$4:J$11,J$14:J$26,J$28:J$29,J$31:J$37,J$39:J$42,J$44:J$47,J$49:J$57,J$59:J$68,J$70:J$71,J$73:J$77,J$79:J$83,J$85:J$88,J$90:J$91,J$93:J$97,J$99:J$104,J$106:J$107,J$109:J$113,J$115:J$123,J$125:J$129))</f>
        <v>14</v>
      </c>
      <c r="N45" s="21">
        <f t="shared" si="11"/>
        <v>3</v>
      </c>
      <c r="O45" s="21">
        <f t="shared" si="12"/>
        <v>1</v>
      </c>
      <c r="P45" s="21">
        <f t="shared" si="5"/>
        <v>4</v>
      </c>
    </row>
    <row r="46" spans="1:16" x14ac:dyDescent="0.35">
      <c r="A46" s="6" t="s">
        <v>46</v>
      </c>
      <c r="B46" s="21">
        <v>824903</v>
      </c>
      <c r="C46" s="21">
        <v>820507</v>
      </c>
      <c r="D46" s="21">
        <v>817004</v>
      </c>
      <c r="E46" s="21">
        <f>'2021'!I46</f>
        <v>19760.179410446541</v>
      </c>
      <c r="F46" s="21">
        <f>'2022'!I46</f>
        <v>20980.787742402685</v>
      </c>
      <c r="G46" s="21">
        <f>'2023'!I46</f>
        <v>22148.398060570467</v>
      </c>
      <c r="H46" s="21">
        <f t="shared" ref="H46:H77" si="13">E46/B46*1000000</f>
        <v>23954.549092980073</v>
      </c>
      <c r="I46" s="21">
        <f t="shared" ref="I46:I77" si="14">F46/C46*1000000</f>
        <v>25570.516451904354</v>
      </c>
      <c r="J46" s="21">
        <f t="shared" ref="J46:J77" si="15">G46/D46*1000000</f>
        <v>27109.289624739253</v>
      </c>
      <c r="K46" s="21">
        <f>RANK(H46,(H$4:H$11,H$14:H$26,H$28:H$29,H$31:H$37,H$39:H$42,H$44:H$47,H$49:H$57,H$59:H$68,H$70:H$71,H$73:H$77,H$79:H$83,H$85:H$88,H$90:H$91,H$93:H$97,H$99:H$104,H$106:H$107,H$109:H$113,H$115:H$123,H$125:H$129))</f>
        <v>6</v>
      </c>
      <c r="L46" s="21">
        <f>RANK(I46,(I$4:I$11,I$14:I$26,I$28:I$29,I$31:I$37,I$39:I$42,I$44:I$47,I$49:I$57,I$59:I$68,I$70:I$71,I$73:I$77,I$79:I$83,I$85:I$88,I$90:I$91,I$93:I$97,I$99:I$104,I$106:I$107,I$109:I$113,I$115:I$123,I$125:I$129))</f>
        <v>6</v>
      </c>
      <c r="M46" s="21">
        <f>RANK(J46,(J$4:J$11,J$14:J$26,J$28:J$29,J$31:J$37,J$39:J$42,J$44:J$47,J$49:J$57,J$59:J$68,J$70:J$71,J$73:J$77,J$79:J$83,J$85:J$88,J$90:J$91,J$93:J$97,J$99:J$104,J$106:J$107,J$109:J$113,J$115:J$123,J$125:J$129))</f>
        <v>6</v>
      </c>
      <c r="N46" s="21">
        <f t="shared" si="11"/>
        <v>0</v>
      </c>
      <c r="O46" s="21">
        <f t="shared" si="12"/>
        <v>0</v>
      </c>
      <c r="P46" s="21">
        <f t="shared" si="5"/>
        <v>0</v>
      </c>
    </row>
    <row r="47" spans="1:16" x14ac:dyDescent="0.35">
      <c r="A47" s="6" t="s">
        <v>47</v>
      </c>
      <c r="B47" s="21">
        <v>216652.5</v>
      </c>
      <c r="C47" s="21">
        <v>215502</v>
      </c>
      <c r="D47" s="21">
        <v>214994.5</v>
      </c>
      <c r="E47" s="21">
        <f>'2021'!I47</f>
        <v>4034.8386010668264</v>
      </c>
      <c r="F47" s="21">
        <f>'2022'!I47</f>
        <v>4366.3131444344581</v>
      </c>
      <c r="G47" s="21">
        <f>'2023'!I47</f>
        <v>4558.6807069874912</v>
      </c>
      <c r="H47" s="21">
        <f t="shared" si="13"/>
        <v>18623.549698557952</v>
      </c>
      <c r="I47" s="21">
        <f t="shared" si="14"/>
        <v>20261.125856996492</v>
      </c>
      <c r="J47" s="21">
        <f t="shared" si="15"/>
        <v>21203.708499461576</v>
      </c>
      <c r="K47" s="21">
        <f>RANK(H47,(H$4:H$11,H$14:H$26,H$28:H$29,H$31:H$37,H$39:H$42,H$44:H$47,H$49:H$57,H$59:H$68,H$70:H$71,H$73:H$77,H$79:H$83,H$85:H$88,H$90:H$91,H$93:H$97,H$99:H$104,H$106:H$107,H$109:H$113,H$115:H$123,H$125:H$129))</f>
        <v>59</v>
      </c>
      <c r="L47" s="21">
        <f>RANK(I47,(I$4:I$11,I$14:I$26,I$28:I$29,I$31:I$37,I$39:I$42,I$44:I$47,I$49:I$57,I$59:I$68,I$70:I$71,I$73:I$77,I$79:I$83,I$85:I$88,I$90:I$91,I$93:I$97,I$99:I$104,I$106:I$107,I$109:I$113,I$115:I$123,I$125:I$129))</f>
        <v>55</v>
      </c>
      <c r="M47" s="21">
        <f>RANK(J47,(J$4:J$11,J$14:J$26,J$28:J$29,J$31:J$37,J$39:J$42,J$44:J$47,J$49:J$57,J$59:J$68,J$70:J$71,J$73:J$77,J$79:J$83,J$85:J$88,J$90:J$91,J$93:J$97,J$99:J$104,J$106:J$107,J$109:J$113,J$115:J$123,J$125:J$129))</f>
        <v>57</v>
      </c>
      <c r="N47" s="21">
        <f t="shared" si="11"/>
        <v>4</v>
      </c>
      <c r="O47" s="21">
        <f t="shared" si="12"/>
        <v>-2</v>
      </c>
      <c r="P47" s="21">
        <f t="shared" si="5"/>
        <v>2</v>
      </c>
    </row>
    <row r="48" spans="1:16" x14ac:dyDescent="0.35">
      <c r="A48" s="8" t="s">
        <v>124</v>
      </c>
      <c r="B48" s="22">
        <v>1521660.5</v>
      </c>
      <c r="C48" s="22">
        <v>1513861</v>
      </c>
      <c r="D48" s="22">
        <v>1508431.5</v>
      </c>
      <c r="E48" s="22">
        <f>'2021'!I48</f>
        <v>33623.999999999993</v>
      </c>
      <c r="F48" s="22">
        <f>'2022'!I48</f>
        <v>35924.100000000006</v>
      </c>
      <c r="G48" s="22">
        <f>'2023'!I48</f>
        <v>37837.800000000003</v>
      </c>
      <c r="H48" s="22">
        <f t="shared" si="13"/>
        <v>22096.91320764388</v>
      </c>
      <c r="I48" s="22">
        <f t="shared" si="14"/>
        <v>23730.117890612157</v>
      </c>
      <c r="J48" s="22">
        <f t="shared" si="15"/>
        <v>25084.201702231756</v>
      </c>
      <c r="K48" s="22">
        <f>RANK(H48,(H$12,H$14,H$27,H$30,H$38,H$43,H$48,H$58,H$69,H$72,H$78,H$84,H$89,H$92,H$98,H$105,H$108,H$114,H$124,H$130))</f>
        <v>4</v>
      </c>
      <c r="L48" s="22">
        <f>RANK(I48,(I$12,I$14,I$27,I$30,I$38,I$43,I$48,I$58,I$69,I$72,I$78,I$84,I$89,I$92,I$98,I$105,I$108,I$114,I$124,I$130))</f>
        <v>4</v>
      </c>
      <c r="M48" s="22">
        <f>RANK(J48,(J$12,J$14,J$27,J$30,J$38,J$43,J$48,J$58,J$69,J$72,J$78,J$84,J$89,J$92,J$98,J$105,J$108,J$114,J$124,J$130))</f>
        <v>5</v>
      </c>
      <c r="N48" s="22">
        <f t="shared" si="11"/>
        <v>0</v>
      </c>
      <c r="O48" s="22">
        <f t="shared" si="12"/>
        <v>-1</v>
      </c>
      <c r="P48" s="22">
        <f t="shared" si="5"/>
        <v>-1</v>
      </c>
    </row>
    <row r="49" spans="1:16" x14ac:dyDescent="0.35">
      <c r="A49" s="6" t="s">
        <v>48</v>
      </c>
      <c r="B49" s="21">
        <v>285087.5</v>
      </c>
      <c r="C49" s="21">
        <v>283588.5</v>
      </c>
      <c r="D49" s="21">
        <v>283827.5</v>
      </c>
      <c r="E49" s="21">
        <f>'2021'!I49</f>
        <v>6014.4852889830918</v>
      </c>
      <c r="F49" s="21">
        <f>'2022'!I49</f>
        <v>6452.4817937873777</v>
      </c>
      <c r="G49" s="21">
        <f>'2023'!I49</f>
        <v>6810.7071298126129</v>
      </c>
      <c r="H49" s="21">
        <f t="shared" si="13"/>
        <v>21096.9800113407</v>
      </c>
      <c r="I49" s="21">
        <f t="shared" si="14"/>
        <v>22752.974093756897</v>
      </c>
      <c r="J49" s="21">
        <f t="shared" si="15"/>
        <v>23995.938130775252</v>
      </c>
      <c r="K49" s="21">
        <f>RANK(H49,(H$4:H$11,H$14:H$26,H$28:H$29,H$31:H$37,H$39:H$42,H$44:H$47,H$49:H$57,H$59:H$68,H$70:H$71,H$73:H$77,H$79:H$83,H$85:H$88,H$90:H$91,H$93:H$97,H$99:H$104,H$106:H$107,H$109:H$113,H$115:H$123,H$125:H$129))</f>
        <v>31</v>
      </c>
      <c r="L49" s="21">
        <f>RANK(I49,(I$4:I$11,I$14:I$26,I$28:I$29,I$31:I$37,I$39:I$42,I$44:I$47,I$49:I$57,I$59:I$68,I$70:I$71,I$73:I$77,I$79:I$83,I$85:I$88,I$90:I$91,I$93:I$97,I$99:I$104,I$106:I$107,I$109:I$113,I$115:I$123,I$125:I$129))</f>
        <v>29</v>
      </c>
      <c r="M49" s="21">
        <f>RANK(J49,(J$4:J$11,J$14:J$26,J$28:J$29,J$31:J$37,J$39:J$42,J$44:J$47,J$49:J$57,J$59:J$68,J$70:J$71,J$73:J$77,J$79:J$83,J$85:J$88,J$90:J$91,J$93:J$97,J$99:J$104,J$106:J$107,J$109:J$113,J$115:J$123,J$125:J$129))</f>
        <v>26</v>
      </c>
      <c r="N49" s="21">
        <f t="shared" si="11"/>
        <v>2</v>
      </c>
      <c r="O49" s="21">
        <f t="shared" si="12"/>
        <v>3</v>
      </c>
      <c r="P49" s="21">
        <f t="shared" si="5"/>
        <v>5</v>
      </c>
    </row>
    <row r="50" spans="1:16" x14ac:dyDescent="0.35">
      <c r="A50" s="6" t="s">
        <v>49</v>
      </c>
      <c r="B50" s="21">
        <v>452250.5</v>
      </c>
      <c r="C50" s="21">
        <v>449272</v>
      </c>
      <c r="D50" s="21">
        <v>450302</v>
      </c>
      <c r="E50" s="21">
        <f>'2021'!I50</f>
        <v>10953.490182904658</v>
      </c>
      <c r="F50" s="21">
        <f>'2022'!I50</f>
        <v>11595.898504825602</v>
      </c>
      <c r="G50" s="21">
        <f>'2023'!I50</f>
        <v>12266.465829137334</v>
      </c>
      <c r="H50" s="21">
        <f t="shared" si="13"/>
        <v>24219.962571417076</v>
      </c>
      <c r="I50" s="21">
        <f t="shared" si="14"/>
        <v>25810.418866133659</v>
      </c>
      <c r="J50" s="21">
        <f t="shared" si="15"/>
        <v>27240.531530255994</v>
      </c>
      <c r="K50" s="21">
        <f>RANK(H50,(H$4:H$11,H$14:H$26,H$28:H$29,H$31:H$37,H$39:H$42,H$44:H$47,H$49:H$57,H$59:H$68,H$70:H$71,H$73:H$77,H$79:H$83,H$85:H$88,H$90:H$91,H$93:H$97,H$99:H$104,H$106:H$107,H$109:H$113,H$115:H$123,H$125:H$129))</f>
        <v>5</v>
      </c>
      <c r="L50" s="21">
        <f>RANK(I50,(I$4:I$11,I$14:I$26,I$28:I$29,I$31:I$37,I$39:I$42,I$44:I$47,I$49:I$57,I$59:I$68,I$70:I$71,I$73:I$77,I$79:I$83,I$85:I$88,I$90:I$91,I$93:I$97,I$99:I$104,I$106:I$107,I$109:I$113,I$115:I$123,I$125:I$129))</f>
        <v>5</v>
      </c>
      <c r="M50" s="21">
        <f>RANK(J50,(J$4:J$11,J$14:J$26,J$28:J$29,J$31:J$37,J$39:J$42,J$44:J$47,J$49:J$57,J$59:J$68,J$70:J$71,J$73:J$77,J$79:J$83,J$85:J$88,J$90:J$91,J$93:J$97,J$99:J$104,J$106:J$107,J$109:J$113,J$115:J$123,J$125:J$129))</f>
        <v>5</v>
      </c>
      <c r="N50" s="21">
        <f t="shared" si="11"/>
        <v>0</v>
      </c>
      <c r="O50" s="21">
        <f t="shared" si="12"/>
        <v>0</v>
      </c>
      <c r="P50" s="21">
        <f t="shared" si="5"/>
        <v>0</v>
      </c>
    </row>
    <row r="51" spans="1:16" x14ac:dyDescent="0.35">
      <c r="A51" s="6" t="s">
        <v>50</v>
      </c>
      <c r="B51" s="21">
        <v>528374.5</v>
      </c>
      <c r="C51" s="21">
        <v>526363</v>
      </c>
      <c r="D51" s="21">
        <v>526288</v>
      </c>
      <c r="E51" s="21">
        <f>'2021'!I51</f>
        <v>12614.48229350409</v>
      </c>
      <c r="F51" s="21">
        <f>'2022'!I51</f>
        <v>13426.281469059166</v>
      </c>
      <c r="G51" s="21">
        <f>'2023'!I51</f>
        <v>14071.827254344642</v>
      </c>
      <c r="H51" s="21">
        <f t="shared" si="13"/>
        <v>23874.131498594445</v>
      </c>
      <c r="I51" s="21">
        <f t="shared" si="14"/>
        <v>25507.646755298465</v>
      </c>
      <c r="J51" s="21">
        <f t="shared" si="15"/>
        <v>26737.883543505919</v>
      </c>
      <c r="K51" s="21">
        <f>RANK(H51,(H$4:H$11,H$14:H$26,H$28:H$29,H$31:H$37,H$39:H$42,H$44:H$47,H$49:H$57,H$59:H$68,H$70:H$71,H$73:H$77,H$79:H$83,H$85:H$88,H$90:H$91,H$93:H$97,H$99:H$104,H$106:H$107,H$109:H$113,H$115:H$123,H$125:H$129))</f>
        <v>7</v>
      </c>
      <c r="L51" s="21">
        <f>RANK(I51,(I$4:I$11,I$14:I$26,I$28:I$29,I$31:I$37,I$39:I$42,I$44:I$47,I$49:I$57,I$59:I$68,I$70:I$71,I$73:I$77,I$79:I$83,I$85:I$88,I$90:I$91,I$93:I$97,I$99:I$104,I$106:I$107,I$109:I$113,I$115:I$123,I$125:I$129))</f>
        <v>7</v>
      </c>
      <c r="M51" s="21">
        <f>RANK(J51,(J$4:J$11,J$14:J$26,J$28:J$29,J$31:J$37,J$39:J$42,J$44:J$47,J$49:J$57,J$59:J$68,J$70:J$71,J$73:J$77,J$79:J$83,J$85:J$88,J$90:J$91,J$93:J$97,J$99:J$104,J$106:J$107,J$109:J$113,J$115:J$123,J$125:J$129))</f>
        <v>7</v>
      </c>
      <c r="N51" s="21">
        <f t="shared" si="11"/>
        <v>0</v>
      </c>
      <c r="O51" s="21">
        <f t="shared" si="12"/>
        <v>0</v>
      </c>
      <c r="P51" s="21">
        <f t="shared" si="5"/>
        <v>0</v>
      </c>
    </row>
    <row r="52" spans="1:16" x14ac:dyDescent="0.35">
      <c r="A52" s="6" t="s">
        <v>51</v>
      </c>
      <c r="B52" s="21">
        <v>705407.5</v>
      </c>
      <c r="C52" s="21">
        <v>702723.5</v>
      </c>
      <c r="D52" s="21">
        <v>703041.5</v>
      </c>
      <c r="E52" s="21">
        <f>'2021'!I52</f>
        <v>16568.356745725945</v>
      </c>
      <c r="F52" s="21">
        <f>'2022'!I52</f>
        <v>17479.490266582648</v>
      </c>
      <c r="G52" s="21">
        <f>'2023'!I52</f>
        <v>18394.34953334559</v>
      </c>
      <c r="H52" s="21">
        <f t="shared" si="13"/>
        <v>23487.639053633458</v>
      </c>
      <c r="I52" s="21">
        <f t="shared" si="14"/>
        <v>24873.923053068025</v>
      </c>
      <c r="J52" s="21">
        <f t="shared" si="15"/>
        <v>26163.959785226893</v>
      </c>
      <c r="K52" s="21">
        <f>RANK(H52,(H$4:H$11,H$14:H$26,H$28:H$29,H$31:H$37,H$39:H$42,H$44:H$47,H$49:H$57,H$59:H$68,H$70:H$71,H$73:H$77,H$79:H$83,H$85:H$88,H$90:H$91,H$93:H$97,H$99:H$104,H$106:H$107,H$109:H$113,H$115:H$123,H$125:H$129))</f>
        <v>8</v>
      </c>
      <c r="L52" s="21">
        <f>RANK(I52,(I$4:I$11,I$14:I$26,I$28:I$29,I$31:I$37,I$39:I$42,I$44:I$47,I$49:I$57,I$59:I$68,I$70:I$71,I$73:I$77,I$79:I$83,I$85:I$88,I$90:I$91,I$93:I$97,I$99:I$104,I$106:I$107,I$109:I$113,I$115:I$123,I$125:I$129))</f>
        <v>9</v>
      </c>
      <c r="M52" s="21">
        <f>RANK(J52,(J$4:J$11,J$14:J$26,J$28:J$29,J$31:J$37,J$39:J$42,J$44:J$47,J$49:J$57,J$59:J$68,J$70:J$71,J$73:J$77,J$79:J$83,J$85:J$88,J$90:J$91,J$93:J$97,J$99:J$104,J$106:J$107,J$109:J$113,J$115:J$123,J$125:J$129))</f>
        <v>9</v>
      </c>
      <c r="N52" s="21">
        <f t="shared" si="11"/>
        <v>-1</v>
      </c>
      <c r="O52" s="21">
        <f t="shared" si="12"/>
        <v>0</v>
      </c>
      <c r="P52" s="21">
        <f t="shared" si="5"/>
        <v>-1</v>
      </c>
    </row>
    <row r="53" spans="1:16" x14ac:dyDescent="0.35">
      <c r="A53" s="6" t="s">
        <v>52</v>
      </c>
      <c r="B53" s="21">
        <v>1018554.5</v>
      </c>
      <c r="C53" s="21">
        <v>1013210</v>
      </c>
      <c r="D53" s="21">
        <v>1012468</v>
      </c>
      <c r="E53" s="21">
        <f>'2021'!I53</f>
        <v>26040.475336308609</v>
      </c>
      <c r="F53" s="21">
        <f>'2022'!I53</f>
        <v>27593.022871753099</v>
      </c>
      <c r="G53" s="21">
        <f>'2023'!I53</f>
        <v>29012.782830244956</v>
      </c>
      <c r="H53" s="21">
        <f t="shared" si="13"/>
        <v>25566.108967471657</v>
      </c>
      <c r="I53" s="21">
        <f t="shared" si="14"/>
        <v>27233.271357125472</v>
      </c>
      <c r="J53" s="21">
        <f t="shared" si="15"/>
        <v>28655.505981665548</v>
      </c>
      <c r="K53" s="21">
        <f>RANK(H53,(H$4:H$11,H$14:H$26,H$28:H$29,H$31:H$37,H$39:H$42,H$44:H$47,H$49:H$57,H$59:H$68,H$70:H$71,H$73:H$77,H$79:H$83,H$85:H$88,H$90:H$91,H$93:H$97,H$99:H$104,H$106:H$107,H$109:H$113,H$115:H$123,H$125:H$129))</f>
        <v>4</v>
      </c>
      <c r="L53" s="21">
        <f>RANK(I53,(I$4:I$11,I$14:I$26,I$28:I$29,I$31:I$37,I$39:I$42,I$44:I$47,I$49:I$57,I$59:I$68,I$70:I$71,I$73:I$77,I$79:I$83,I$85:I$88,I$90:I$91,I$93:I$97,I$99:I$104,I$106:I$107,I$109:I$113,I$115:I$123,I$125:I$129))</f>
        <v>4</v>
      </c>
      <c r="M53" s="21">
        <f>RANK(J53,(J$4:J$11,J$14:J$26,J$28:J$29,J$31:J$37,J$39:J$42,J$44:J$47,J$49:J$57,J$59:J$68,J$70:J$71,J$73:J$77,J$79:J$83,J$85:J$88,J$90:J$91,J$93:J$97,J$99:J$104,J$106:J$107,J$109:J$113,J$115:J$123,J$125:J$129))</f>
        <v>4</v>
      </c>
      <c r="N53" s="21">
        <f t="shared" si="11"/>
        <v>0</v>
      </c>
      <c r="O53" s="21">
        <f t="shared" si="12"/>
        <v>0</v>
      </c>
      <c r="P53" s="21">
        <f t="shared" si="5"/>
        <v>0</v>
      </c>
    </row>
    <row r="54" spans="1:16" x14ac:dyDescent="0.35">
      <c r="A54" s="6" t="s">
        <v>53</v>
      </c>
      <c r="B54" s="21">
        <v>343285.5</v>
      </c>
      <c r="C54" s="21">
        <v>340817</v>
      </c>
      <c r="D54" s="21">
        <v>339430</v>
      </c>
      <c r="E54" s="21">
        <f>'2021'!I54</f>
        <v>7078.0287847230684</v>
      </c>
      <c r="F54" s="21">
        <f>'2022'!I54</f>
        <v>7502.536906516184</v>
      </c>
      <c r="G54" s="21">
        <f>'2023'!I54</f>
        <v>7978.9299965978444</v>
      </c>
      <c r="H54" s="21">
        <f t="shared" si="13"/>
        <v>20618.490395670859</v>
      </c>
      <c r="I54" s="21">
        <f t="shared" si="14"/>
        <v>22013.388142364329</v>
      </c>
      <c r="J54" s="21">
        <f t="shared" si="15"/>
        <v>23506.849708622824</v>
      </c>
      <c r="K54" s="21">
        <f>RANK(H54,(H$4:H$11,H$14:H$26,H$28:H$29,H$31:H$37,H$39:H$42,H$44:H$47,H$49:H$57,H$59:H$68,H$70:H$71,H$73:H$77,H$79:H$83,H$85:H$88,H$90:H$91,H$93:H$97,H$99:H$104,H$106:H$107,H$109:H$113,H$115:H$123,H$125:H$129))</f>
        <v>36</v>
      </c>
      <c r="L54" s="21">
        <f>RANK(I54,(I$4:I$11,I$14:I$26,I$28:I$29,I$31:I$37,I$39:I$42,I$44:I$47,I$49:I$57,I$59:I$68,I$70:I$71,I$73:I$77,I$79:I$83,I$85:I$88,I$90:I$91,I$93:I$97,I$99:I$104,I$106:I$107,I$109:I$113,I$115:I$123,I$125:I$129))</f>
        <v>37</v>
      </c>
      <c r="M54" s="21">
        <f>RANK(J54,(J$4:J$11,J$14:J$26,J$28:J$29,J$31:J$37,J$39:J$42,J$44:J$47,J$49:J$57,J$59:J$68,J$70:J$71,J$73:J$77,J$79:J$83,J$85:J$88,J$90:J$91,J$93:J$97,J$99:J$104,J$106:J$107,J$109:J$113,J$115:J$123,J$125:J$129))</f>
        <v>35</v>
      </c>
      <c r="N54" s="21">
        <f t="shared" si="11"/>
        <v>-1</v>
      </c>
      <c r="O54" s="21">
        <f t="shared" si="12"/>
        <v>2</v>
      </c>
      <c r="P54" s="21">
        <f t="shared" si="5"/>
        <v>1</v>
      </c>
    </row>
    <row r="55" spans="1:16" x14ac:dyDescent="0.35">
      <c r="A55" s="6" t="s">
        <v>54</v>
      </c>
      <c r="B55" s="21">
        <v>387306.5</v>
      </c>
      <c r="C55" s="21">
        <v>386137</v>
      </c>
      <c r="D55" s="21">
        <v>385993</v>
      </c>
      <c r="E55" s="21">
        <f>'2021'!I55</f>
        <v>8503.640539086553</v>
      </c>
      <c r="F55" s="21">
        <f>'2022'!I55</f>
        <v>9088.4234668266363</v>
      </c>
      <c r="G55" s="21">
        <f>'2023'!I55</f>
        <v>9497.6874927760527</v>
      </c>
      <c r="H55" s="21">
        <f t="shared" si="13"/>
        <v>21955.842566769606</v>
      </c>
      <c r="I55" s="21">
        <f t="shared" si="14"/>
        <v>23536.784785779753</v>
      </c>
      <c r="J55" s="21">
        <f t="shared" si="15"/>
        <v>24605.854232527672</v>
      </c>
      <c r="K55" s="21">
        <f>RANK(H55,(H$4:H$11,H$14:H$26,H$28:H$29,H$31:H$37,H$39:H$42,H$44:H$47,H$49:H$57,H$59:H$68,H$70:H$71,H$73:H$77,H$79:H$83,H$85:H$88,H$90:H$91,H$93:H$97,H$99:H$104,H$106:H$107,H$109:H$113,H$115:H$123,H$125:H$129))</f>
        <v>20</v>
      </c>
      <c r="L55" s="21">
        <f>RANK(I55,(I$4:I$11,I$14:I$26,I$28:I$29,I$31:I$37,I$39:I$42,I$44:I$47,I$49:I$57,I$59:I$68,I$70:I$71,I$73:I$77,I$79:I$83,I$85:I$88,I$90:I$91,I$93:I$97,I$99:I$104,I$106:I$107,I$109:I$113,I$115:I$123,I$125:I$129))</f>
        <v>18</v>
      </c>
      <c r="M55" s="21">
        <f>RANK(J55,(J$4:J$11,J$14:J$26,J$28:J$29,J$31:J$37,J$39:J$42,J$44:J$47,J$49:J$57,J$59:J$68,J$70:J$71,J$73:J$77,J$79:J$83,J$85:J$88,J$90:J$91,J$93:J$97,J$99:J$104,J$106:J$107,J$109:J$113,J$115:J$123,J$125:J$129))</f>
        <v>21</v>
      </c>
      <c r="N55" s="21">
        <f t="shared" si="11"/>
        <v>2</v>
      </c>
      <c r="O55" s="21">
        <f t="shared" si="12"/>
        <v>-3</v>
      </c>
      <c r="P55" s="21">
        <f t="shared" si="5"/>
        <v>-1</v>
      </c>
    </row>
    <row r="56" spans="1:16" x14ac:dyDescent="0.35">
      <c r="A56" s="6" t="s">
        <v>55</v>
      </c>
      <c r="B56" s="21">
        <v>393974</v>
      </c>
      <c r="C56" s="21">
        <v>391967.5</v>
      </c>
      <c r="D56" s="21">
        <v>391470.5</v>
      </c>
      <c r="E56" s="21">
        <f>'2021'!I56</f>
        <v>8864.8025970499693</v>
      </c>
      <c r="F56" s="21">
        <f>'2022'!I56</f>
        <v>9388.2835141198211</v>
      </c>
      <c r="G56" s="21">
        <f>'2023'!I56</f>
        <v>9820.5720287209624</v>
      </c>
      <c r="H56" s="21">
        <f t="shared" si="13"/>
        <v>22500.983813779512</v>
      </c>
      <c r="I56" s="21">
        <f t="shared" si="14"/>
        <v>23951.688632654037</v>
      </c>
      <c r="J56" s="21">
        <f t="shared" si="15"/>
        <v>25086.365457220818</v>
      </c>
      <c r="K56" s="21">
        <f>RANK(H56,(H$4:H$11,H$14:H$26,H$28:H$29,H$31:H$37,H$39:H$42,H$44:H$47,H$49:H$57,H$59:H$68,H$70:H$71,H$73:H$77,H$79:H$83,H$85:H$88,H$90:H$91,H$93:H$97,H$99:H$104,H$106:H$107,H$109:H$113,H$115:H$123,H$125:H$129))</f>
        <v>14</v>
      </c>
      <c r="L56" s="21">
        <f>RANK(I56,(I$4:I$11,I$14:I$26,I$28:I$29,I$31:I$37,I$39:I$42,I$44:I$47,I$49:I$57,I$59:I$68,I$70:I$71,I$73:I$77,I$79:I$83,I$85:I$88,I$90:I$91,I$93:I$97,I$99:I$104,I$106:I$107,I$109:I$113,I$115:I$123,I$125:I$129))</f>
        <v>13</v>
      </c>
      <c r="M56" s="21">
        <f>RANK(J56,(J$4:J$11,J$14:J$26,J$28:J$29,J$31:J$37,J$39:J$42,J$44:J$47,J$49:J$57,J$59:J$68,J$70:J$71,J$73:J$77,J$79:J$83,J$85:J$88,J$90:J$91,J$93:J$97,J$99:J$104,J$106:J$107,J$109:J$113,J$115:J$123,J$125:J$129))</f>
        <v>16</v>
      </c>
      <c r="N56" s="21">
        <f t="shared" si="11"/>
        <v>1</v>
      </c>
      <c r="O56" s="21">
        <f t="shared" si="12"/>
        <v>-3</v>
      </c>
      <c r="P56" s="21">
        <f t="shared" si="5"/>
        <v>-2</v>
      </c>
    </row>
    <row r="57" spans="1:16" x14ac:dyDescent="0.35">
      <c r="A57" s="6" t="s">
        <v>56</v>
      </c>
      <c r="B57" s="21">
        <v>337287.5</v>
      </c>
      <c r="C57" s="21">
        <v>338073</v>
      </c>
      <c r="D57" s="21">
        <v>338651.5</v>
      </c>
      <c r="E57" s="21">
        <f>'2021'!I57</f>
        <v>7242.938231713998</v>
      </c>
      <c r="F57" s="21">
        <f>'2022'!I57</f>
        <v>7807.2812065294684</v>
      </c>
      <c r="G57" s="21">
        <f>'2023'!I57</f>
        <v>8033.5779050200008</v>
      </c>
      <c r="H57" s="21">
        <f t="shared" si="13"/>
        <v>21474.078439651628</v>
      </c>
      <c r="I57" s="21">
        <f t="shared" si="14"/>
        <v>23093.477463534411</v>
      </c>
      <c r="J57" s="21">
        <f t="shared" si="15"/>
        <v>23722.256966291308</v>
      </c>
      <c r="K57" s="21">
        <f>RANK(H57,(H$4:H$11,H$14:H$26,H$28:H$29,H$31:H$37,H$39:H$42,H$44:H$47,H$49:H$57,H$59:H$68,H$70:H$71,H$73:H$77,H$79:H$83,H$85:H$88,H$90:H$91,H$93:H$97,H$99:H$104,H$106:H$107,H$109:H$113,H$115:H$123,H$125:H$129))</f>
        <v>26</v>
      </c>
      <c r="L57" s="21">
        <f>RANK(I57,(I$4:I$11,I$14:I$26,I$28:I$29,I$31:I$37,I$39:I$42,I$44:I$47,I$49:I$57,I$59:I$68,I$70:I$71,I$73:I$77,I$79:I$83,I$85:I$88,I$90:I$91,I$93:I$97,I$99:I$104,I$106:I$107,I$109:I$113,I$115:I$123,I$125:I$129))</f>
        <v>25</v>
      </c>
      <c r="M57" s="21">
        <f>RANK(J57,(J$4:J$11,J$14:J$26,J$28:J$29,J$31:J$37,J$39:J$42,J$44:J$47,J$49:J$57,J$59:J$68,J$70:J$71,J$73:J$77,J$79:J$83,J$85:J$88,J$90:J$91,J$93:J$97,J$99:J$104,J$106:J$107,J$109:J$113,J$115:J$123,J$125:J$129))</f>
        <v>29</v>
      </c>
      <c r="N57" s="21">
        <f t="shared" si="11"/>
        <v>1</v>
      </c>
      <c r="O57" s="21">
        <f t="shared" si="12"/>
        <v>-4</v>
      </c>
      <c r="P57" s="21">
        <f t="shared" si="5"/>
        <v>-3</v>
      </c>
    </row>
    <row r="58" spans="1:16" x14ac:dyDescent="0.35">
      <c r="A58" s="8" t="s">
        <v>125</v>
      </c>
      <c r="B58" s="22">
        <v>4451528</v>
      </c>
      <c r="C58" s="22">
        <v>4432151.5</v>
      </c>
      <c r="D58" s="22">
        <v>4431472</v>
      </c>
      <c r="E58" s="22">
        <f>'2021'!I58</f>
        <v>103880.69999999998</v>
      </c>
      <c r="F58" s="22">
        <f>'2022'!I58</f>
        <v>110333.7</v>
      </c>
      <c r="G58" s="22">
        <f>'2023'!I58</f>
        <v>115886.9</v>
      </c>
      <c r="H58" s="22">
        <f t="shared" si="13"/>
        <v>23335.964639557471</v>
      </c>
      <c r="I58" s="22">
        <f t="shared" si="14"/>
        <v>24893.936951388056</v>
      </c>
      <c r="J58" s="22">
        <f t="shared" si="15"/>
        <v>26150.88169348695</v>
      </c>
      <c r="K58" s="22">
        <f>RANK(H58,(H$12,H$14,H$27,H$30,H$38,H$43,H$48,H$58,H$69,H$72,H$78,H$84,H$89,H$92,H$98,H$105,H$108,H$114,H$124,H$130))</f>
        <v>3</v>
      </c>
      <c r="L58" s="22">
        <f>RANK(I58,(I$12,I$14,I$27,I$30,I$38,I$43,I$48,I$58,I$69,I$72,I$78,I$84,I$89,I$92,I$98,I$105,I$108,I$114,I$124,I$130))</f>
        <v>3</v>
      </c>
      <c r="M58" s="22">
        <f>RANK(J58,(J$12,J$14,J$27,J$30,J$38,J$43,J$48,J$58,J$69,J$72,J$78,J$84,J$89,J$92,J$98,J$105,J$108,J$114,J$124,J$130))</f>
        <v>3</v>
      </c>
      <c r="N58" s="22">
        <f t="shared" si="11"/>
        <v>0</v>
      </c>
      <c r="O58" s="22">
        <f t="shared" si="12"/>
        <v>0</v>
      </c>
      <c r="P58" s="22">
        <f t="shared" si="5"/>
        <v>0</v>
      </c>
    </row>
    <row r="59" spans="1:16" x14ac:dyDescent="0.35">
      <c r="A59" s="6" t="s">
        <v>57</v>
      </c>
      <c r="B59" s="21">
        <v>190760.5</v>
      </c>
      <c r="C59" s="21">
        <v>189159.5</v>
      </c>
      <c r="D59" s="21">
        <v>188033</v>
      </c>
      <c r="E59" s="21">
        <f>'2021'!I59</f>
        <v>3419.8910021609581</v>
      </c>
      <c r="F59" s="21">
        <f>'2022'!I59</f>
        <v>3604.5694380324035</v>
      </c>
      <c r="G59" s="21">
        <f>'2023'!I59</f>
        <v>3793.9030220135155</v>
      </c>
      <c r="H59" s="21">
        <f t="shared" si="13"/>
        <v>17927.668475187256</v>
      </c>
      <c r="I59" s="21">
        <f t="shared" si="14"/>
        <v>19055.714558520209</v>
      </c>
      <c r="J59" s="21">
        <f t="shared" si="15"/>
        <v>20176.793552267503</v>
      </c>
      <c r="K59" s="21">
        <f>RANK(H59,(H$4:H$11,H$14:H$26,H$28:H$29,H$31:H$37,H$39:H$42,H$44:H$47,H$49:H$57,H$59:H$68,H$70:H$71,H$73:H$77,H$79:H$83,H$85:H$88,H$90:H$91,H$93:H$97,H$99:H$104,H$106:H$107,H$109:H$113,H$115:H$123,H$125:H$129))</f>
        <v>67</v>
      </c>
      <c r="L59" s="21">
        <f>RANK(I59,(I$4:I$11,I$14:I$26,I$28:I$29,I$31:I$37,I$39:I$42,I$44:I$47,I$49:I$57,I$59:I$68,I$70:I$71,I$73:I$77,I$79:I$83,I$85:I$88,I$90:I$91,I$93:I$97,I$99:I$104,I$106:I$107,I$109:I$113,I$115:I$123,I$125:I$129))</f>
        <v>67</v>
      </c>
      <c r="M59" s="21">
        <f>RANK(J59,(J$4:J$11,J$14:J$26,J$28:J$29,J$31:J$37,J$39:J$42,J$44:J$47,J$49:J$57,J$59:J$68,J$70:J$71,J$73:J$77,J$79:J$83,J$85:J$88,J$90:J$91,J$93:J$97,J$99:J$104,J$106:J$107,J$109:J$113,J$115:J$123,J$125:J$129))</f>
        <v>65</v>
      </c>
      <c r="N59" s="21">
        <f t="shared" si="11"/>
        <v>0</v>
      </c>
      <c r="O59" s="21">
        <f t="shared" si="12"/>
        <v>2</v>
      </c>
      <c r="P59" s="21">
        <f t="shared" si="5"/>
        <v>2</v>
      </c>
    </row>
    <row r="60" spans="1:16" x14ac:dyDescent="0.35">
      <c r="A60" s="6" t="s">
        <v>58</v>
      </c>
      <c r="B60" s="21">
        <v>383250</v>
      </c>
      <c r="C60" s="21">
        <v>383210.5</v>
      </c>
      <c r="D60" s="21">
        <v>382324</v>
      </c>
      <c r="E60" s="21">
        <f>'2021'!I60</f>
        <v>8183.6341141358389</v>
      </c>
      <c r="F60" s="21">
        <f>'2022'!I60</f>
        <v>8714.2122530330689</v>
      </c>
      <c r="G60" s="21">
        <f>'2023'!I60</f>
        <v>9021.9530447501365</v>
      </c>
      <c r="H60" s="21">
        <f t="shared" si="13"/>
        <v>21353.252743994362</v>
      </c>
      <c r="I60" s="21">
        <f t="shared" si="14"/>
        <v>22740.014308149355</v>
      </c>
      <c r="J60" s="21">
        <f t="shared" si="15"/>
        <v>23597.663355557426</v>
      </c>
      <c r="K60" s="21">
        <f>RANK(H60,(H$4:H$11,H$14:H$26,H$28:H$29,H$31:H$37,H$39:H$42,H$44:H$47,H$49:H$57,H$59:H$68,H$70:H$71,H$73:H$77,H$79:H$83,H$85:H$88,H$90:H$91,H$93:H$97,H$99:H$104,H$106:H$107,H$109:H$113,H$115:H$123,H$125:H$129))</f>
        <v>28</v>
      </c>
      <c r="L60" s="21">
        <f>RANK(I60,(I$4:I$11,I$14:I$26,I$28:I$29,I$31:I$37,I$39:I$42,I$44:I$47,I$49:I$57,I$59:I$68,I$70:I$71,I$73:I$77,I$79:I$83,I$85:I$88,I$90:I$91,I$93:I$97,I$99:I$104,I$106:I$107,I$109:I$113,I$115:I$123,I$125:I$129))</f>
        <v>30</v>
      </c>
      <c r="M60" s="21">
        <f>RANK(J60,(J$4:J$11,J$14:J$26,J$28:J$29,J$31:J$37,J$39:J$42,J$44:J$47,J$49:J$57,J$59:J$68,J$70:J$71,J$73:J$77,J$79:J$83,J$85:J$88,J$90:J$91,J$93:J$97,J$99:J$104,J$106:J$107,J$109:J$113,J$115:J$123,J$125:J$129))</f>
        <v>32</v>
      </c>
      <c r="N60" s="21">
        <f t="shared" si="11"/>
        <v>-2</v>
      </c>
      <c r="O60" s="21">
        <f t="shared" si="12"/>
        <v>-2</v>
      </c>
      <c r="P60" s="21">
        <f t="shared" si="5"/>
        <v>-4</v>
      </c>
    </row>
    <row r="61" spans="1:16" x14ac:dyDescent="0.35">
      <c r="A61" s="6" t="s">
        <v>59</v>
      </c>
      <c r="B61" s="21">
        <v>290971</v>
      </c>
      <c r="C61" s="21">
        <v>289829.5</v>
      </c>
      <c r="D61" s="21">
        <v>289586.5</v>
      </c>
      <c r="E61" s="21">
        <f>'2021'!I61</f>
        <v>5466.5399843709611</v>
      </c>
      <c r="F61" s="21">
        <f>'2022'!I61</f>
        <v>5878.6084351722848</v>
      </c>
      <c r="G61" s="21">
        <f>'2023'!I61</f>
        <v>6107.0239135447682</v>
      </c>
      <c r="H61" s="21">
        <f t="shared" si="13"/>
        <v>18787.233038244227</v>
      </c>
      <c r="I61" s="21">
        <f t="shared" si="14"/>
        <v>20282.988568010798</v>
      </c>
      <c r="J61" s="21">
        <f t="shared" si="15"/>
        <v>21088.772831415721</v>
      </c>
      <c r="K61" s="21">
        <f>RANK(H61,(H$4:H$11,H$14:H$26,H$28:H$29,H$31:H$37,H$39:H$42,H$44:H$47,H$49:H$57,H$59:H$68,H$70:H$71,H$73:H$77,H$79:H$83,H$85:H$88,H$90:H$91,H$93:H$97,H$99:H$104,H$106:H$107,H$109:H$113,H$115:H$123,H$125:H$129))</f>
        <v>56</v>
      </c>
      <c r="L61" s="21">
        <f>RANK(I61,(I$4:I$11,I$14:I$26,I$28:I$29,I$31:I$37,I$39:I$42,I$44:I$47,I$49:I$57,I$59:I$68,I$70:I$71,I$73:I$77,I$79:I$83,I$85:I$88,I$90:I$91,I$93:I$97,I$99:I$104,I$106:I$107,I$109:I$113,I$115:I$123,I$125:I$129))</f>
        <v>54</v>
      </c>
      <c r="M61" s="21">
        <f>RANK(J61,(J$4:J$11,J$14:J$26,J$28:J$29,J$31:J$37,J$39:J$42,J$44:J$47,J$49:J$57,J$59:J$68,J$70:J$71,J$73:J$77,J$79:J$83,J$85:J$88,J$90:J$91,J$93:J$97,J$99:J$104,J$106:J$107,J$109:J$113,J$115:J$123,J$125:J$129))</f>
        <v>58</v>
      </c>
      <c r="N61" s="21">
        <f t="shared" si="11"/>
        <v>2</v>
      </c>
      <c r="O61" s="21">
        <f t="shared" si="12"/>
        <v>-4</v>
      </c>
      <c r="P61" s="21">
        <f t="shared" si="5"/>
        <v>-2</v>
      </c>
    </row>
    <row r="62" spans="1:16" x14ac:dyDescent="0.35">
      <c r="A62" s="6" t="s">
        <v>60</v>
      </c>
      <c r="B62" s="21">
        <v>996974</v>
      </c>
      <c r="C62" s="21">
        <v>992845.5</v>
      </c>
      <c r="D62" s="21">
        <v>987727</v>
      </c>
      <c r="E62" s="21">
        <f>'2021'!I62</f>
        <v>23303.276481366149</v>
      </c>
      <c r="F62" s="21">
        <f>'2022'!I62</f>
        <v>25131.187716989982</v>
      </c>
      <c r="G62" s="21">
        <f>'2023'!I62</f>
        <v>25893.001528570876</v>
      </c>
      <c r="H62" s="21">
        <f t="shared" si="13"/>
        <v>23374.006224200581</v>
      </c>
      <c r="I62" s="21">
        <f t="shared" si="14"/>
        <v>25312.284456131372</v>
      </c>
      <c r="J62" s="21">
        <f t="shared" si="15"/>
        <v>26214.734970868343</v>
      </c>
      <c r="K62" s="21">
        <f>RANK(H62,(H$4:H$11,H$14:H$26,H$28:H$29,H$31:H$37,H$39:H$42,H$44:H$47,H$49:H$57,H$59:H$68,H$70:H$71,H$73:H$77,H$79:H$83,H$85:H$88,H$90:H$91,H$93:H$97,H$99:H$104,H$106:H$107,H$109:H$113,H$115:H$123,H$125:H$129))</f>
        <v>9</v>
      </c>
      <c r="L62" s="21">
        <f>RANK(I62,(I$4:I$11,I$14:I$26,I$28:I$29,I$31:I$37,I$39:I$42,I$44:I$47,I$49:I$57,I$59:I$68,I$70:I$71,I$73:I$77,I$79:I$83,I$85:I$88,I$90:I$91,I$93:I$97,I$99:I$104,I$106:I$107,I$109:I$113,I$115:I$123,I$125:I$129))</f>
        <v>8</v>
      </c>
      <c r="M62" s="21">
        <f>RANK(J62,(J$4:J$11,J$14:J$26,J$28:J$29,J$31:J$37,J$39:J$42,J$44:J$47,J$49:J$57,J$59:J$68,J$70:J$71,J$73:J$77,J$79:J$83,J$85:J$88,J$90:J$91,J$93:J$97,J$99:J$104,J$106:J$107,J$109:J$113,J$115:J$123,J$125:J$129))</f>
        <v>8</v>
      </c>
      <c r="N62" s="21">
        <f t="shared" si="11"/>
        <v>1</v>
      </c>
      <c r="O62" s="21">
        <f t="shared" si="12"/>
        <v>0</v>
      </c>
      <c r="P62" s="21">
        <f t="shared" si="5"/>
        <v>1</v>
      </c>
    </row>
    <row r="63" spans="1:16" x14ac:dyDescent="0.35">
      <c r="A63" s="6" t="s">
        <v>61</v>
      </c>
      <c r="B63" s="21">
        <v>330436.5</v>
      </c>
      <c r="C63" s="21">
        <v>328129</v>
      </c>
      <c r="D63" s="21">
        <v>326933.5</v>
      </c>
      <c r="E63" s="21">
        <f>'2021'!I63</f>
        <v>7133.7873572570634</v>
      </c>
      <c r="F63" s="21">
        <f>'2022'!I63</f>
        <v>7441.9456910551125</v>
      </c>
      <c r="G63" s="21">
        <f>'2023'!I63</f>
        <v>7719.2819472117144</v>
      </c>
      <c r="H63" s="21">
        <f t="shared" si="13"/>
        <v>21588.981112126123</v>
      </c>
      <c r="I63" s="21">
        <f t="shared" si="14"/>
        <v>22679.938960150161</v>
      </c>
      <c r="J63" s="21">
        <f t="shared" si="15"/>
        <v>23611.168470688121</v>
      </c>
      <c r="K63" s="21">
        <f>RANK(H63,(H$4:H$11,H$14:H$26,H$28:H$29,H$31:H$37,H$39:H$42,H$44:H$47,H$49:H$57,H$59:H$68,H$70:H$71,H$73:H$77,H$79:H$83,H$85:H$88,H$90:H$91,H$93:H$97,H$99:H$104,H$106:H$107,H$109:H$113,H$115:H$123,H$125:H$129))</f>
        <v>24</v>
      </c>
      <c r="L63" s="21">
        <f>RANK(I63,(I$4:I$11,I$14:I$26,I$28:I$29,I$31:I$37,I$39:I$42,I$44:I$47,I$49:I$57,I$59:I$68,I$70:I$71,I$73:I$77,I$79:I$83,I$85:I$88,I$90:I$91,I$93:I$97,I$99:I$104,I$106:I$107,I$109:I$113,I$115:I$123,I$125:I$129))</f>
        <v>32</v>
      </c>
      <c r="M63" s="21">
        <f>RANK(J63,(J$4:J$11,J$14:J$26,J$28:J$29,J$31:J$37,J$39:J$42,J$44:J$47,J$49:J$57,J$59:J$68,J$70:J$71,J$73:J$77,J$79:J$83,J$85:J$88,J$90:J$91,J$93:J$97,J$99:J$104,J$106:J$107,J$109:J$113,J$115:J$123,J$125:J$129))</f>
        <v>31</v>
      </c>
      <c r="N63" s="21">
        <f t="shared" si="11"/>
        <v>-8</v>
      </c>
      <c r="O63" s="21">
        <f t="shared" si="12"/>
        <v>1</v>
      </c>
      <c r="P63" s="21">
        <f t="shared" si="5"/>
        <v>-7</v>
      </c>
    </row>
    <row r="64" spans="1:16" x14ac:dyDescent="0.35">
      <c r="A64" s="6" t="s">
        <v>62</v>
      </c>
      <c r="B64" s="21">
        <v>418052.5</v>
      </c>
      <c r="C64" s="21">
        <v>417512</v>
      </c>
      <c r="D64" s="21">
        <v>417105.5</v>
      </c>
      <c r="E64" s="21">
        <f>'2021'!I64</f>
        <v>8338.7003684289011</v>
      </c>
      <c r="F64" s="21">
        <f>'2022'!I64</f>
        <v>8877.5418720005382</v>
      </c>
      <c r="G64" s="21">
        <f>'2023'!I64</f>
        <v>9192.7194810527999</v>
      </c>
      <c r="H64" s="21">
        <f t="shared" si="13"/>
        <v>19946.538696524723</v>
      </c>
      <c r="I64" s="21">
        <f t="shared" si="14"/>
        <v>21262.962195099873</v>
      </c>
      <c r="J64" s="21">
        <f t="shared" si="15"/>
        <v>22039.314948023464</v>
      </c>
      <c r="K64" s="21">
        <f>RANK(H64,(H$4:H$11,H$14:H$26,H$28:H$29,H$31:H$37,H$39:H$42,H$44:H$47,H$49:H$57,H$59:H$68,H$70:H$71,H$73:H$77,H$79:H$83,H$85:H$88,H$90:H$91,H$93:H$97,H$99:H$104,H$106:H$107,H$109:H$113,H$115:H$123,H$125:H$129))</f>
        <v>43</v>
      </c>
      <c r="L64" s="21">
        <f>RANK(I64,(I$4:I$11,I$14:I$26,I$28:I$29,I$31:I$37,I$39:I$42,I$44:I$47,I$49:I$57,I$59:I$68,I$70:I$71,I$73:I$77,I$79:I$83,I$85:I$88,I$90:I$91,I$93:I$97,I$99:I$104,I$106:I$107,I$109:I$113,I$115:I$123,I$125:I$129))</f>
        <v>43</v>
      </c>
      <c r="M64" s="21">
        <f>RANK(J64,(J$4:J$11,J$14:J$26,J$28:J$29,J$31:J$37,J$39:J$42,J$44:J$47,J$49:J$57,J$59:J$68,J$70:J$71,J$73:J$77,J$79:J$83,J$85:J$88,J$90:J$91,J$93:J$97,J$99:J$104,J$106:J$107,J$109:J$113,J$115:J$123,J$125:J$129))</f>
        <v>47</v>
      </c>
      <c r="N64" s="21">
        <f t="shared" si="11"/>
        <v>0</v>
      </c>
      <c r="O64" s="21">
        <f t="shared" si="12"/>
        <v>-4</v>
      </c>
      <c r="P64" s="21">
        <f t="shared" si="5"/>
        <v>-4</v>
      </c>
    </row>
    <row r="65" spans="1:16" x14ac:dyDescent="0.35">
      <c r="A65" s="6" t="s">
        <v>63</v>
      </c>
      <c r="B65" s="21">
        <v>337836.5</v>
      </c>
      <c r="C65" s="21">
        <v>335713.5</v>
      </c>
      <c r="D65" s="21">
        <v>334489</v>
      </c>
      <c r="E65" s="21">
        <f>'2021'!I65</f>
        <v>6539.0265607261408</v>
      </c>
      <c r="F65" s="21">
        <f>'2022'!I65</f>
        <v>7024.7692164375158</v>
      </c>
      <c r="G65" s="21">
        <f>'2023'!I65</f>
        <v>7261.1624604328063</v>
      </c>
      <c r="H65" s="21">
        <f t="shared" si="13"/>
        <v>19355.595267906636</v>
      </c>
      <c r="I65" s="21">
        <f t="shared" si="14"/>
        <v>20924.893447649603</v>
      </c>
      <c r="J65" s="21">
        <f t="shared" si="15"/>
        <v>21708.224965343576</v>
      </c>
      <c r="K65" s="21">
        <f>RANK(H65,(H$4:H$11,H$14:H$26,H$28:H$29,H$31:H$37,H$39:H$42,H$44:H$47,H$49:H$57,H$59:H$68,H$70:H$71,H$73:H$77,H$79:H$83,H$85:H$88,H$90:H$91,H$93:H$97,H$99:H$104,H$106:H$107,H$109:H$113,H$115:H$123,H$125:H$129))</f>
        <v>48</v>
      </c>
      <c r="L65" s="21">
        <f>RANK(I65,(I$4:I$11,I$14:I$26,I$28:I$29,I$31:I$37,I$39:I$42,I$44:I$47,I$49:I$57,I$59:I$68,I$70:I$71,I$73:I$77,I$79:I$83,I$85:I$88,I$90:I$91,I$93:I$97,I$99:I$104,I$106:I$107,I$109:I$113,I$115:I$123,I$125:I$129))</f>
        <v>47</v>
      </c>
      <c r="M65" s="21">
        <f>RANK(J65,(J$4:J$11,J$14:J$26,J$28:J$29,J$31:J$37,J$39:J$42,J$44:J$47,J$49:J$57,J$59:J$68,J$70:J$71,J$73:J$77,J$79:J$83,J$85:J$88,J$90:J$91,J$93:J$97,J$99:J$104,J$106:J$107,J$109:J$113,J$115:J$123,J$125:J$129))</f>
        <v>49</v>
      </c>
      <c r="N65" s="21">
        <f t="shared" si="11"/>
        <v>1</v>
      </c>
      <c r="O65" s="21">
        <f t="shared" si="12"/>
        <v>-2</v>
      </c>
      <c r="P65" s="21">
        <f t="shared" si="5"/>
        <v>-1</v>
      </c>
    </row>
    <row r="66" spans="1:16" x14ac:dyDescent="0.35">
      <c r="A66" s="6" t="s">
        <v>64</v>
      </c>
      <c r="B66" s="21">
        <v>264490</v>
      </c>
      <c r="C66" s="21">
        <v>262505</v>
      </c>
      <c r="D66" s="21">
        <v>260883</v>
      </c>
      <c r="E66" s="21">
        <f>'2021'!I66</f>
        <v>5411.1176656567222</v>
      </c>
      <c r="F66" s="21">
        <f>'2022'!I66</f>
        <v>5833.3846243667276</v>
      </c>
      <c r="G66" s="21">
        <f>'2023'!I66</f>
        <v>6051.0004937428184</v>
      </c>
      <c r="H66" s="21">
        <f t="shared" si="13"/>
        <v>20458.685264685704</v>
      </c>
      <c r="I66" s="21">
        <f t="shared" si="14"/>
        <v>22221.994340552475</v>
      </c>
      <c r="J66" s="21">
        <f t="shared" si="15"/>
        <v>23194.307385850432</v>
      </c>
      <c r="K66" s="21">
        <f>RANK(H66,(H$4:H$11,H$14:H$26,H$28:H$29,H$31:H$37,H$39:H$42,H$44:H$47,H$49:H$57,H$59:H$68,H$70:H$71,H$73:H$77,H$79:H$83,H$85:H$88,H$90:H$91,H$93:H$97,H$99:H$104,H$106:H$107,H$109:H$113,H$115:H$123,H$125:H$129))</f>
        <v>39</v>
      </c>
      <c r="L66" s="21">
        <f>RANK(I66,(I$4:I$11,I$14:I$26,I$28:I$29,I$31:I$37,I$39:I$42,I$44:I$47,I$49:I$57,I$59:I$68,I$70:I$71,I$73:I$77,I$79:I$83,I$85:I$88,I$90:I$91,I$93:I$97,I$99:I$104,I$106:I$107,I$109:I$113,I$115:I$123,I$125:I$129))</f>
        <v>34</v>
      </c>
      <c r="M66" s="21">
        <f>RANK(J66,(J$4:J$11,J$14:J$26,J$28:J$29,J$31:J$37,J$39:J$42,J$44:J$47,J$49:J$57,J$59:J$68,J$70:J$71,J$73:J$77,J$79:J$83,J$85:J$88,J$90:J$91,J$93:J$97,J$99:J$104,J$106:J$107,J$109:J$113,J$115:J$123,J$125:J$129))</f>
        <v>38</v>
      </c>
      <c r="N66" s="21">
        <f t="shared" si="11"/>
        <v>5</v>
      </c>
      <c r="O66" s="21">
        <f t="shared" si="12"/>
        <v>-4</v>
      </c>
      <c r="P66" s="21">
        <f t="shared" si="5"/>
        <v>1</v>
      </c>
    </row>
    <row r="67" spans="1:16" x14ac:dyDescent="0.35">
      <c r="A67" s="6" t="s">
        <v>65</v>
      </c>
      <c r="B67" s="21">
        <v>218768</v>
      </c>
      <c r="C67" s="21">
        <v>217427.5</v>
      </c>
      <c r="D67" s="21">
        <v>216821</v>
      </c>
      <c r="E67" s="21">
        <f>'2021'!I67</f>
        <v>4333.5544225621788</v>
      </c>
      <c r="F67" s="21">
        <f>'2022'!I67</f>
        <v>4534.0687971782754</v>
      </c>
      <c r="G67" s="21">
        <f>'2023'!I67</f>
        <v>4691.5404712368863</v>
      </c>
      <c r="H67" s="21">
        <f t="shared" si="13"/>
        <v>19808.904513284295</v>
      </c>
      <c r="I67" s="21">
        <f t="shared" si="14"/>
        <v>20853.244401827164</v>
      </c>
      <c r="J67" s="21">
        <f t="shared" si="15"/>
        <v>21637.850905755837</v>
      </c>
      <c r="K67" s="21">
        <f>RANK(H67,(H$4:H$11,H$14:H$26,H$28:H$29,H$31:H$37,H$39:H$42,H$44:H$47,H$49:H$57,H$59:H$68,H$70:H$71,H$73:H$77,H$79:H$83,H$85:H$88,H$90:H$91,H$93:H$97,H$99:H$104,H$106:H$107,H$109:H$113,H$115:H$123,H$125:H$129))</f>
        <v>44</v>
      </c>
      <c r="L67" s="21">
        <f>RANK(I67,(I$4:I$11,I$14:I$26,I$28:I$29,I$31:I$37,I$39:I$42,I$44:I$47,I$49:I$57,I$59:I$68,I$70:I$71,I$73:I$77,I$79:I$83,I$85:I$88,I$90:I$91,I$93:I$97,I$99:I$104,I$106:I$107,I$109:I$113,I$115:I$123,I$125:I$129))</f>
        <v>48</v>
      </c>
      <c r="M67" s="21">
        <f>RANK(J67,(J$4:J$11,J$14:J$26,J$28:J$29,J$31:J$37,J$39:J$42,J$44:J$47,J$49:J$57,J$59:J$68,J$70:J$71,J$73:J$77,J$79:J$83,J$85:J$88,J$90:J$91,J$93:J$97,J$99:J$104,J$106:J$107,J$109:J$113,J$115:J$123,J$125:J$129))</f>
        <v>50</v>
      </c>
      <c r="N67" s="21">
        <f t="shared" si="11"/>
        <v>-4</v>
      </c>
      <c r="O67" s="21">
        <f t="shared" si="12"/>
        <v>-2</v>
      </c>
      <c r="P67" s="21">
        <f t="shared" si="5"/>
        <v>-6</v>
      </c>
    </row>
    <row r="68" spans="1:16" x14ac:dyDescent="0.35">
      <c r="A68" s="6" t="s">
        <v>66</v>
      </c>
      <c r="B68" s="21">
        <v>261171</v>
      </c>
      <c r="C68" s="21">
        <v>261696</v>
      </c>
      <c r="D68" s="21">
        <v>258683.5</v>
      </c>
      <c r="E68" s="21">
        <f>'2021'!I68</f>
        <v>5575.1720433350847</v>
      </c>
      <c r="F68" s="21">
        <f>'2022'!I68</f>
        <v>5989.7119557340975</v>
      </c>
      <c r="G68" s="21">
        <f>'2023'!I68</f>
        <v>6286.6136374436728</v>
      </c>
      <c r="H68" s="21">
        <f t="shared" si="13"/>
        <v>21346.826574677452</v>
      </c>
      <c r="I68" s="21">
        <f t="shared" si="14"/>
        <v>22888.053144618556</v>
      </c>
      <c r="J68" s="21">
        <f t="shared" si="15"/>
        <v>24302.337170494728</v>
      </c>
      <c r="K68" s="21">
        <f>RANK(H68,(H$4:H$11,H$14:H$26,H$28:H$29,H$31:H$37,H$39:H$42,H$44:H$47,H$49:H$57,H$59:H$68,H$70:H$71,H$73:H$77,H$79:H$83,H$85:H$88,H$90:H$91,H$93:H$97,H$99:H$104,H$106:H$107,H$109:H$113,H$115:H$123,H$125:H$129))</f>
        <v>29</v>
      </c>
      <c r="L68" s="21">
        <f>RANK(I68,(I$4:I$11,I$14:I$26,I$28:I$29,I$31:I$37,I$39:I$42,I$44:I$47,I$49:I$57,I$59:I$68,I$70:I$71,I$73:I$77,I$79:I$83,I$85:I$88,I$90:I$91,I$93:I$97,I$99:I$104,I$106:I$107,I$109:I$113,I$115:I$123,I$125:I$129))</f>
        <v>26</v>
      </c>
      <c r="M68" s="21">
        <f>RANK(J68,(J$4:J$11,J$14:J$26,J$28:J$29,J$31:J$37,J$39:J$42,J$44:J$47,J$49:J$57,J$59:J$68,J$70:J$71,J$73:J$77,J$79:J$83,J$85:J$88,J$90:J$91,J$93:J$97,J$99:J$104,J$106:J$107,J$109:J$113,J$115:J$123,J$125:J$129))</f>
        <v>24</v>
      </c>
      <c r="N68" s="21">
        <f t="shared" ref="N68:N99" si="16">K68-L68</f>
        <v>3</v>
      </c>
      <c r="O68" s="21">
        <f t="shared" ref="O68:O99" si="17">L68-M68</f>
        <v>2</v>
      </c>
      <c r="P68" s="21">
        <f t="shared" si="5"/>
        <v>5</v>
      </c>
    </row>
    <row r="69" spans="1:16" x14ac:dyDescent="0.35">
      <c r="A69" s="8" t="s">
        <v>126</v>
      </c>
      <c r="B69" s="22">
        <v>3692710</v>
      </c>
      <c r="C69" s="22">
        <v>3678028</v>
      </c>
      <c r="D69" s="22">
        <v>3662586</v>
      </c>
      <c r="E69" s="22">
        <f>'2021'!I69</f>
        <v>77704.7</v>
      </c>
      <c r="F69" s="22">
        <f>'2022'!I69</f>
        <v>83030</v>
      </c>
      <c r="G69" s="22">
        <f>'2023'!I69</f>
        <v>86018.2</v>
      </c>
      <c r="H69" s="22">
        <f t="shared" si="13"/>
        <v>21042.730135862279</v>
      </c>
      <c r="I69" s="22">
        <f t="shared" si="14"/>
        <v>22574.597039500517</v>
      </c>
      <c r="J69" s="22">
        <f t="shared" si="15"/>
        <v>23485.646480382984</v>
      </c>
      <c r="K69" s="22">
        <f>RANK(H69,(H$12,H$14,H$27,H$30,H$38,H$43,H$48,H$58,H$69,H$72,H$78,H$84,H$89,H$92,H$98,H$105,H$108,H$114,H$124,H$130))</f>
        <v>10</v>
      </c>
      <c r="L69" s="22">
        <f>RANK(I69,(I$12,I$14,I$27,I$30,I$38,I$43,I$48,I$58,I$69,I$72,I$78,I$84,I$89,I$92,I$98,I$105,I$108,I$114,I$124,I$130))</f>
        <v>9</v>
      </c>
      <c r="M69" s="22">
        <f>RANK(J69,(J$12,J$14,J$27,J$30,J$38,J$43,J$48,J$58,J$69,J$72,J$78,J$84,J$89,J$92,J$98,J$105,J$108,J$114,J$124,J$130))</f>
        <v>9</v>
      </c>
      <c r="N69" s="22">
        <f t="shared" si="16"/>
        <v>1</v>
      </c>
      <c r="O69" s="22">
        <f t="shared" si="17"/>
        <v>0</v>
      </c>
      <c r="P69" s="22">
        <f t="shared" si="5"/>
        <v>1</v>
      </c>
    </row>
    <row r="70" spans="1:16" x14ac:dyDescent="0.35">
      <c r="A70" s="6" t="s">
        <v>67</v>
      </c>
      <c r="B70" s="21">
        <v>646108</v>
      </c>
      <c r="C70" s="21">
        <v>642994</v>
      </c>
      <c r="D70" s="21">
        <v>639853</v>
      </c>
      <c r="E70" s="21">
        <f>'2021'!I70</f>
        <v>12664.188434042369</v>
      </c>
      <c r="F70" s="21">
        <f>'2022'!I70</f>
        <v>13584.159717326571</v>
      </c>
      <c r="G70" s="21">
        <f>'2023'!I70</f>
        <v>14171.594512148207</v>
      </c>
      <c r="H70" s="21">
        <f t="shared" si="13"/>
        <v>19600.729961619993</v>
      </c>
      <c r="I70" s="21">
        <f t="shared" si="14"/>
        <v>21126.41753628583</v>
      </c>
      <c r="J70" s="21">
        <f t="shared" si="15"/>
        <v>22148.203590743822</v>
      </c>
      <c r="K70" s="21">
        <f>RANK(H70,(H$4:H$11,H$14:H$26,H$28:H$29,H$31:H$37,H$39:H$42,H$44:H$47,H$49:H$57,H$59:H$68,H$70:H$71,H$73:H$77,H$79:H$83,H$85:H$88,H$90:H$91,H$93:H$97,H$99:H$104,H$106:H$107,H$109:H$113,H$115:H$123,H$125:H$129))</f>
        <v>45</v>
      </c>
      <c r="L70" s="21">
        <f>RANK(I70,(I$4:I$11,I$14:I$26,I$28:I$29,I$31:I$37,I$39:I$42,I$44:I$47,I$49:I$57,I$59:I$68,I$70:I$71,I$73:I$77,I$79:I$83,I$85:I$88,I$90:I$91,I$93:I$97,I$99:I$104,I$106:I$107,I$109:I$113,I$115:I$123,I$125:I$129))</f>
        <v>46</v>
      </c>
      <c r="M70" s="21">
        <f>RANK(J70,(J$4:J$11,J$14:J$26,J$28:J$29,J$31:J$37,J$39:J$42,J$44:J$47,J$49:J$57,J$59:J$68,J$70:J$71,J$73:J$77,J$79:J$83,J$85:J$88,J$90:J$91,J$93:J$97,J$99:J$104,J$106:J$107,J$109:J$113,J$115:J$123,J$125:J$129))</f>
        <v>45</v>
      </c>
      <c r="N70" s="21">
        <f t="shared" si="16"/>
        <v>-1</v>
      </c>
      <c r="O70" s="21">
        <f t="shared" si="17"/>
        <v>1</v>
      </c>
      <c r="P70" s="21">
        <f t="shared" ref="P70:P130" si="18">K70-M70</f>
        <v>0</v>
      </c>
    </row>
    <row r="71" spans="1:16" x14ac:dyDescent="0.35">
      <c r="A71" s="6" t="s">
        <v>68</v>
      </c>
      <c r="B71" s="21">
        <v>221700.5</v>
      </c>
      <c r="C71" s="21">
        <v>219138</v>
      </c>
      <c r="D71" s="21">
        <v>217756.5</v>
      </c>
      <c r="E71" s="21">
        <f>'2021'!I71</f>
        <v>3954.5115659576313</v>
      </c>
      <c r="F71" s="21">
        <f>'2022'!I71</f>
        <v>4089.3402826734277</v>
      </c>
      <c r="G71" s="21">
        <f>'2023'!I71</f>
        <v>4321.0054878517931</v>
      </c>
      <c r="H71" s="21">
        <f t="shared" si="13"/>
        <v>17837.179284474467</v>
      </c>
      <c r="I71" s="21">
        <f t="shared" si="14"/>
        <v>18661.027675133606</v>
      </c>
      <c r="J71" s="21">
        <f t="shared" si="15"/>
        <v>19843.290500406616</v>
      </c>
      <c r="K71" s="21">
        <f>RANK(H71,(H$4:H$11,H$14:H$26,H$28:H$29,H$31:H$37,H$39:H$42,H$44:H$47,H$49:H$57,H$59:H$68,H$70:H$71,H$73:H$77,H$79:H$83,H$85:H$88,H$90:H$91,H$93:H$97,H$99:H$104,H$106:H$107,H$109:H$113,H$115:H$123,H$125:H$129))</f>
        <v>68</v>
      </c>
      <c r="L71" s="21">
        <f>RANK(I71,(I$4:I$11,I$14:I$26,I$28:I$29,I$31:I$37,I$39:I$42,I$44:I$47,I$49:I$57,I$59:I$68,I$70:I$71,I$73:I$77,I$79:I$83,I$85:I$88,I$90:I$91,I$93:I$97,I$99:I$104,I$106:I$107,I$109:I$113,I$115:I$123,I$125:I$129))</f>
        <v>69</v>
      </c>
      <c r="M71" s="21">
        <f>RANK(J71,(J$4:J$11,J$14:J$26,J$28:J$29,J$31:J$37,J$39:J$42,J$44:J$47,J$49:J$57,J$59:J$68,J$70:J$71,J$73:J$77,J$79:J$83,J$85:J$88,J$90:J$91,J$93:J$97,J$99:J$104,J$106:J$107,J$109:J$113,J$115:J$123,J$125:J$129))</f>
        <v>69</v>
      </c>
      <c r="N71" s="21">
        <f t="shared" si="16"/>
        <v>-1</v>
      </c>
      <c r="O71" s="21">
        <f t="shared" si="17"/>
        <v>0</v>
      </c>
      <c r="P71" s="21">
        <f t="shared" si="18"/>
        <v>-1</v>
      </c>
    </row>
    <row r="72" spans="1:16" x14ac:dyDescent="0.35">
      <c r="A72" s="8" t="s">
        <v>127</v>
      </c>
      <c r="B72" s="22">
        <v>867808.5</v>
      </c>
      <c r="C72" s="22">
        <v>862132</v>
      </c>
      <c r="D72" s="22">
        <v>857609.5</v>
      </c>
      <c r="E72" s="22">
        <f>'2021'!I72</f>
        <v>16618.7</v>
      </c>
      <c r="F72" s="22">
        <f>'2022'!I72</f>
        <v>17673.5</v>
      </c>
      <c r="G72" s="22">
        <f>'2023'!I72</f>
        <v>18492.599999999999</v>
      </c>
      <c r="H72" s="22">
        <f t="shared" si="13"/>
        <v>19150.192698043404</v>
      </c>
      <c r="I72" s="22">
        <f t="shared" si="14"/>
        <v>20499.761057471478</v>
      </c>
      <c r="J72" s="22">
        <f t="shared" si="15"/>
        <v>21562.960764776974</v>
      </c>
      <c r="K72" s="22">
        <f>RANK(H72,(H$12,H$14,H$27,H$30,H$38,H$43,H$48,H$58,H$69,H$72,H$78,H$84,H$89,H$92,H$98,H$105,H$108,H$114,H$124,H$130))</f>
        <v>12</v>
      </c>
      <c r="L72" s="22">
        <f>RANK(I72,(I$12,I$14,I$27,I$30,I$38,I$43,I$48,I$58,I$69,I$72,I$78,I$84,I$89,I$92,I$98,I$105,I$108,I$114,I$124,I$130))</f>
        <v>12</v>
      </c>
      <c r="M72" s="22">
        <f>RANK(J72,(J$12,J$14,J$27,J$30,J$38,J$43,J$48,J$58,J$69,J$72,J$78,J$84,J$89,J$92,J$98,J$105,J$108,J$114,J$124,J$130))</f>
        <v>12</v>
      </c>
      <c r="N72" s="22">
        <f t="shared" si="16"/>
        <v>0</v>
      </c>
      <c r="O72" s="22">
        <f t="shared" si="17"/>
        <v>0</v>
      </c>
      <c r="P72" s="22">
        <f t="shared" si="18"/>
        <v>0</v>
      </c>
    </row>
    <row r="73" spans="1:16" x14ac:dyDescent="0.35">
      <c r="A73" s="6" t="s">
        <v>69</v>
      </c>
      <c r="B73" s="21">
        <v>354884.5</v>
      </c>
      <c r="C73" s="21">
        <v>351545</v>
      </c>
      <c r="D73" s="21">
        <v>349673.5</v>
      </c>
      <c r="E73" s="21">
        <f>'2021'!I73</f>
        <v>7623.2489308323184</v>
      </c>
      <c r="F73" s="21">
        <f>'2022'!I73</f>
        <v>7808.2716675941301</v>
      </c>
      <c r="G73" s="21">
        <f>'2023'!I73</f>
        <v>8281.7240832926873</v>
      </c>
      <c r="H73" s="21">
        <f t="shared" si="13"/>
        <v>21480.929516032167</v>
      </c>
      <c r="I73" s="21">
        <f t="shared" si="14"/>
        <v>22211.300594786244</v>
      </c>
      <c r="J73" s="21">
        <f t="shared" si="15"/>
        <v>23684.16274980142</v>
      </c>
      <c r="K73" s="21">
        <f>RANK(H73,(H$4:H$11,H$14:H$26,H$28:H$29,H$31:H$37,H$39:H$42,H$44:H$47,H$49:H$57,H$59:H$68,H$70:H$71,H$73:H$77,H$79:H$83,H$85:H$88,H$90:H$91,H$93:H$97,H$99:H$104,H$106:H$107,H$109:H$113,H$115:H$123,H$125:H$129))</f>
        <v>25</v>
      </c>
      <c r="L73" s="21">
        <f>RANK(I73,(I$4:I$11,I$14:I$26,I$28:I$29,I$31:I$37,I$39:I$42,I$44:I$47,I$49:I$57,I$59:I$68,I$70:I$71,I$73:I$77,I$79:I$83,I$85:I$88,I$90:I$91,I$93:I$97,I$99:I$104,I$106:I$107,I$109:I$113,I$115:I$123,I$125:I$129))</f>
        <v>35</v>
      </c>
      <c r="M73" s="21">
        <f>RANK(J73,(J$4:J$11,J$14:J$26,J$28:J$29,J$31:J$37,J$39:J$42,J$44:J$47,J$49:J$57,J$59:J$68,J$70:J$71,J$73:J$77,J$79:J$83,J$85:J$88,J$90:J$91,J$93:J$97,J$99:J$104,J$106:J$107,J$109:J$113,J$115:J$123,J$125:J$129))</f>
        <v>30</v>
      </c>
      <c r="N73" s="21">
        <f t="shared" si="16"/>
        <v>-10</v>
      </c>
      <c r="O73" s="21">
        <f t="shared" si="17"/>
        <v>5</v>
      </c>
      <c r="P73" s="21">
        <f t="shared" si="18"/>
        <v>-5</v>
      </c>
    </row>
    <row r="74" spans="1:16" x14ac:dyDescent="0.35">
      <c r="A74" s="6" t="s">
        <v>70</v>
      </c>
      <c r="B74" s="21">
        <v>465935</v>
      </c>
      <c r="C74" s="21">
        <v>463053</v>
      </c>
      <c r="D74" s="21">
        <v>461671</v>
      </c>
      <c r="E74" s="21">
        <f>'2021'!I74</f>
        <v>8840.8480046933382</v>
      </c>
      <c r="F74" s="21">
        <f>'2022'!I74</f>
        <v>9345.7457366362778</v>
      </c>
      <c r="G74" s="21">
        <f>'2023'!I74</f>
        <v>9819.0085982029614</v>
      </c>
      <c r="H74" s="21">
        <f t="shared" si="13"/>
        <v>18974.42348115797</v>
      </c>
      <c r="I74" s="21">
        <f t="shared" si="14"/>
        <v>20182.885623538295</v>
      </c>
      <c r="J74" s="21">
        <f t="shared" si="15"/>
        <v>21268.411050733012</v>
      </c>
      <c r="K74" s="21">
        <f>RANK(H74,(H$4:H$11,H$14:H$26,H$28:H$29,H$31:H$37,H$39:H$42,H$44:H$47,H$49:H$57,H$59:H$68,H$70:H$71,H$73:H$77,H$79:H$83,H$85:H$88,H$90:H$91,H$93:H$97,H$99:H$104,H$106:H$107,H$109:H$113,H$115:H$123,H$125:H$129))</f>
        <v>54</v>
      </c>
      <c r="L74" s="21">
        <f>RANK(I74,(I$4:I$11,I$14:I$26,I$28:I$29,I$31:I$37,I$39:I$42,I$44:I$47,I$49:I$57,I$59:I$68,I$70:I$71,I$73:I$77,I$79:I$83,I$85:I$88,I$90:I$91,I$93:I$97,I$99:I$104,I$106:I$107,I$109:I$113,I$115:I$123,I$125:I$129))</f>
        <v>56</v>
      </c>
      <c r="M74" s="21">
        <f>RANK(J74,(J$4:J$11,J$14:J$26,J$28:J$29,J$31:J$37,J$39:J$42,J$44:J$47,J$49:J$57,J$59:J$68,J$70:J$71,J$73:J$77,J$79:J$83,J$85:J$88,J$90:J$91,J$93:J$97,J$99:J$104,J$106:J$107,J$109:J$113,J$115:J$123,J$125:J$129))</f>
        <v>56</v>
      </c>
      <c r="N74" s="21">
        <f t="shared" si="16"/>
        <v>-2</v>
      </c>
      <c r="O74" s="21">
        <f t="shared" si="17"/>
        <v>0</v>
      </c>
      <c r="P74" s="21">
        <f t="shared" si="18"/>
        <v>-2</v>
      </c>
    </row>
    <row r="75" spans="1:16" x14ac:dyDescent="0.35">
      <c r="A75" s="6" t="s">
        <v>71</v>
      </c>
      <c r="B75" s="21">
        <v>309112.5</v>
      </c>
      <c r="C75" s="21">
        <v>306198</v>
      </c>
      <c r="D75" s="21">
        <v>304407</v>
      </c>
      <c r="E75" s="21">
        <f>'2021'!I75</f>
        <v>6053.4758021684829</v>
      </c>
      <c r="F75" s="21">
        <f>'2022'!I75</f>
        <v>6501.6732160347792</v>
      </c>
      <c r="G75" s="21">
        <f>'2023'!I75</f>
        <v>6753.9145633430617</v>
      </c>
      <c r="H75" s="21">
        <f t="shared" si="13"/>
        <v>19583.406695518566</v>
      </c>
      <c r="I75" s="21">
        <f t="shared" si="14"/>
        <v>21233.558730085693</v>
      </c>
      <c r="J75" s="21">
        <f t="shared" si="15"/>
        <v>22187.119755271928</v>
      </c>
      <c r="K75" s="21">
        <f>RANK(H75,(H$4:H$11,H$14:H$26,H$28:H$29,H$31:H$37,H$39:H$42,H$44:H$47,H$49:H$57,H$59:H$68,H$70:H$71,H$73:H$77,H$79:H$83,H$85:H$88,H$90:H$91,H$93:H$97,H$99:H$104,H$106:H$107,H$109:H$113,H$115:H$123,H$125:H$129))</f>
        <v>46</v>
      </c>
      <c r="L75" s="21">
        <f>RANK(I75,(I$4:I$11,I$14:I$26,I$28:I$29,I$31:I$37,I$39:I$42,I$44:I$47,I$49:I$57,I$59:I$68,I$70:I$71,I$73:I$77,I$79:I$83,I$85:I$88,I$90:I$91,I$93:I$97,I$99:I$104,I$106:I$107,I$109:I$113,I$115:I$123,I$125:I$129))</f>
        <v>44</v>
      </c>
      <c r="M75" s="21">
        <f>RANK(J75,(J$4:J$11,J$14:J$26,J$28:J$29,J$31:J$37,J$39:J$42,J$44:J$47,J$49:J$57,J$59:J$68,J$70:J$71,J$73:J$77,J$79:J$83,J$85:J$88,J$90:J$91,J$93:J$97,J$99:J$104,J$106:J$107,J$109:J$113,J$115:J$123,J$125:J$129))</f>
        <v>44</v>
      </c>
      <c r="N75" s="21">
        <f t="shared" si="16"/>
        <v>2</v>
      </c>
      <c r="O75" s="21">
        <f t="shared" si="17"/>
        <v>0</v>
      </c>
      <c r="P75" s="21">
        <f t="shared" si="18"/>
        <v>2</v>
      </c>
    </row>
    <row r="76" spans="1:16" x14ac:dyDescent="0.35">
      <c r="A76" s="6" t="s">
        <v>72</v>
      </c>
      <c r="B76" s="21">
        <v>204798.5</v>
      </c>
      <c r="C76" s="21">
        <v>202895</v>
      </c>
      <c r="D76" s="21">
        <v>201913.5</v>
      </c>
      <c r="E76" s="21">
        <f>'2021'!I76</f>
        <v>3913.0609430076611</v>
      </c>
      <c r="F76" s="21">
        <f>'2022'!I76</f>
        <v>4196.3801212638473</v>
      </c>
      <c r="G76" s="21">
        <f>'2023'!I76</f>
        <v>4357.9177359883624</v>
      </c>
      <c r="H76" s="21">
        <f t="shared" si="13"/>
        <v>19106.882828769063</v>
      </c>
      <c r="I76" s="21">
        <f t="shared" si="14"/>
        <v>20682.521113205585</v>
      </c>
      <c r="J76" s="21">
        <f t="shared" si="15"/>
        <v>21583.092442993475</v>
      </c>
      <c r="K76" s="21">
        <f>RANK(H76,(H$4:H$11,H$14:H$26,H$28:H$29,H$31:H$37,H$39:H$42,H$44:H$47,H$49:H$57,H$59:H$68,H$70:H$71,H$73:H$77,H$79:H$83,H$85:H$88,H$90:H$91,H$93:H$97,H$99:H$104,H$106:H$107,H$109:H$113,H$115:H$123,H$125:H$129))</f>
        <v>51</v>
      </c>
      <c r="L76" s="21">
        <f>RANK(I76,(I$4:I$11,I$14:I$26,I$28:I$29,I$31:I$37,I$39:I$42,I$44:I$47,I$49:I$57,I$59:I$68,I$70:I$71,I$73:I$77,I$79:I$83,I$85:I$88,I$90:I$91,I$93:I$97,I$99:I$104,I$106:I$107,I$109:I$113,I$115:I$123,I$125:I$129))</f>
        <v>51</v>
      </c>
      <c r="M76" s="21">
        <f>RANK(J76,(J$4:J$11,J$14:J$26,J$28:J$29,J$31:J$37,J$39:J$42,J$44:J$47,J$49:J$57,J$59:J$68,J$70:J$71,J$73:J$77,J$79:J$83,J$85:J$88,J$90:J$91,J$93:J$97,J$99:J$104,J$106:J$107,J$109:J$113,J$115:J$123,J$125:J$129))</f>
        <v>52</v>
      </c>
      <c r="N76" s="21">
        <f t="shared" si="16"/>
        <v>0</v>
      </c>
      <c r="O76" s="21">
        <f t="shared" si="17"/>
        <v>-1</v>
      </c>
      <c r="P76" s="21">
        <f t="shared" si="18"/>
        <v>-1</v>
      </c>
    </row>
    <row r="77" spans="1:16" x14ac:dyDescent="0.35">
      <c r="A77" s="6" t="s">
        <v>73</v>
      </c>
      <c r="B77" s="21">
        <v>170723.5</v>
      </c>
      <c r="C77" s="21">
        <v>169002</v>
      </c>
      <c r="D77" s="21">
        <v>168059</v>
      </c>
      <c r="E77" s="21">
        <f>'2021'!I77</f>
        <v>3187.3663192982058</v>
      </c>
      <c r="F77" s="21">
        <f>'2022'!I77</f>
        <v>3462.6292584709672</v>
      </c>
      <c r="G77" s="21">
        <f>'2023'!I77</f>
        <v>3597.035019172924</v>
      </c>
      <c r="H77" s="21">
        <f t="shared" si="13"/>
        <v>18669.757352082201</v>
      </c>
      <c r="I77" s="21">
        <f t="shared" si="14"/>
        <v>20488.688053815738</v>
      </c>
      <c r="J77" s="21">
        <f t="shared" si="15"/>
        <v>21403.406060805577</v>
      </c>
      <c r="K77" s="21">
        <f>RANK(H77,(H$4:H$11,H$14:H$26,H$28:H$29,H$31:H$37,H$39:H$42,H$44:H$47,H$49:H$57,H$59:H$68,H$70:H$71,H$73:H$77,H$79:H$83,H$85:H$88,H$90:H$91,H$93:H$97,H$99:H$104,H$106:H$107,H$109:H$113,H$115:H$123,H$125:H$129))</f>
        <v>58</v>
      </c>
      <c r="L77" s="21">
        <f>RANK(I77,(I$4:I$11,I$14:I$26,I$28:I$29,I$31:I$37,I$39:I$42,I$44:I$47,I$49:I$57,I$59:I$68,I$70:I$71,I$73:I$77,I$79:I$83,I$85:I$88,I$90:I$91,I$93:I$97,I$99:I$104,I$106:I$107,I$109:I$113,I$115:I$123,I$125:I$129))</f>
        <v>52</v>
      </c>
      <c r="M77" s="21">
        <f>RANK(J77,(J$4:J$11,J$14:J$26,J$28:J$29,J$31:J$37,J$39:J$42,J$44:J$47,J$49:J$57,J$59:J$68,J$70:J$71,J$73:J$77,J$79:J$83,J$85:J$88,J$90:J$91,J$93:J$97,J$99:J$104,J$106:J$107,J$109:J$113,J$115:J$123,J$125:J$129))</f>
        <v>54</v>
      </c>
      <c r="N77" s="21">
        <f t="shared" si="16"/>
        <v>6</v>
      </c>
      <c r="O77" s="21">
        <f t="shared" si="17"/>
        <v>-2</v>
      </c>
      <c r="P77" s="21">
        <f t="shared" si="18"/>
        <v>4</v>
      </c>
    </row>
    <row r="78" spans="1:16" x14ac:dyDescent="0.35">
      <c r="A78" s="8" t="s">
        <v>128</v>
      </c>
      <c r="B78" s="22">
        <v>1505454</v>
      </c>
      <c r="C78" s="22">
        <v>1492693</v>
      </c>
      <c r="D78" s="22">
        <v>1485724</v>
      </c>
      <c r="E78" s="22">
        <f>'2021'!I78</f>
        <v>29618.000000000007</v>
      </c>
      <c r="F78" s="22">
        <f>'2022'!I78</f>
        <v>31314.699999999997</v>
      </c>
      <c r="G78" s="22">
        <f>'2023'!I78</f>
        <v>32809.599999999991</v>
      </c>
      <c r="H78" s="22">
        <f t="shared" ref="H78:H109" si="19">E78/B78*1000000</f>
        <v>19673.799398719595</v>
      </c>
      <c r="I78" s="22">
        <f t="shared" ref="I78:I109" si="20">F78/C78*1000000</f>
        <v>20978.660715900725</v>
      </c>
      <c r="J78" s="22">
        <f t="shared" ref="J78:J109" si="21">G78/D78*1000000</f>
        <v>22083.240224967754</v>
      </c>
      <c r="K78" s="22">
        <f>RANK(H78,(H$12,H$14,H$27,H$30,H$38,H$43,H$48,H$58,H$69,H$72,H$78,H$84,H$89,H$92,H$98,H$105,H$108,H$114,H$124,H$130))</f>
        <v>11</v>
      </c>
      <c r="L78" s="22">
        <f>RANK(I78,(I$12,I$14,I$27,I$30,I$38,I$43,I$48,I$58,I$69,I$72,I$78,I$84,I$89,I$92,I$98,I$105,I$108,I$114,I$124,I$130))</f>
        <v>11</v>
      </c>
      <c r="M78" s="22">
        <f>RANK(J78,(J$12,J$14,J$27,J$30,J$38,J$43,J$48,J$58,J$69,J$72,J$78,J$84,J$89,J$92,J$98,J$105,J$108,J$114,J$124,J$130))</f>
        <v>11</v>
      </c>
      <c r="N78" s="22">
        <f t="shared" si="16"/>
        <v>0</v>
      </c>
      <c r="O78" s="22">
        <f t="shared" si="17"/>
        <v>0</v>
      </c>
      <c r="P78" s="22">
        <f t="shared" si="18"/>
        <v>0</v>
      </c>
    </row>
    <row r="79" spans="1:16" x14ac:dyDescent="0.35">
      <c r="A79" s="6" t="s">
        <v>74</v>
      </c>
      <c r="B79" s="21">
        <v>309312.5</v>
      </c>
      <c r="C79" s="21">
        <v>308783.5</v>
      </c>
      <c r="D79" s="21">
        <v>308447.5</v>
      </c>
      <c r="E79" s="21">
        <f>'2021'!I79</f>
        <v>5254.1411083186149</v>
      </c>
      <c r="F79" s="21">
        <f>'2022'!I79</f>
        <v>5615.5923861954416</v>
      </c>
      <c r="G79" s="21">
        <f>'2023'!I79</f>
        <v>5811.1359890997473</v>
      </c>
      <c r="H79" s="21">
        <f t="shared" si="19"/>
        <v>16986.513989310533</v>
      </c>
      <c r="I79" s="21">
        <f t="shared" si="20"/>
        <v>18186.180240185895</v>
      </c>
      <c r="J79" s="21">
        <f t="shared" si="21"/>
        <v>18839.951658223028</v>
      </c>
      <c r="K79" s="21">
        <f>RANK(H79,(H$4:H$11,H$14:H$26,H$28:H$29,H$31:H$37,H$39:H$42,H$44:H$47,H$49:H$57,H$59:H$68,H$70:H$71,H$73:H$77,H$79:H$83,H$85:H$88,H$90:H$91,H$93:H$97,H$99:H$104,H$106:H$107,H$109:H$113,H$115:H$123,H$125:H$129))</f>
        <v>72</v>
      </c>
      <c r="L79" s="21">
        <f>RANK(I79,(I$4:I$11,I$14:I$26,I$28:I$29,I$31:I$37,I$39:I$42,I$44:I$47,I$49:I$57,I$59:I$68,I$70:I$71,I$73:I$77,I$79:I$83,I$85:I$88,I$90:I$91,I$93:I$97,I$99:I$104,I$106:I$107,I$109:I$113,I$115:I$123,I$125:I$129))</f>
        <v>71</v>
      </c>
      <c r="M79" s="21">
        <f>RANK(J79,(J$4:J$11,J$14:J$26,J$28:J$29,J$31:J$37,J$39:J$42,J$44:J$47,J$49:J$57,J$59:J$68,J$70:J$71,J$73:J$77,J$79:J$83,J$85:J$88,J$90:J$91,J$93:J$97,J$99:J$104,J$106:J$107,J$109:J$113,J$115:J$123,J$125:J$129))</f>
        <v>72</v>
      </c>
      <c r="N79" s="21">
        <f t="shared" si="16"/>
        <v>1</v>
      </c>
      <c r="O79" s="21">
        <f t="shared" si="17"/>
        <v>-1</v>
      </c>
      <c r="P79" s="21">
        <f t="shared" si="18"/>
        <v>0</v>
      </c>
    </row>
    <row r="80" spans="1:16" x14ac:dyDescent="0.35">
      <c r="A80" s="6" t="s">
        <v>75</v>
      </c>
      <c r="B80" s="21">
        <v>151916</v>
      </c>
      <c r="C80" s="21">
        <v>151239</v>
      </c>
      <c r="D80" s="21">
        <v>150800</v>
      </c>
      <c r="E80" s="21">
        <f>'2021'!I80</f>
        <v>2256.9977665391953</v>
      </c>
      <c r="F80" s="21">
        <f>'2022'!I80</f>
        <v>2378.4044768654776</v>
      </c>
      <c r="G80" s="21">
        <f>'2023'!I80</f>
        <v>2496.5591983164345</v>
      </c>
      <c r="H80" s="21">
        <f t="shared" si="19"/>
        <v>14856.87989770133</v>
      </c>
      <c r="I80" s="21">
        <f t="shared" si="20"/>
        <v>15726.131995487127</v>
      </c>
      <c r="J80" s="21">
        <f t="shared" si="21"/>
        <v>16555.432349578477</v>
      </c>
      <c r="K80" s="21">
        <f>RANK(H80,(H$4:H$11,H$14:H$26,H$28:H$29,H$31:H$37,H$39:H$42,H$44:H$47,H$49:H$57,H$59:H$68,H$70:H$71,H$73:H$77,H$79:H$83,H$85:H$88,H$90:H$91,H$93:H$97,H$99:H$104,H$106:H$107,H$109:H$113,H$115:H$123,H$125:H$129))</f>
        <v>89</v>
      </c>
      <c r="L80" s="21">
        <f>RANK(I80,(I$4:I$11,I$14:I$26,I$28:I$29,I$31:I$37,I$39:I$42,I$44:I$47,I$49:I$57,I$59:I$68,I$70:I$71,I$73:I$77,I$79:I$83,I$85:I$88,I$90:I$91,I$93:I$97,I$99:I$104,I$106:I$107,I$109:I$113,I$115:I$123,I$125:I$129))</f>
        <v>89</v>
      </c>
      <c r="M80" s="21">
        <f>RANK(J80,(J$4:J$11,J$14:J$26,J$28:J$29,J$31:J$37,J$39:J$42,J$44:J$47,J$49:J$57,J$59:J$68,J$70:J$71,J$73:J$77,J$79:J$83,J$85:J$88,J$90:J$91,J$93:J$97,J$99:J$104,J$106:J$107,J$109:J$113,J$115:J$123,J$125:J$129))</f>
        <v>89</v>
      </c>
      <c r="N80" s="21">
        <f t="shared" si="16"/>
        <v>0</v>
      </c>
      <c r="O80" s="21">
        <f t="shared" si="17"/>
        <v>0</v>
      </c>
      <c r="P80" s="21">
        <f t="shared" si="18"/>
        <v>0</v>
      </c>
    </row>
    <row r="81" spans="1:16" x14ac:dyDescent="0.35">
      <c r="A81" s="6" t="s">
        <v>76</v>
      </c>
      <c r="B81" s="21">
        <v>4242382.5</v>
      </c>
      <c r="C81" s="21">
        <v>4224162.5</v>
      </c>
      <c r="D81" s="21">
        <v>4221966.5</v>
      </c>
      <c r="E81" s="21">
        <f>'2021'!I81</f>
        <v>98469.757896858951</v>
      </c>
      <c r="F81" s="21">
        <f>'2022'!I81</f>
        <v>103790.07950442118</v>
      </c>
      <c r="G81" s="21">
        <f>'2023'!I81</f>
        <v>107802.48566524556</v>
      </c>
      <c r="H81" s="21">
        <f t="shared" si="19"/>
        <v>23210.957026354637</v>
      </c>
      <c r="I81" s="21">
        <f t="shared" si="20"/>
        <v>24570.569788548895</v>
      </c>
      <c r="J81" s="21">
        <f t="shared" si="21"/>
        <v>25533.714127112464</v>
      </c>
      <c r="K81" s="21">
        <f>RANK(H81,(H$4:H$11,H$14:H$26,H$28:H$29,H$31:H$37,H$39:H$42,H$44:H$47,H$49:H$57,H$59:H$68,H$70:H$71,H$73:H$77,H$79:H$83,H$85:H$88,H$90:H$91,H$93:H$97,H$99:H$104,H$106:H$107,H$109:H$113,H$115:H$123,H$125:H$129))</f>
        <v>11</v>
      </c>
      <c r="L81" s="21">
        <f>RANK(I81,(I$4:I$11,I$14:I$26,I$28:I$29,I$31:I$37,I$39:I$42,I$44:I$47,I$49:I$57,I$59:I$68,I$70:I$71,I$73:I$77,I$79:I$83,I$85:I$88,I$90:I$91,I$93:I$97,I$99:I$104,I$106:I$107,I$109:I$113,I$115:I$123,I$125:I$129))</f>
        <v>10</v>
      </c>
      <c r="M81" s="21">
        <f>RANK(J81,(J$4:J$11,J$14:J$26,J$28:J$29,J$31:J$37,J$39:J$42,J$44:J$47,J$49:J$57,J$59:J$68,J$70:J$71,J$73:J$77,J$79:J$83,J$85:J$88,J$90:J$91,J$93:J$97,J$99:J$104,J$106:J$107,J$109:J$113,J$115:J$123,J$125:J$129))</f>
        <v>11</v>
      </c>
      <c r="N81" s="21">
        <f t="shared" si="16"/>
        <v>1</v>
      </c>
      <c r="O81" s="21">
        <f t="shared" si="17"/>
        <v>-1</v>
      </c>
      <c r="P81" s="21">
        <f t="shared" si="18"/>
        <v>0</v>
      </c>
    </row>
    <row r="82" spans="1:16" x14ac:dyDescent="0.35">
      <c r="A82" s="6" t="s">
        <v>77</v>
      </c>
      <c r="B82" s="21">
        <v>564408</v>
      </c>
      <c r="C82" s="21">
        <v>566831.5</v>
      </c>
      <c r="D82" s="21">
        <v>567217.5</v>
      </c>
      <c r="E82" s="21">
        <f>'2021'!I82</f>
        <v>9264.1993584477841</v>
      </c>
      <c r="F82" s="21">
        <f>'2022'!I82</f>
        <v>9896.3057831167898</v>
      </c>
      <c r="G82" s="21">
        <f>'2023'!I82</f>
        <v>10223.975788966396</v>
      </c>
      <c r="H82" s="21">
        <f t="shared" si="19"/>
        <v>16414.011421609517</v>
      </c>
      <c r="I82" s="21">
        <f t="shared" si="20"/>
        <v>17458.990516788126</v>
      </c>
      <c r="J82" s="21">
        <f t="shared" si="21"/>
        <v>18024.789060574465</v>
      </c>
      <c r="K82" s="21">
        <f>RANK(H82,(H$4:H$11,H$14:H$26,H$28:H$29,H$31:H$37,H$39:H$42,H$44:H$47,H$49:H$57,H$59:H$68,H$70:H$71,H$73:H$77,H$79:H$83,H$85:H$88,H$90:H$91,H$93:H$97,H$99:H$104,H$106:H$107,H$109:H$113,H$115:H$123,H$125:H$129))</f>
        <v>74</v>
      </c>
      <c r="L82" s="21">
        <f>RANK(I82,(I$4:I$11,I$14:I$26,I$28:I$29,I$31:I$37,I$39:I$42,I$44:I$47,I$49:I$57,I$59:I$68,I$70:I$71,I$73:I$77,I$79:I$83,I$85:I$88,I$90:I$91,I$93:I$97,I$99:I$104,I$106:I$107,I$109:I$113,I$115:I$123,I$125:I$129))</f>
        <v>74</v>
      </c>
      <c r="M82" s="21">
        <f>RANK(J82,(J$4:J$11,J$14:J$26,J$28:J$29,J$31:J$37,J$39:J$42,J$44:J$47,J$49:J$57,J$59:J$68,J$70:J$71,J$73:J$77,J$79:J$83,J$85:J$88,J$90:J$91,J$93:J$97,J$99:J$104,J$106:J$107,J$109:J$113,J$115:J$123,J$125:J$129))</f>
        <v>75</v>
      </c>
      <c r="N82" s="21">
        <f t="shared" si="16"/>
        <v>0</v>
      </c>
      <c r="O82" s="21">
        <f t="shared" si="17"/>
        <v>-1</v>
      </c>
      <c r="P82" s="21">
        <f t="shared" si="18"/>
        <v>-1</v>
      </c>
    </row>
    <row r="83" spans="1:16" x14ac:dyDescent="0.35">
      <c r="A83" s="6" t="s">
        <v>78</v>
      </c>
      <c r="B83" s="21">
        <v>475030.5</v>
      </c>
      <c r="C83" s="21">
        <v>471624</v>
      </c>
      <c r="D83" s="21">
        <v>469277.5</v>
      </c>
      <c r="E83" s="21">
        <f>'2021'!I83</f>
        <v>6437.9038698354489</v>
      </c>
      <c r="F83" s="21">
        <f>'2022'!I83</f>
        <v>6834.7178494011077</v>
      </c>
      <c r="G83" s="21">
        <f>'2023'!I83</f>
        <v>7161.9433583718528</v>
      </c>
      <c r="H83" s="21">
        <f t="shared" si="19"/>
        <v>13552.611610908034</v>
      </c>
      <c r="I83" s="21">
        <f t="shared" si="20"/>
        <v>14491.878804728147</v>
      </c>
      <c r="J83" s="21">
        <f t="shared" si="21"/>
        <v>15261.638067820964</v>
      </c>
      <c r="K83" s="21">
        <f>RANK(H83,(H$4:H$11,H$14:H$26,H$28:H$29,H$31:H$37,H$39:H$42,H$44:H$47,H$49:H$57,H$59:H$68,H$70:H$71,H$73:H$77,H$79:H$83,H$85:H$88,H$90:H$91,H$93:H$97,H$99:H$104,H$106:H$107,H$109:H$113,H$115:H$123,H$125:H$129))</f>
        <v>102</v>
      </c>
      <c r="L83" s="21">
        <f>RANK(I83,(I$4:I$11,I$14:I$26,I$28:I$29,I$31:I$37,I$39:I$42,I$44:I$47,I$49:I$57,I$59:I$68,I$70:I$71,I$73:I$77,I$79:I$83,I$85:I$88,I$90:I$91,I$93:I$97,I$99:I$104,I$106:I$107,I$109:I$113,I$115:I$123,I$125:I$129))</f>
        <v>101</v>
      </c>
      <c r="M83" s="21">
        <f>RANK(J83,(J$4:J$11,J$14:J$26,J$28:J$29,J$31:J$37,J$39:J$42,J$44:J$47,J$49:J$57,J$59:J$68,J$70:J$71,J$73:J$77,J$79:J$83,J$85:J$88,J$90:J$91,J$93:J$97,J$99:J$104,J$106:J$107,J$109:J$113,J$115:J$123,J$125:J$129))</f>
        <v>102</v>
      </c>
      <c r="N83" s="21">
        <f t="shared" si="16"/>
        <v>1</v>
      </c>
      <c r="O83" s="21">
        <f t="shared" si="17"/>
        <v>-1</v>
      </c>
      <c r="P83" s="21">
        <f t="shared" si="18"/>
        <v>0</v>
      </c>
    </row>
    <row r="84" spans="1:16" x14ac:dyDescent="0.35">
      <c r="A84" s="8" t="s">
        <v>129</v>
      </c>
      <c r="B84" s="22">
        <v>5743049.5</v>
      </c>
      <c r="C84" s="22">
        <v>5722640.5</v>
      </c>
      <c r="D84" s="22">
        <v>5717709</v>
      </c>
      <c r="E84" s="22">
        <f>'2021'!I84</f>
        <v>121683</v>
      </c>
      <c r="F84" s="22">
        <f>'2022'!I84</f>
        <v>128515.09999999999</v>
      </c>
      <c r="G84" s="22">
        <f>'2023'!I84</f>
        <v>133496.1</v>
      </c>
      <c r="H84" s="22">
        <f t="shared" si="19"/>
        <v>21187.872401239096</v>
      </c>
      <c r="I84" s="22">
        <f t="shared" si="20"/>
        <v>22457.307950761537</v>
      </c>
      <c r="J84" s="22">
        <f t="shared" si="21"/>
        <v>23347.830398504018</v>
      </c>
      <c r="K84" s="22">
        <f>RANK(H84,(H$12,H$14,H$27,H$30,H$38,H$43,H$48,H$58,H$69,H$72,H$78,H$84,H$89,H$92,H$98,H$105,H$108,H$114,H$124,H$130))</f>
        <v>9</v>
      </c>
      <c r="L84" s="22">
        <f>RANK(I84,(I$12,I$14,I$27,I$30,I$38,I$43,I$48,I$58,I$69,I$72,I$78,I$84,I$89,I$92,I$98,I$105,I$108,I$114,I$124,I$130))</f>
        <v>10</v>
      </c>
      <c r="M84" s="22">
        <f>RANK(J84,(J$12,J$14,J$27,J$30,J$38,J$43,J$48,J$58,J$69,J$72,J$78,J$84,J$89,J$92,J$98,J$105,J$108,J$114,J$124,J$130))</f>
        <v>10</v>
      </c>
      <c r="N84" s="22">
        <f t="shared" si="16"/>
        <v>-1</v>
      </c>
      <c r="O84" s="22">
        <f t="shared" si="17"/>
        <v>0</v>
      </c>
      <c r="P84" s="22">
        <f t="shared" si="18"/>
        <v>-1</v>
      </c>
    </row>
    <row r="85" spans="1:16" x14ac:dyDescent="0.35">
      <c r="A85" s="6" t="s">
        <v>79</v>
      </c>
      <c r="B85" s="21">
        <v>292824.5</v>
      </c>
      <c r="C85" s="21">
        <v>289883.5</v>
      </c>
      <c r="D85" s="21">
        <v>288381</v>
      </c>
      <c r="E85" s="21">
        <f>'2021'!I85</f>
        <v>4439.2145127621752</v>
      </c>
      <c r="F85" s="21">
        <f>'2022'!I85</f>
        <v>4829.9395790170929</v>
      </c>
      <c r="G85" s="21">
        <f>'2023'!I85</f>
        <v>5042.5195285718819</v>
      </c>
      <c r="H85" s="21">
        <f t="shared" si="19"/>
        <v>15159.983241710223</v>
      </c>
      <c r="I85" s="21">
        <f t="shared" si="20"/>
        <v>16661.657455554017</v>
      </c>
      <c r="J85" s="21">
        <f t="shared" si="21"/>
        <v>17485.616349800723</v>
      </c>
      <c r="K85" s="21">
        <f>RANK(H85,(H$4:H$11,H$14:H$26,H$28:H$29,H$31:H$37,H$39:H$42,H$44:H$47,H$49:H$57,H$59:H$68,H$70:H$71,H$73:H$77,H$79:H$83,H$85:H$88,H$90:H$91,H$93:H$97,H$99:H$104,H$106:H$107,H$109:H$113,H$115:H$123,H$125:H$129))</f>
        <v>83</v>
      </c>
      <c r="L85" s="21">
        <f>RANK(I85,(I$4:I$11,I$14:I$26,I$28:I$29,I$31:I$37,I$39:I$42,I$44:I$47,I$49:I$57,I$59:I$68,I$70:I$71,I$73:I$77,I$79:I$83,I$85:I$88,I$90:I$91,I$93:I$97,I$99:I$104,I$106:I$107,I$109:I$113,I$115:I$123,I$125:I$129))</f>
        <v>80</v>
      </c>
      <c r="M85" s="21">
        <f>RANK(J85,(J$4:J$11,J$14:J$26,J$28:J$29,J$31:J$37,J$39:J$42,J$44:J$47,J$49:J$57,J$59:J$68,J$70:J$71,J$73:J$77,J$79:J$83,J$85:J$88,J$90:J$91,J$93:J$97,J$99:J$104,J$106:J$107,J$109:J$113,J$115:J$123,J$125:J$129))</f>
        <v>80</v>
      </c>
      <c r="N85" s="21">
        <f t="shared" si="16"/>
        <v>3</v>
      </c>
      <c r="O85" s="21">
        <f t="shared" si="17"/>
        <v>0</v>
      </c>
      <c r="P85" s="21">
        <f t="shared" si="18"/>
        <v>3</v>
      </c>
    </row>
    <row r="86" spans="1:16" x14ac:dyDescent="0.35">
      <c r="A86" s="6" t="s">
        <v>80</v>
      </c>
      <c r="B86" s="21">
        <v>302502</v>
      </c>
      <c r="C86" s="21">
        <v>300375</v>
      </c>
      <c r="D86" s="21">
        <v>299358.5</v>
      </c>
      <c r="E86" s="21">
        <f>'2021'!I86</f>
        <v>5426.8954512961491</v>
      </c>
      <c r="F86" s="21">
        <f>'2022'!I86</f>
        <v>5927.0463535177332</v>
      </c>
      <c r="G86" s="21">
        <f>'2023'!I86</f>
        <v>6082.931172446908</v>
      </c>
      <c r="H86" s="21">
        <f t="shared" si="19"/>
        <v>17940.031640439236</v>
      </c>
      <c r="I86" s="21">
        <f t="shared" si="20"/>
        <v>19732.155983413177</v>
      </c>
      <c r="J86" s="21">
        <f t="shared" si="21"/>
        <v>20319.887935191109</v>
      </c>
      <c r="K86" s="21">
        <f>RANK(H86,(H$4:H$11,H$14:H$26,H$28:H$29,H$31:H$37,H$39:H$42,H$44:H$47,H$49:H$57,H$59:H$68,H$70:H$71,H$73:H$77,H$79:H$83,H$85:H$88,H$90:H$91,H$93:H$97,H$99:H$104,H$106:H$107,H$109:H$113,H$115:H$123,H$125:H$129))</f>
        <v>66</v>
      </c>
      <c r="L86" s="21">
        <f>RANK(I86,(I$4:I$11,I$14:I$26,I$28:I$29,I$31:I$37,I$39:I$42,I$44:I$47,I$49:I$57,I$59:I$68,I$70:I$71,I$73:I$77,I$79:I$83,I$85:I$88,I$90:I$91,I$93:I$97,I$99:I$104,I$106:I$107,I$109:I$113,I$115:I$123,I$125:I$129))</f>
        <v>63</v>
      </c>
      <c r="M86" s="21">
        <f>RANK(J86,(J$4:J$11,J$14:J$26,J$28:J$29,J$31:J$37,J$39:J$42,J$44:J$47,J$49:J$57,J$59:J$68,J$70:J$71,J$73:J$77,J$79:J$83,J$85:J$88,J$90:J$91,J$93:J$97,J$99:J$104,J$106:J$107,J$109:J$113,J$115:J$123,J$125:J$129))</f>
        <v>63</v>
      </c>
      <c r="N86" s="21">
        <f t="shared" si="16"/>
        <v>3</v>
      </c>
      <c r="O86" s="21">
        <f t="shared" si="17"/>
        <v>0</v>
      </c>
      <c r="P86" s="21">
        <f t="shared" si="18"/>
        <v>3</v>
      </c>
    </row>
    <row r="87" spans="1:16" x14ac:dyDescent="0.35">
      <c r="A87" s="6" t="s">
        <v>81</v>
      </c>
      <c r="B87" s="21">
        <v>315122.5</v>
      </c>
      <c r="C87" s="21">
        <v>313756.5</v>
      </c>
      <c r="D87" s="21">
        <v>313370.5</v>
      </c>
      <c r="E87" s="21">
        <f>'2021'!I87</f>
        <v>5907.4601364133969</v>
      </c>
      <c r="F87" s="21">
        <f>'2022'!I87</f>
        <v>6206.2299455267075</v>
      </c>
      <c r="G87" s="21">
        <f>'2023'!I87</f>
        <v>6586.666419859368</v>
      </c>
      <c r="H87" s="21">
        <f t="shared" si="19"/>
        <v>18746.551377364034</v>
      </c>
      <c r="I87" s="21">
        <f t="shared" si="20"/>
        <v>19780.40278217888</v>
      </c>
      <c r="J87" s="21">
        <f t="shared" si="21"/>
        <v>21018.782622676252</v>
      </c>
      <c r="K87" s="21">
        <f>RANK(H87,(H$4:H$11,H$14:H$26,H$28:H$29,H$31:H$37,H$39:H$42,H$44:H$47,H$49:H$57,H$59:H$68,H$70:H$71,H$73:H$77,H$79:H$83,H$85:H$88,H$90:H$91,H$93:H$97,H$99:H$104,H$106:H$107,H$109:H$113,H$115:H$123,H$125:H$129))</f>
        <v>57</v>
      </c>
      <c r="L87" s="21">
        <f>RANK(I87,(I$4:I$11,I$14:I$26,I$28:I$29,I$31:I$37,I$39:I$42,I$44:I$47,I$49:I$57,I$59:I$68,I$70:I$71,I$73:I$77,I$79:I$83,I$85:I$88,I$90:I$91,I$93:I$97,I$99:I$104,I$106:I$107,I$109:I$113,I$115:I$123,I$125:I$129))</f>
        <v>62</v>
      </c>
      <c r="M87" s="21">
        <f>RANK(J87,(J$4:J$11,J$14:J$26,J$28:J$29,J$31:J$37,J$39:J$42,J$44:J$47,J$49:J$57,J$59:J$68,J$70:J$71,J$73:J$77,J$79:J$83,J$85:J$88,J$90:J$91,J$93:J$97,J$99:J$104,J$106:J$107,J$109:J$113,J$115:J$123,J$125:J$129))</f>
        <v>61</v>
      </c>
      <c r="N87" s="21">
        <f t="shared" si="16"/>
        <v>-5</v>
      </c>
      <c r="O87" s="21">
        <f t="shared" si="17"/>
        <v>1</v>
      </c>
      <c r="P87" s="21">
        <f t="shared" si="18"/>
        <v>-4</v>
      </c>
    </row>
    <row r="88" spans="1:16" x14ac:dyDescent="0.35">
      <c r="A88" s="6" t="s">
        <v>82</v>
      </c>
      <c r="B88" s="21">
        <v>377027.5</v>
      </c>
      <c r="C88" s="21">
        <v>374466</v>
      </c>
      <c r="D88" s="21">
        <v>373178.5</v>
      </c>
      <c r="E88" s="21">
        <f>'2021'!I88</f>
        <v>6631.2298995282754</v>
      </c>
      <c r="F88" s="21">
        <f>'2022'!I88</f>
        <v>6732.4841219384689</v>
      </c>
      <c r="G88" s="21">
        <f>'2023'!I88</f>
        <v>7414.3828791218393</v>
      </c>
      <c r="H88" s="21">
        <f t="shared" si="19"/>
        <v>17588.186271633436</v>
      </c>
      <c r="I88" s="21">
        <f t="shared" si="20"/>
        <v>17978.89293537589</v>
      </c>
      <c r="J88" s="21">
        <f t="shared" si="21"/>
        <v>19868.194119226697</v>
      </c>
      <c r="K88" s="21">
        <f>RANK(H88,(H$4:H$11,H$14:H$26,H$28:H$29,H$31:H$37,H$39:H$42,H$44:H$47,H$49:H$57,H$59:H$68,H$70:H$71,H$73:H$77,H$79:H$83,H$85:H$88,H$90:H$91,H$93:H$97,H$99:H$104,H$106:H$107,H$109:H$113,H$115:H$123,H$125:H$129))</f>
        <v>69</v>
      </c>
      <c r="L88" s="21">
        <f>RANK(I88,(I$4:I$11,I$14:I$26,I$28:I$29,I$31:I$37,I$39:I$42,I$44:I$47,I$49:I$57,I$59:I$68,I$70:I$71,I$73:I$77,I$79:I$83,I$85:I$88,I$90:I$91,I$93:I$97,I$99:I$104,I$106:I$107,I$109:I$113,I$115:I$123,I$125:I$129))</f>
        <v>73</v>
      </c>
      <c r="M88" s="21">
        <f>RANK(J88,(J$4:J$11,J$14:J$26,J$28:J$29,J$31:J$37,J$39:J$42,J$44:J$47,J$49:J$57,J$59:J$68,J$70:J$71,J$73:J$77,J$79:J$83,J$85:J$88,J$90:J$91,J$93:J$97,J$99:J$104,J$106:J$107,J$109:J$113,J$115:J$123,J$125:J$129))</f>
        <v>68</v>
      </c>
      <c r="N88" s="21">
        <f t="shared" si="16"/>
        <v>-4</v>
      </c>
      <c r="O88" s="21">
        <f t="shared" si="17"/>
        <v>5</v>
      </c>
      <c r="P88" s="21">
        <f t="shared" si="18"/>
        <v>1</v>
      </c>
    </row>
    <row r="89" spans="1:16" x14ac:dyDescent="0.35">
      <c r="A89" s="8" t="s">
        <v>130</v>
      </c>
      <c r="B89" s="22">
        <v>1287476.5</v>
      </c>
      <c r="C89" s="22">
        <v>1278481</v>
      </c>
      <c r="D89" s="22">
        <v>1274288.5</v>
      </c>
      <c r="E89" s="22">
        <f>'2021'!I89</f>
        <v>22404.799999999996</v>
      </c>
      <c r="F89" s="22">
        <f>'2022'!I89</f>
        <v>23695.700000000004</v>
      </c>
      <c r="G89" s="22">
        <f>'2023'!I89</f>
        <v>25126.5</v>
      </c>
      <c r="H89" s="22">
        <f t="shared" si="19"/>
        <v>17402.104038403806</v>
      </c>
      <c r="I89" s="22">
        <f t="shared" si="20"/>
        <v>18534.260579547135</v>
      </c>
      <c r="J89" s="22">
        <f t="shared" si="21"/>
        <v>19718.062275536504</v>
      </c>
      <c r="K89" s="22">
        <f>RANK(H89,(H$12,H$14,H$27,H$30,H$38,H$43,H$48,H$58,H$69,H$72,H$78,H$84,H$89,H$92,H$98,H$105,H$108,H$114,H$124,H$130))</f>
        <v>13</v>
      </c>
      <c r="L89" s="22">
        <f>RANK(I89,(I$12,I$14,I$27,I$30,I$38,I$43,I$48,I$58,I$69,I$72,I$78,I$84,I$89,I$92,I$98,I$105,I$108,I$114,I$124,I$130))</f>
        <v>13</v>
      </c>
      <c r="M89" s="22">
        <f>RANK(J89,(J$12,J$14,J$27,J$30,J$38,J$43,J$48,J$58,J$69,J$72,J$78,J$84,J$89,J$92,J$98,J$105,J$108,J$114,J$124,J$130))</f>
        <v>13</v>
      </c>
      <c r="N89" s="22">
        <f t="shared" si="16"/>
        <v>0</v>
      </c>
      <c r="O89" s="22">
        <f t="shared" si="17"/>
        <v>0</v>
      </c>
      <c r="P89" s="22">
        <f t="shared" si="18"/>
        <v>0</v>
      </c>
    </row>
    <row r="90" spans="1:16" x14ac:dyDescent="0.35">
      <c r="A90" s="6" t="s">
        <v>83</v>
      </c>
      <c r="B90" s="21">
        <v>215120.5</v>
      </c>
      <c r="C90" s="21">
        <v>212232.5</v>
      </c>
      <c r="D90" s="21">
        <v>211155</v>
      </c>
      <c r="E90" s="21">
        <f>'2021'!I90</f>
        <v>3381.3742134843915</v>
      </c>
      <c r="F90" s="21">
        <f>'2022'!I90</f>
        <v>3552.7668667569992</v>
      </c>
      <c r="G90" s="21">
        <f>'2023'!I90</f>
        <v>3713.9471801304881</v>
      </c>
      <c r="H90" s="21">
        <f t="shared" si="19"/>
        <v>15718.512245389869</v>
      </c>
      <c r="I90" s="21">
        <f t="shared" si="20"/>
        <v>16739.975577524645</v>
      </c>
      <c r="J90" s="21">
        <f t="shared" si="21"/>
        <v>17588.72477625672</v>
      </c>
      <c r="K90" s="21">
        <f>RANK(H90,(H$4:H$11,H$14:H$26,H$28:H$29,H$31:H$37,H$39:H$42,H$44:H$47,H$49:H$57,H$59:H$68,H$70:H$71,H$73:H$77,H$79:H$83,H$85:H$88,H$90:H$91,H$93:H$97,H$99:H$104,H$106:H$107,H$109:H$113,H$115:H$123,H$125:H$129))</f>
        <v>78</v>
      </c>
      <c r="L90" s="21">
        <f>RANK(I90,(I$4:I$11,I$14:I$26,I$28:I$29,I$31:I$37,I$39:I$42,I$44:I$47,I$49:I$57,I$59:I$68,I$70:I$71,I$73:I$77,I$79:I$83,I$85:I$88,I$90:I$91,I$93:I$97,I$99:I$104,I$106:I$107,I$109:I$113,I$115:I$123,I$125:I$129))</f>
        <v>79</v>
      </c>
      <c r="M90" s="21">
        <f>RANK(J90,(J$4:J$11,J$14:J$26,J$28:J$29,J$31:J$37,J$39:J$42,J$44:J$47,J$49:J$57,J$59:J$68,J$70:J$71,J$73:J$77,J$79:J$83,J$85:J$88,J$90:J$91,J$93:J$97,J$99:J$104,J$106:J$107,J$109:J$113,J$115:J$123,J$125:J$129))</f>
        <v>79</v>
      </c>
      <c r="N90" s="21">
        <f t="shared" si="16"/>
        <v>-1</v>
      </c>
      <c r="O90" s="21">
        <f t="shared" si="17"/>
        <v>0</v>
      </c>
      <c r="P90" s="21">
        <f t="shared" si="18"/>
        <v>-1</v>
      </c>
    </row>
    <row r="91" spans="1:16" x14ac:dyDescent="0.35">
      <c r="A91" s="6" t="s">
        <v>84</v>
      </c>
      <c r="B91" s="21">
        <v>82284.5</v>
      </c>
      <c r="C91" s="21">
        <v>80989.5</v>
      </c>
      <c r="D91" s="21">
        <v>80238</v>
      </c>
      <c r="E91" s="21">
        <f>'2021'!I91</f>
        <v>1406.8257865156079</v>
      </c>
      <c r="F91" s="21">
        <f>'2022'!I91</f>
        <v>1515.9331332430015</v>
      </c>
      <c r="G91" s="21">
        <f>'2023'!I91</f>
        <v>1565.6528198695119</v>
      </c>
      <c r="H91" s="21">
        <f t="shared" si="19"/>
        <v>17097.093456429924</v>
      </c>
      <c r="I91" s="21">
        <f t="shared" si="20"/>
        <v>18717.650229264309</v>
      </c>
      <c r="J91" s="21">
        <f t="shared" si="21"/>
        <v>19512.610232925941</v>
      </c>
      <c r="K91" s="21">
        <f>RANK(H91,(H$4:H$11,H$14:H$26,H$28:H$29,H$31:H$37,H$39:H$42,H$44:H$47,H$49:H$57,H$59:H$68,H$70:H$71,H$73:H$77,H$79:H$83,H$85:H$88,H$90:H$91,H$93:H$97,H$99:H$104,H$106:H$107,H$109:H$113,H$115:H$123,H$125:H$129))</f>
        <v>71</v>
      </c>
      <c r="L91" s="21">
        <f>RANK(I91,(I$4:I$11,I$14:I$26,I$28:I$29,I$31:I$37,I$39:I$42,I$44:I$47,I$49:I$57,I$59:I$68,I$70:I$71,I$73:I$77,I$79:I$83,I$85:I$88,I$90:I$91,I$93:I$97,I$99:I$104,I$106:I$107,I$109:I$113,I$115:I$123,I$125:I$129))</f>
        <v>68</v>
      </c>
      <c r="M91" s="21">
        <f>RANK(J91,(J$4:J$11,J$14:J$26,J$28:J$29,J$31:J$37,J$39:J$42,J$44:J$47,J$49:J$57,J$59:J$68,J$70:J$71,J$73:J$77,J$79:J$83,J$85:J$88,J$90:J$91,J$93:J$97,J$99:J$104,J$106:J$107,J$109:J$113,J$115:J$123,J$125:J$129))</f>
        <v>71</v>
      </c>
      <c r="N91" s="21">
        <f t="shared" si="16"/>
        <v>3</v>
      </c>
      <c r="O91" s="21">
        <f t="shared" si="17"/>
        <v>-3</v>
      </c>
      <c r="P91" s="21">
        <f t="shared" si="18"/>
        <v>0</v>
      </c>
    </row>
    <row r="92" spans="1:16" x14ac:dyDescent="0.35">
      <c r="A92" s="8" t="s">
        <v>131</v>
      </c>
      <c r="B92" s="22">
        <v>297405</v>
      </c>
      <c r="C92" s="22">
        <v>293222</v>
      </c>
      <c r="D92" s="22">
        <v>291393</v>
      </c>
      <c r="E92" s="22">
        <f>'2021'!I92</f>
        <v>4788.1999999999989</v>
      </c>
      <c r="F92" s="22">
        <f>'2022'!I92</f>
        <v>5068.7000000000007</v>
      </c>
      <c r="G92" s="22">
        <f>'2023'!I92</f>
        <v>5279.6</v>
      </c>
      <c r="H92" s="22">
        <f t="shared" si="19"/>
        <v>16099.931070425848</v>
      </c>
      <c r="I92" s="22">
        <f t="shared" si="20"/>
        <v>17286.219997135278</v>
      </c>
      <c r="J92" s="22">
        <f t="shared" si="21"/>
        <v>18118.486030892989</v>
      </c>
      <c r="K92" s="22">
        <f>RANK(H92,(H$12,H$14,H$27,H$30,H$38,H$43,H$48,H$58,H$69,H$72,H$78,H$84,H$89,H$92,H$98,H$105,H$108,H$114,H$124,H$130))</f>
        <v>15</v>
      </c>
      <c r="L92" s="22">
        <f>RANK(I92,(I$12,I$14,I$27,I$30,I$38,I$43,I$48,I$58,I$69,I$72,I$78,I$84,I$89,I$92,I$98,I$105,I$108,I$114,I$124,I$130))</f>
        <v>15</v>
      </c>
      <c r="M92" s="22">
        <f>RANK(J92,(J$12,J$14,J$27,J$30,J$38,J$43,J$48,J$58,J$69,J$72,J$78,J$84,J$89,J$92,J$98,J$105,J$108,J$114,J$124,J$130))</f>
        <v>15</v>
      </c>
      <c r="N92" s="22">
        <f t="shared" si="16"/>
        <v>0</v>
      </c>
      <c r="O92" s="22">
        <f t="shared" si="17"/>
        <v>0</v>
      </c>
      <c r="P92" s="22">
        <f t="shared" si="18"/>
        <v>0</v>
      </c>
    </row>
    <row r="93" spans="1:16" x14ac:dyDescent="0.35">
      <c r="A93" s="6" t="s">
        <v>85</v>
      </c>
      <c r="B93" s="21">
        <v>907784.5</v>
      </c>
      <c r="C93" s="21">
        <v>903474</v>
      </c>
      <c r="D93" s="21">
        <v>905559.5</v>
      </c>
      <c r="E93" s="21">
        <f>'2021'!I93</f>
        <v>11974.03319387852</v>
      </c>
      <c r="F93" s="21">
        <f>'2022'!I93</f>
        <v>12723.417596750893</v>
      </c>
      <c r="G93" s="21">
        <f>'2023'!I93</f>
        <v>13307.277222633791</v>
      </c>
      <c r="H93" s="21">
        <f t="shared" si="19"/>
        <v>13190.391765753349</v>
      </c>
      <c r="I93" s="21">
        <f t="shared" si="20"/>
        <v>14082.77116635442</v>
      </c>
      <c r="J93" s="21">
        <f t="shared" si="21"/>
        <v>14695.088751908395</v>
      </c>
      <c r="K93" s="21">
        <f>RANK(H93,(H$4:H$11,H$14:H$26,H$28:H$29,H$31:H$37,H$39:H$42,H$44:H$47,H$49:H$57,H$59:H$68,H$70:H$71,H$73:H$77,H$79:H$83,H$85:H$88,H$90:H$91,H$93:H$97,H$99:H$104,H$106:H$107,H$109:H$113,H$115:H$123,H$125:H$129))</f>
        <v>104</v>
      </c>
      <c r="L93" s="21">
        <f>RANK(I93,(I$4:I$11,I$14:I$26,I$28:I$29,I$31:I$37,I$39:I$42,I$44:I$47,I$49:I$57,I$59:I$68,I$70:I$71,I$73:I$77,I$79:I$83,I$85:I$88,I$90:I$91,I$93:I$97,I$99:I$104,I$106:I$107,I$109:I$113,I$115:I$123,I$125:I$129))</f>
        <v>104</v>
      </c>
      <c r="M93" s="21">
        <f>RANK(J93,(J$4:J$11,J$14:J$26,J$28:J$29,J$31:J$37,J$39:J$42,J$44:J$47,J$49:J$57,J$59:J$68,J$70:J$71,J$73:J$77,J$79:J$83,J$85:J$88,J$90:J$91,J$93:J$97,J$99:J$104,J$106:J$107,J$109:J$113,J$115:J$123,J$125:J$129))</f>
        <v>106</v>
      </c>
      <c r="N93" s="21">
        <f t="shared" si="16"/>
        <v>0</v>
      </c>
      <c r="O93" s="21">
        <f t="shared" si="17"/>
        <v>-2</v>
      </c>
      <c r="P93" s="21">
        <f t="shared" si="18"/>
        <v>-2</v>
      </c>
    </row>
    <row r="94" spans="1:16" x14ac:dyDescent="0.35">
      <c r="A94" s="6" t="s">
        <v>86</v>
      </c>
      <c r="B94" s="21">
        <v>269517</v>
      </c>
      <c r="C94" s="21">
        <v>265885.5</v>
      </c>
      <c r="D94" s="21">
        <v>264090</v>
      </c>
      <c r="E94" s="21">
        <f>'2021'!I94</f>
        <v>3588.3648732958645</v>
      </c>
      <c r="F94" s="21">
        <f>'2022'!I94</f>
        <v>3848.9768670736125</v>
      </c>
      <c r="G94" s="21">
        <f>'2023'!I94</f>
        <v>3967.1783021387623</v>
      </c>
      <c r="H94" s="21">
        <f t="shared" si="19"/>
        <v>13314.057641246618</v>
      </c>
      <c r="I94" s="21">
        <f t="shared" si="20"/>
        <v>14476.069086406038</v>
      </c>
      <c r="J94" s="21">
        <f t="shared" si="21"/>
        <v>15022.069378389044</v>
      </c>
      <c r="K94" s="21">
        <f>RANK(H94,(H$4:H$11,H$14:H$26,H$28:H$29,H$31:H$37,H$39:H$42,H$44:H$47,H$49:H$57,H$59:H$68,H$70:H$71,H$73:H$77,H$79:H$83,H$85:H$88,H$90:H$91,H$93:H$97,H$99:H$104,H$106:H$107,H$109:H$113,H$115:H$123,H$125:H$129))</f>
        <v>103</v>
      </c>
      <c r="L94" s="21">
        <f>RANK(I94,(I$4:I$11,I$14:I$26,I$28:I$29,I$31:I$37,I$39:I$42,I$44:I$47,I$49:I$57,I$59:I$68,I$70:I$71,I$73:I$77,I$79:I$83,I$85:I$88,I$90:I$91,I$93:I$97,I$99:I$104,I$106:I$107,I$109:I$113,I$115:I$123,I$125:I$129))</f>
        <v>102</v>
      </c>
      <c r="M94" s="21">
        <f>RANK(J94,(J$4:J$11,J$14:J$26,J$28:J$29,J$31:J$37,J$39:J$42,J$44:J$47,J$49:J$57,J$59:J$68,J$70:J$71,J$73:J$77,J$79:J$83,J$85:J$88,J$90:J$91,J$93:J$97,J$99:J$104,J$106:J$107,J$109:J$113,J$115:J$123,J$125:J$129))</f>
        <v>103</v>
      </c>
      <c r="N94" s="21">
        <f t="shared" si="16"/>
        <v>1</v>
      </c>
      <c r="O94" s="21">
        <f t="shared" si="17"/>
        <v>-1</v>
      </c>
      <c r="P94" s="21">
        <f t="shared" si="18"/>
        <v>0</v>
      </c>
    </row>
    <row r="95" spans="1:16" x14ac:dyDescent="0.35">
      <c r="A95" s="6" t="s">
        <v>87</v>
      </c>
      <c r="B95" s="21">
        <v>3010577.5</v>
      </c>
      <c r="C95" s="21">
        <v>2987560.5</v>
      </c>
      <c r="D95" s="21">
        <v>2984357</v>
      </c>
      <c r="E95" s="21">
        <f>'2021'!I95</f>
        <v>44721.034403547274</v>
      </c>
      <c r="F95" s="21">
        <f>'2022'!I95</f>
        <v>47615.399534406708</v>
      </c>
      <c r="G95" s="21">
        <f>'2023'!I95</f>
        <v>49796.830778987962</v>
      </c>
      <c r="H95" s="21">
        <f t="shared" si="19"/>
        <v>14854.636495339273</v>
      </c>
      <c r="I95" s="21">
        <f t="shared" si="20"/>
        <v>15937.886290304987</v>
      </c>
      <c r="J95" s="21">
        <f t="shared" si="21"/>
        <v>16685.9496966978</v>
      </c>
      <c r="K95" s="21">
        <f>RANK(H95,(H$4:H$11,H$14:H$26,H$28:H$29,H$31:H$37,H$39:H$42,H$44:H$47,H$49:H$57,H$59:H$68,H$70:H$71,H$73:H$77,H$79:H$83,H$85:H$88,H$90:H$91,H$93:H$97,H$99:H$104,H$106:H$107,H$109:H$113,H$115:H$123,H$125:H$129))</f>
        <v>90</v>
      </c>
      <c r="L95" s="21">
        <f>RANK(I95,(I$4:I$11,I$14:I$26,I$28:I$29,I$31:I$37,I$39:I$42,I$44:I$47,I$49:I$57,I$59:I$68,I$70:I$71,I$73:I$77,I$79:I$83,I$85:I$88,I$90:I$91,I$93:I$97,I$99:I$104,I$106:I$107,I$109:I$113,I$115:I$123,I$125:I$129))</f>
        <v>85</v>
      </c>
      <c r="M95" s="21">
        <f>RANK(J95,(J$4:J$11,J$14:J$26,J$28:J$29,J$31:J$37,J$39:J$42,J$44:J$47,J$49:J$57,J$59:J$68,J$70:J$71,J$73:J$77,J$79:J$83,J$85:J$88,J$90:J$91,J$93:J$97,J$99:J$104,J$106:J$107,J$109:J$113,J$115:J$123,J$125:J$129))</f>
        <v>87</v>
      </c>
      <c r="N95" s="21">
        <f t="shared" si="16"/>
        <v>5</v>
      </c>
      <c r="O95" s="21">
        <f t="shared" si="17"/>
        <v>-2</v>
      </c>
      <c r="P95" s="21">
        <f t="shared" si="18"/>
        <v>3</v>
      </c>
    </row>
    <row r="96" spans="1:16" x14ac:dyDescent="0.35">
      <c r="A96" s="6" t="s">
        <v>88</v>
      </c>
      <c r="B96" s="21">
        <v>406649</v>
      </c>
      <c r="C96" s="21">
        <v>402190</v>
      </c>
      <c r="D96" s="21">
        <v>400191.5</v>
      </c>
      <c r="E96" s="21">
        <f>'2021'!I96</f>
        <v>5687.8020902632961</v>
      </c>
      <c r="F96" s="21">
        <f>'2022'!I96</f>
        <v>6147.5900309391709</v>
      </c>
      <c r="G96" s="21">
        <f>'2023'!I96</f>
        <v>6351.499246772707</v>
      </c>
      <c r="H96" s="21">
        <f t="shared" si="19"/>
        <v>13987.006214851865</v>
      </c>
      <c r="I96" s="21">
        <f t="shared" si="20"/>
        <v>15285.288124864295</v>
      </c>
      <c r="J96" s="21">
        <f t="shared" si="21"/>
        <v>15871.149803963119</v>
      </c>
      <c r="K96" s="21">
        <f>RANK(H96,(H$4:H$11,H$14:H$26,H$28:H$29,H$31:H$37,H$39:H$42,H$44:H$47,H$49:H$57,H$59:H$68,H$70:H$71,H$73:H$77,H$79:H$83,H$85:H$88,H$90:H$91,H$93:H$97,H$99:H$104,H$106:H$107,H$109:H$113,H$115:H$123,H$125:H$129))</f>
        <v>97</v>
      </c>
      <c r="L96" s="21">
        <f>RANK(I96,(I$4:I$11,I$14:I$26,I$28:I$29,I$31:I$37,I$39:I$42,I$44:I$47,I$49:I$57,I$59:I$68,I$70:I$71,I$73:I$77,I$79:I$83,I$85:I$88,I$90:I$91,I$93:I$97,I$99:I$104,I$106:I$107,I$109:I$113,I$115:I$123,I$125:I$129))</f>
        <v>96</v>
      </c>
      <c r="M96" s="21">
        <f>RANK(J96,(J$4:J$11,J$14:J$26,J$28:J$29,J$31:J$37,J$39:J$42,J$44:J$47,J$49:J$57,J$59:J$68,J$70:J$71,J$73:J$77,J$79:J$83,J$85:J$88,J$90:J$91,J$93:J$97,J$99:J$104,J$106:J$107,J$109:J$113,J$115:J$123,J$125:J$129))</f>
        <v>96</v>
      </c>
      <c r="N96" s="21">
        <f t="shared" si="16"/>
        <v>1</v>
      </c>
      <c r="O96" s="21">
        <f t="shared" si="17"/>
        <v>0</v>
      </c>
      <c r="P96" s="21">
        <f t="shared" si="18"/>
        <v>1</v>
      </c>
    </row>
    <row r="97" spans="1:16" x14ac:dyDescent="0.35">
      <c r="A97" s="6" t="s">
        <v>89</v>
      </c>
      <c r="B97" s="21">
        <v>1073673.5</v>
      </c>
      <c r="C97" s="21">
        <v>1065230</v>
      </c>
      <c r="D97" s="21">
        <v>1062780</v>
      </c>
      <c r="E97" s="21">
        <f>'2021'!I97</f>
        <v>16791.065439015056</v>
      </c>
      <c r="F97" s="21">
        <f>'2022'!I97</f>
        <v>17951.015970829609</v>
      </c>
      <c r="G97" s="21">
        <f>'2023'!I97</f>
        <v>18695.414449466774</v>
      </c>
      <c r="H97" s="21">
        <f t="shared" si="19"/>
        <v>15638.893424318525</v>
      </c>
      <c r="I97" s="21">
        <f t="shared" si="20"/>
        <v>16851.774706710861</v>
      </c>
      <c r="J97" s="21">
        <f t="shared" si="21"/>
        <v>17591.048429088594</v>
      </c>
      <c r="K97" s="21">
        <f>RANK(H97,(H$4:H$11,H$14:H$26,H$28:H$29,H$31:H$37,H$39:H$42,H$44:H$47,H$49:H$57,H$59:H$68,H$70:H$71,H$73:H$77,H$79:H$83,H$85:H$88,H$90:H$91,H$93:H$97,H$99:H$104,H$106:H$107,H$109:H$113,H$115:H$123,H$125:H$129))</f>
        <v>79</v>
      </c>
      <c r="L97" s="21">
        <f>RANK(I97,(I$4:I$11,I$14:I$26,I$28:I$29,I$31:I$37,I$39:I$42,I$44:I$47,I$49:I$57,I$59:I$68,I$70:I$71,I$73:I$77,I$79:I$83,I$85:I$88,I$90:I$91,I$93:I$97,I$99:I$104,I$106:I$107,I$109:I$113,I$115:I$123,I$125:I$129))</f>
        <v>77</v>
      </c>
      <c r="M97" s="21">
        <f>RANK(J97,(J$4:J$11,J$14:J$26,J$28:J$29,J$31:J$37,J$39:J$42,J$44:J$47,J$49:J$57,J$59:J$68,J$70:J$71,J$73:J$77,J$79:J$83,J$85:J$88,J$90:J$91,J$93:J$97,J$99:J$104,J$106:J$107,J$109:J$113,J$115:J$123,J$125:J$129))</f>
        <v>78</v>
      </c>
      <c r="N97" s="21">
        <f t="shared" si="16"/>
        <v>2</v>
      </c>
      <c r="O97" s="21">
        <f t="shared" si="17"/>
        <v>-1</v>
      </c>
      <c r="P97" s="21">
        <f t="shared" si="18"/>
        <v>1</v>
      </c>
    </row>
    <row r="98" spans="1:16" x14ac:dyDescent="0.35">
      <c r="A98" s="8" t="s">
        <v>132</v>
      </c>
      <c r="B98" s="22">
        <v>5668201.5</v>
      </c>
      <c r="C98" s="22">
        <v>5624340</v>
      </c>
      <c r="D98" s="22">
        <v>5616978</v>
      </c>
      <c r="E98" s="22">
        <f>'2021'!I98</f>
        <v>82762.300000000017</v>
      </c>
      <c r="F98" s="22">
        <f>'2022'!I98</f>
        <v>88286.399999999994</v>
      </c>
      <c r="G98" s="22">
        <f>'2023'!I98</f>
        <v>92118.2</v>
      </c>
      <c r="H98" s="22">
        <f t="shared" si="19"/>
        <v>14601.156998388293</v>
      </c>
      <c r="I98" s="22">
        <f t="shared" si="20"/>
        <v>15697.201805011788</v>
      </c>
      <c r="J98" s="22">
        <f t="shared" si="21"/>
        <v>16399.957414823413</v>
      </c>
      <c r="K98" s="22">
        <f>RANK(H98,(H$12,H$14,H$27,H$30,H$38,H$43,H$48,H$58,H$69,H$72,H$78,H$84,H$89,H$92,H$98,H$105,H$108,H$114,H$124,H$130))</f>
        <v>19</v>
      </c>
      <c r="L98" s="22">
        <f>RANK(I98,(I$12,I$14,I$27,I$30,I$38,I$43,I$48,I$58,I$69,I$72,I$78,I$84,I$89,I$92,I$98,I$105,I$108,I$114,I$124,I$130))</f>
        <v>19</v>
      </c>
      <c r="M98" s="22">
        <f>RANK(J98,(J$12,J$14,J$27,J$30,J$38,J$43,J$48,J$58,J$69,J$72,J$78,J$84,J$89,J$92,J$98,J$105,J$108,J$114,J$124,J$130))</f>
        <v>19</v>
      </c>
      <c r="N98" s="22">
        <f t="shared" si="16"/>
        <v>0</v>
      </c>
      <c r="O98" s="22">
        <f t="shared" si="17"/>
        <v>0</v>
      </c>
      <c r="P98" s="22">
        <f t="shared" si="18"/>
        <v>0</v>
      </c>
    </row>
    <row r="99" spans="1:16" x14ac:dyDescent="0.35">
      <c r="A99" s="6" t="s">
        <v>90</v>
      </c>
      <c r="B99" s="21">
        <v>604649</v>
      </c>
      <c r="C99" s="21">
        <v>600711</v>
      </c>
      <c r="D99" s="21">
        <v>597355</v>
      </c>
      <c r="E99" s="21">
        <f>'2021'!I99</f>
        <v>7928.0390580619569</v>
      </c>
      <c r="F99" s="21">
        <f>'2022'!I99</f>
        <v>8232.0565603129289</v>
      </c>
      <c r="G99" s="21">
        <f>'2023'!I99</f>
        <v>8650.7006600944478</v>
      </c>
      <c r="H99" s="21">
        <f t="shared" si="19"/>
        <v>13111.803803631457</v>
      </c>
      <c r="I99" s="21">
        <f t="shared" si="20"/>
        <v>13703.855198777663</v>
      </c>
      <c r="J99" s="21">
        <f t="shared" si="21"/>
        <v>14481.674481831486</v>
      </c>
      <c r="K99" s="21">
        <f>RANK(H99,(H$4:H$11,H$14:H$26,H$28:H$29,H$31:H$37,H$39:H$42,H$44:H$47,H$49:H$57,H$59:H$68,H$70:H$71,H$73:H$77,H$79:H$83,H$85:H$88,H$90:H$91,H$93:H$97,H$99:H$104,H$106:H$107,H$109:H$113,H$115:H$123,H$125:H$129))</f>
        <v>105</v>
      </c>
      <c r="L99" s="21">
        <f>RANK(I99,(I$4:I$11,I$14:I$26,I$28:I$29,I$31:I$37,I$39:I$42,I$44:I$47,I$49:I$57,I$59:I$68,I$70:I$71,I$73:I$77,I$79:I$83,I$85:I$88,I$90:I$91,I$93:I$97,I$99:I$104,I$106:I$107,I$109:I$113,I$115:I$123,I$125:I$129))</f>
        <v>107</v>
      </c>
      <c r="M99" s="21">
        <f>RANK(J99,(J$4:J$11,J$14:J$26,J$28:J$29,J$31:J$37,J$39:J$42,J$44:J$47,J$49:J$57,J$59:J$68,J$70:J$71,J$73:J$77,J$79:J$83,J$85:J$88,J$90:J$91,J$93:J$97,J$99:J$104,J$106:J$107,J$109:J$113,J$115:J$123,J$125:J$129))</f>
        <v>107</v>
      </c>
      <c r="N99" s="21">
        <f t="shared" si="16"/>
        <v>-2</v>
      </c>
      <c r="O99" s="21">
        <f t="shared" si="17"/>
        <v>0</v>
      </c>
      <c r="P99" s="21">
        <f t="shared" si="18"/>
        <v>-2</v>
      </c>
    </row>
    <row r="100" spans="1:16" x14ac:dyDescent="0.35">
      <c r="A100" s="6" t="s">
        <v>91</v>
      </c>
      <c r="B100" s="21">
        <v>1230181.5</v>
      </c>
      <c r="C100" s="21">
        <v>1228471</v>
      </c>
      <c r="D100" s="21">
        <v>1225916</v>
      </c>
      <c r="E100" s="21">
        <f>'2021'!I100</f>
        <v>22503.260195882242</v>
      </c>
      <c r="F100" s="21">
        <f>'2022'!I100</f>
        <v>23816.952031336084</v>
      </c>
      <c r="G100" s="21">
        <f>'2023'!I100</f>
        <v>24503.236504808621</v>
      </c>
      <c r="H100" s="21">
        <f t="shared" si="19"/>
        <v>18292.634213636153</v>
      </c>
      <c r="I100" s="21">
        <f t="shared" si="20"/>
        <v>19387.476001742074</v>
      </c>
      <c r="J100" s="21">
        <f t="shared" si="21"/>
        <v>19987.696142972782</v>
      </c>
      <c r="K100" s="21">
        <f>RANK(H100,(H$4:H$11,H$14:H$26,H$28:H$29,H$31:H$37,H$39:H$42,H$44:H$47,H$49:H$57,H$59:H$68,H$70:H$71,H$73:H$77,H$79:H$83,H$85:H$88,H$90:H$91,H$93:H$97,H$99:H$104,H$106:H$107,H$109:H$113,H$115:H$123,H$125:H$129))</f>
        <v>63</v>
      </c>
      <c r="L100" s="21">
        <f>RANK(I100,(I$4:I$11,I$14:I$26,I$28:I$29,I$31:I$37,I$39:I$42,I$44:I$47,I$49:I$57,I$59:I$68,I$70:I$71,I$73:I$77,I$79:I$83,I$85:I$88,I$90:I$91,I$93:I$97,I$99:I$104,I$106:I$107,I$109:I$113,I$115:I$123,I$125:I$129))</f>
        <v>64</v>
      </c>
      <c r="M100" s="21">
        <f>RANK(J100,(J$4:J$11,J$14:J$26,J$28:J$29,J$31:J$37,J$39:J$42,J$44:J$47,J$49:J$57,J$59:J$68,J$70:J$71,J$73:J$77,J$79:J$83,J$85:J$88,J$90:J$91,J$93:J$97,J$99:J$104,J$106:J$107,J$109:J$113,J$115:J$123,J$125:J$129))</f>
        <v>67</v>
      </c>
      <c r="N100" s="21">
        <f t="shared" ref="N100:N130" si="22">K100-L100</f>
        <v>-1</v>
      </c>
      <c r="O100" s="21">
        <f t="shared" ref="O100:O130" si="23">L100-M100</f>
        <v>-3</v>
      </c>
      <c r="P100" s="21">
        <f t="shared" si="18"/>
        <v>-4</v>
      </c>
    </row>
    <row r="101" spans="1:16" x14ac:dyDescent="0.35">
      <c r="A101" s="6" t="s">
        <v>92</v>
      </c>
      <c r="B101" s="21">
        <v>562976.5</v>
      </c>
      <c r="C101" s="21">
        <v>560925</v>
      </c>
      <c r="D101" s="21">
        <v>558292</v>
      </c>
      <c r="E101" s="21">
        <f>'2021'!I101</f>
        <v>8027.5567275027306</v>
      </c>
      <c r="F101" s="21">
        <f>'2022'!I101</f>
        <v>8316.5121824025155</v>
      </c>
      <c r="G101" s="21">
        <f>'2023'!I101</f>
        <v>8695.9596496803497</v>
      </c>
      <c r="H101" s="21">
        <f t="shared" si="19"/>
        <v>14259.132890098843</v>
      </c>
      <c r="I101" s="21">
        <f t="shared" si="20"/>
        <v>14826.4245351919</v>
      </c>
      <c r="J101" s="21">
        <f t="shared" si="21"/>
        <v>15576.006193318817</v>
      </c>
      <c r="K101" s="21">
        <f>RANK(H101,(H$4:H$11,H$14:H$26,H$28:H$29,H$31:H$37,H$39:H$42,H$44:H$47,H$49:H$57,H$59:H$68,H$70:H$71,H$73:H$77,H$79:H$83,H$85:H$88,H$90:H$91,H$93:H$97,H$99:H$104,H$106:H$107,H$109:H$113,H$115:H$123,H$125:H$129))</f>
        <v>95</v>
      </c>
      <c r="L101" s="21">
        <f>RANK(I101,(I$4:I$11,I$14:I$26,I$28:I$29,I$31:I$37,I$39:I$42,I$44:I$47,I$49:I$57,I$59:I$68,I$70:I$71,I$73:I$77,I$79:I$83,I$85:I$88,I$90:I$91,I$93:I$97,I$99:I$104,I$106:I$107,I$109:I$113,I$115:I$123,I$125:I$129))</f>
        <v>97</v>
      </c>
      <c r="M101" s="21">
        <f>RANK(J101,(J$4:J$11,J$14:J$26,J$28:J$29,J$31:J$37,J$39:J$42,J$44:J$47,J$49:J$57,J$59:J$68,J$70:J$71,J$73:J$77,J$79:J$83,J$85:J$88,J$90:J$91,J$93:J$97,J$99:J$104,J$106:J$107,J$109:J$113,J$115:J$123,J$125:J$129))</f>
        <v>99</v>
      </c>
      <c r="N101" s="21">
        <f t="shared" si="22"/>
        <v>-2</v>
      </c>
      <c r="O101" s="21">
        <f t="shared" si="23"/>
        <v>-2</v>
      </c>
      <c r="P101" s="21">
        <f t="shared" si="18"/>
        <v>-4</v>
      </c>
    </row>
    <row r="102" spans="1:16" x14ac:dyDescent="0.35">
      <c r="A102" s="6" t="s">
        <v>93</v>
      </c>
      <c r="B102" s="21">
        <v>383590.5</v>
      </c>
      <c r="C102" s="21">
        <v>381609.5</v>
      </c>
      <c r="D102" s="21">
        <v>380397.5</v>
      </c>
      <c r="E102" s="21">
        <f>'2021'!I102</f>
        <v>5572.4551261986744</v>
      </c>
      <c r="F102" s="21">
        <f>'2022'!I102</f>
        <v>5916.6300447890417</v>
      </c>
      <c r="G102" s="21">
        <f>'2023'!I102</f>
        <v>6106.2864275280363</v>
      </c>
      <c r="H102" s="21">
        <f t="shared" si="19"/>
        <v>14527.093674631344</v>
      </c>
      <c r="I102" s="21">
        <f t="shared" si="20"/>
        <v>15504.409729812915</v>
      </c>
      <c r="J102" s="21">
        <f t="shared" si="21"/>
        <v>16052.383171624513</v>
      </c>
      <c r="K102" s="21">
        <f>RANK(H102,(H$4:H$11,H$14:H$26,H$28:H$29,H$31:H$37,H$39:H$42,H$44:H$47,H$49:H$57,H$59:H$68,H$70:H$71,H$73:H$77,H$79:H$83,H$85:H$88,H$90:H$91,H$93:H$97,H$99:H$104,H$106:H$107,H$109:H$113,H$115:H$123,H$125:H$129))</f>
        <v>93</v>
      </c>
      <c r="L102" s="21">
        <f>RANK(I102,(I$4:I$11,I$14:I$26,I$28:I$29,I$31:I$37,I$39:I$42,I$44:I$47,I$49:I$57,I$59:I$68,I$70:I$71,I$73:I$77,I$79:I$83,I$85:I$88,I$90:I$91,I$93:I$97,I$99:I$104,I$106:I$107,I$109:I$113,I$115:I$123,I$125:I$129))</f>
        <v>93</v>
      </c>
      <c r="M102" s="21">
        <f>RANK(J102,(J$4:J$11,J$14:J$26,J$28:J$29,J$31:J$37,J$39:J$42,J$44:J$47,J$49:J$57,J$59:J$68,J$70:J$71,J$73:J$77,J$79:J$83,J$85:J$88,J$90:J$91,J$93:J$97,J$99:J$104,J$106:J$107,J$109:J$113,J$115:J$123,J$125:J$129))</f>
        <v>95</v>
      </c>
      <c r="N102" s="21">
        <f t="shared" si="22"/>
        <v>0</v>
      </c>
      <c r="O102" s="21">
        <f t="shared" si="23"/>
        <v>-2</v>
      </c>
      <c r="P102" s="21">
        <f t="shared" si="18"/>
        <v>-2</v>
      </c>
    </row>
    <row r="103" spans="1:16" x14ac:dyDescent="0.35">
      <c r="A103" s="6" t="s">
        <v>94</v>
      </c>
      <c r="B103" s="21">
        <v>779197.5</v>
      </c>
      <c r="C103" s="21">
        <v>775789</v>
      </c>
      <c r="D103" s="21">
        <v>773289</v>
      </c>
      <c r="E103" s="21">
        <f>'2021'!I103</f>
        <v>11674.617403903094</v>
      </c>
      <c r="F103" s="21">
        <f>'2022'!I103</f>
        <v>12228.890494468722</v>
      </c>
      <c r="G103" s="21">
        <f>'2023'!I103</f>
        <v>12700.055805975482</v>
      </c>
      <c r="H103" s="21">
        <f t="shared" si="19"/>
        <v>14982.873281681594</v>
      </c>
      <c r="I103" s="21">
        <f t="shared" si="20"/>
        <v>15763.165621668677</v>
      </c>
      <c r="J103" s="21">
        <f t="shared" si="21"/>
        <v>16423.427471456962</v>
      </c>
      <c r="K103" s="21">
        <f>RANK(H103,(H$4:H$11,H$14:H$26,H$28:H$29,H$31:H$37,H$39:H$42,H$44:H$47,H$49:H$57,H$59:H$68,H$70:H$71,H$73:H$77,H$79:H$83,H$85:H$88,H$90:H$91,H$93:H$97,H$99:H$104,H$106:H$107,H$109:H$113,H$115:H$123,H$125:H$129))</f>
        <v>86</v>
      </c>
      <c r="L103" s="21">
        <f>RANK(I103,(I$4:I$11,I$14:I$26,I$28:I$29,I$31:I$37,I$39:I$42,I$44:I$47,I$49:I$57,I$59:I$68,I$70:I$71,I$73:I$77,I$79:I$83,I$85:I$88,I$90:I$91,I$93:I$97,I$99:I$104,I$106:I$107,I$109:I$113,I$115:I$123,I$125:I$129))</f>
        <v>88</v>
      </c>
      <c r="M103" s="21">
        <f>RANK(J103,(J$4:J$11,J$14:J$26,J$28:J$29,J$31:J$37,J$39:J$42,J$44:J$47,J$49:J$57,J$59:J$68,J$70:J$71,J$73:J$77,J$79:J$83,J$85:J$88,J$90:J$91,J$93:J$97,J$99:J$104,J$106:J$107,J$109:J$113,J$115:J$123,J$125:J$129))</f>
        <v>90</v>
      </c>
      <c r="N103" s="21">
        <f t="shared" si="22"/>
        <v>-2</v>
      </c>
      <c r="O103" s="21">
        <f t="shared" si="23"/>
        <v>-2</v>
      </c>
      <c r="P103" s="21">
        <f t="shared" si="18"/>
        <v>-4</v>
      </c>
    </row>
    <row r="104" spans="1:16" x14ac:dyDescent="0.35">
      <c r="A104" s="6" t="s">
        <v>95</v>
      </c>
      <c r="B104" s="21">
        <v>382946</v>
      </c>
      <c r="C104" s="21">
        <v>380853.5</v>
      </c>
      <c r="D104" s="21">
        <v>380062.5</v>
      </c>
      <c r="E104" s="21">
        <f>'2021'!I104</f>
        <v>5669.7714884513189</v>
      </c>
      <c r="F104" s="21">
        <f>'2022'!I104</f>
        <v>5980.1586866907137</v>
      </c>
      <c r="G104" s="21">
        <f>'2023'!I104</f>
        <v>6208.6609519130707</v>
      </c>
      <c r="H104" s="21">
        <f t="shared" si="19"/>
        <v>14805.668393066697</v>
      </c>
      <c r="I104" s="21">
        <f t="shared" si="20"/>
        <v>15701.992200913774</v>
      </c>
      <c r="J104" s="21">
        <f t="shared" si="21"/>
        <v>16335.894627628537</v>
      </c>
      <c r="K104" s="21">
        <f>RANK(H104,(H$4:H$11,H$14:H$26,H$28:H$29,H$31:H$37,H$39:H$42,H$44:H$47,H$49:H$57,H$59:H$68,H$70:H$71,H$73:H$77,H$79:H$83,H$85:H$88,H$90:H$91,H$93:H$97,H$99:H$104,H$106:H$107,H$109:H$113,H$115:H$123,H$125:H$129))</f>
        <v>91</v>
      </c>
      <c r="L104" s="21">
        <f>RANK(I104,(I$4:I$11,I$14:I$26,I$28:I$29,I$31:I$37,I$39:I$42,I$44:I$47,I$49:I$57,I$59:I$68,I$70:I$71,I$73:I$77,I$79:I$83,I$85:I$88,I$90:I$91,I$93:I$97,I$99:I$104,I$106:I$107,I$109:I$113,I$115:I$123,I$125:I$129))</f>
        <v>90</v>
      </c>
      <c r="M104" s="21">
        <f>RANK(J104,(J$4:J$11,J$14:J$26,J$28:J$29,J$31:J$37,J$39:J$42,J$44:J$47,J$49:J$57,J$59:J$68,J$70:J$71,J$73:J$77,J$79:J$83,J$85:J$88,J$90:J$91,J$93:J$97,J$99:J$104,J$106:J$107,J$109:J$113,J$115:J$123,J$125:J$129))</f>
        <v>92</v>
      </c>
      <c r="N104" s="21">
        <f t="shared" si="22"/>
        <v>1</v>
      </c>
      <c r="O104" s="21">
        <f t="shared" si="23"/>
        <v>-2</v>
      </c>
      <c r="P104" s="21">
        <f t="shared" si="18"/>
        <v>-1</v>
      </c>
    </row>
    <row r="105" spans="1:16" x14ac:dyDescent="0.35">
      <c r="A105" s="8" t="s">
        <v>133</v>
      </c>
      <c r="B105" s="22">
        <v>3943541</v>
      </c>
      <c r="C105" s="22">
        <v>3928359</v>
      </c>
      <c r="D105" s="22">
        <v>3915312</v>
      </c>
      <c r="E105" s="22">
        <f>'2021'!I105</f>
        <v>61375.700000000012</v>
      </c>
      <c r="F105" s="22">
        <f>'2022'!I105</f>
        <v>64491.200000000012</v>
      </c>
      <c r="G105" s="22">
        <f>'2023'!I105</f>
        <v>66864.900000000009</v>
      </c>
      <c r="H105" s="22">
        <f t="shared" si="19"/>
        <v>15563.601342042599</v>
      </c>
      <c r="I105" s="22">
        <f t="shared" si="20"/>
        <v>16416.829520927189</v>
      </c>
      <c r="J105" s="22">
        <f t="shared" si="21"/>
        <v>17077.796099008203</v>
      </c>
      <c r="K105" s="22">
        <f>RANK(H105,(H$12,H$14,H$27,H$30,H$38,H$43,H$48,H$58,H$69,H$72,H$78,H$84,H$89,H$92,H$98,H$105,H$108,H$114,H$124,H$130))</f>
        <v>16</v>
      </c>
      <c r="L105" s="22">
        <f>RANK(I105,(I$12,I$14,I$27,I$30,I$38,I$43,I$48,I$58,I$69,I$72,I$78,I$84,I$89,I$92,I$98,I$105,I$108,I$114,I$124,I$130))</f>
        <v>16</v>
      </c>
      <c r="M105" s="22">
        <f>RANK(J105,(J$12,J$14,J$27,J$30,J$38,J$43,J$48,J$58,J$69,J$72,J$78,J$84,J$89,J$92,J$98,J$105,J$108,J$114,J$124,J$130))</f>
        <v>17</v>
      </c>
      <c r="N105" s="22">
        <f t="shared" si="22"/>
        <v>0</v>
      </c>
      <c r="O105" s="22">
        <f t="shared" si="23"/>
        <v>-1</v>
      </c>
      <c r="P105" s="22">
        <f t="shared" si="18"/>
        <v>-1</v>
      </c>
    </row>
    <row r="106" spans="1:16" x14ac:dyDescent="0.35">
      <c r="A106" s="6" t="s">
        <v>96</v>
      </c>
      <c r="B106" s="21">
        <v>355445.5</v>
      </c>
      <c r="C106" s="21">
        <v>351053</v>
      </c>
      <c r="D106" s="21">
        <v>348045.5</v>
      </c>
      <c r="E106" s="21">
        <f>'2021'!I106</f>
        <v>5283.1687183585236</v>
      </c>
      <c r="F106" s="21">
        <f>'2022'!I106</f>
        <v>5506.8458327498693</v>
      </c>
      <c r="G106" s="21">
        <f>'2023'!I106</f>
        <v>5773.499122922125</v>
      </c>
      <c r="H106" s="21">
        <f t="shared" si="19"/>
        <v>14863.51274206179</v>
      </c>
      <c r="I106" s="21">
        <f t="shared" si="20"/>
        <v>15686.650826940291</v>
      </c>
      <c r="J106" s="21">
        <f t="shared" si="21"/>
        <v>16588.345842489343</v>
      </c>
      <c r="K106" s="21">
        <f>RANK(H106,(H$4:H$11,H$14:H$26,H$28:H$29,H$31:H$37,H$39:H$42,H$44:H$47,H$49:H$57,H$59:H$68,H$70:H$71,H$73:H$77,H$79:H$83,H$85:H$88,H$90:H$91,H$93:H$97,H$99:H$104,H$106:H$107,H$109:H$113,H$115:H$123,H$125:H$129))</f>
        <v>88</v>
      </c>
      <c r="L106" s="21">
        <f>RANK(I106,(I$4:I$11,I$14:I$26,I$28:I$29,I$31:I$37,I$39:I$42,I$44:I$47,I$49:I$57,I$59:I$68,I$70:I$71,I$73:I$77,I$79:I$83,I$85:I$88,I$90:I$91,I$93:I$97,I$99:I$104,I$106:I$107,I$109:I$113,I$115:I$123,I$125:I$129))</f>
        <v>91</v>
      </c>
      <c r="M106" s="21">
        <f>RANK(J106,(J$4:J$11,J$14:J$26,J$28:J$29,J$31:J$37,J$39:J$42,J$44:J$47,J$49:J$57,J$59:J$68,J$70:J$71,J$73:J$77,J$79:J$83,J$85:J$88,J$90:J$91,J$93:J$97,J$99:J$104,J$106:J$107,J$109:J$113,J$115:J$123,J$125:J$129))</f>
        <v>88</v>
      </c>
      <c r="N106" s="21">
        <f t="shared" si="22"/>
        <v>-3</v>
      </c>
      <c r="O106" s="21">
        <f t="shared" si="23"/>
        <v>3</v>
      </c>
      <c r="P106" s="21">
        <f t="shared" si="18"/>
        <v>0</v>
      </c>
    </row>
    <row r="107" spans="1:16" x14ac:dyDescent="0.35">
      <c r="A107" s="6" t="s">
        <v>97</v>
      </c>
      <c r="B107" s="21">
        <v>193746.5</v>
      </c>
      <c r="C107" s="21">
        <v>192096</v>
      </c>
      <c r="D107" s="21">
        <v>191327</v>
      </c>
      <c r="E107" s="21">
        <f>'2021'!I107</f>
        <v>3174.731281641476</v>
      </c>
      <c r="F107" s="21">
        <f>'2022'!I107</f>
        <v>3336.9541672501314</v>
      </c>
      <c r="G107" s="21">
        <f>'2023'!I107</f>
        <v>3508.2008770778752</v>
      </c>
      <c r="H107" s="21">
        <f t="shared" si="19"/>
        <v>16386.005845997093</v>
      </c>
      <c r="I107" s="21">
        <f t="shared" si="20"/>
        <v>17371.283979104883</v>
      </c>
      <c r="J107" s="21">
        <f t="shared" si="21"/>
        <v>18336.151599501769</v>
      </c>
      <c r="K107" s="21">
        <f>RANK(H107,(H$4:H$11,H$14:H$26,H$28:H$29,H$31:H$37,H$39:H$42,H$44:H$47,H$49:H$57,H$59:H$68,H$70:H$71,H$73:H$77,H$79:H$83,H$85:H$88,H$90:H$91,H$93:H$97,H$99:H$104,H$106:H$107,H$109:H$113,H$115:H$123,H$125:H$129))</f>
        <v>75</v>
      </c>
      <c r="L107" s="21">
        <f>RANK(I107,(I$4:I$11,I$14:I$26,I$28:I$29,I$31:I$37,I$39:I$42,I$44:I$47,I$49:I$57,I$59:I$68,I$70:I$71,I$73:I$77,I$79:I$83,I$85:I$88,I$90:I$91,I$93:I$97,I$99:I$104,I$106:I$107,I$109:I$113,I$115:I$123,I$125:I$129))</f>
        <v>75</v>
      </c>
      <c r="M107" s="21">
        <f>RANK(J107,(J$4:J$11,J$14:J$26,J$28:J$29,J$31:J$37,J$39:J$42,J$44:J$47,J$49:J$57,J$59:J$68,J$70:J$71,J$73:J$77,J$79:J$83,J$85:J$88,J$90:J$91,J$93:J$97,J$99:J$104,J$106:J$107,J$109:J$113,J$115:J$123,J$125:J$129))</f>
        <v>74</v>
      </c>
      <c r="N107" s="21">
        <f t="shared" si="22"/>
        <v>0</v>
      </c>
      <c r="O107" s="21">
        <f t="shared" si="23"/>
        <v>1</v>
      </c>
      <c r="P107" s="21">
        <f t="shared" si="18"/>
        <v>1</v>
      </c>
    </row>
    <row r="108" spans="1:16" x14ac:dyDescent="0.35">
      <c r="A108" s="8" t="s">
        <v>134</v>
      </c>
      <c r="B108" s="22">
        <v>549192</v>
      </c>
      <c r="C108" s="22">
        <v>543149</v>
      </c>
      <c r="D108" s="22">
        <v>539372.5</v>
      </c>
      <c r="E108" s="22">
        <f>'2021'!I108</f>
        <v>8457.9</v>
      </c>
      <c r="F108" s="22">
        <f>'2022'!I108</f>
        <v>8843.8000000000011</v>
      </c>
      <c r="G108" s="22">
        <f>'2023'!I108</f>
        <v>9281.7000000000007</v>
      </c>
      <c r="H108" s="22">
        <f t="shared" si="19"/>
        <v>15400.624918061443</v>
      </c>
      <c r="I108" s="22">
        <f t="shared" si="20"/>
        <v>16282.456563484424</v>
      </c>
      <c r="J108" s="22">
        <f t="shared" si="21"/>
        <v>17208.330050197223</v>
      </c>
      <c r="K108" s="22">
        <f>RANK(H108,(H$12,H$14,H$27,H$30,H$38,H$43,H$48,H$58,H$69,H$72,H$78,H$84,H$89,H$92,H$98,H$105,H$108,H$114,H$124,H$130))</f>
        <v>17</v>
      </c>
      <c r="L108" s="22">
        <f>RANK(I108,(I$12,I$14,I$27,I$30,I$38,I$43,I$48,I$58,I$69,I$72,I$78,I$84,I$89,I$92,I$98,I$105,I$108,I$114,I$124,I$130))</f>
        <v>17</v>
      </c>
      <c r="M108" s="22">
        <f>RANK(J108,(J$12,J$14,J$27,J$30,J$38,J$43,J$48,J$58,J$69,J$72,J$78,J$84,J$89,J$92,J$98,J$105,J$108,J$114,J$124,J$130))</f>
        <v>16</v>
      </c>
      <c r="N108" s="22">
        <f t="shared" si="22"/>
        <v>0</v>
      </c>
      <c r="O108" s="22">
        <f t="shared" si="23"/>
        <v>1</v>
      </c>
      <c r="P108" s="22">
        <f t="shared" si="18"/>
        <v>1</v>
      </c>
    </row>
    <row r="109" spans="1:16" x14ac:dyDescent="0.35">
      <c r="A109" s="6" t="s">
        <v>98</v>
      </c>
      <c r="B109" s="21">
        <v>683311</v>
      </c>
      <c r="C109" s="21">
        <v>675331</v>
      </c>
      <c r="D109" s="21">
        <v>673487.5</v>
      </c>
      <c r="E109" s="21">
        <f>'2021'!I109</f>
        <v>9762.6858171165422</v>
      </c>
      <c r="F109" s="21">
        <f>'2022'!I109</f>
        <v>10401.863555931881</v>
      </c>
      <c r="G109" s="21">
        <f>'2023'!I109</f>
        <v>10926.895137267997</v>
      </c>
      <c r="H109" s="21">
        <f t="shared" si="19"/>
        <v>14287.324244914164</v>
      </c>
      <c r="I109" s="21">
        <f t="shared" si="20"/>
        <v>15402.615244867897</v>
      </c>
      <c r="J109" s="21">
        <f t="shared" si="21"/>
        <v>16224.347352056269</v>
      </c>
      <c r="K109" s="21">
        <f>RANK(H109,(H$4:H$11,H$14:H$26,H$28:H$29,H$31:H$37,H$39:H$42,H$44:H$47,H$49:H$57,H$59:H$68,H$70:H$71,H$73:H$77,H$79:H$83,H$85:H$88,H$90:H$91,H$93:H$97,H$99:H$104,H$106:H$107,H$109:H$113,H$115:H$123,H$125:H$129))</f>
        <v>94</v>
      </c>
      <c r="L109" s="21">
        <f>RANK(I109,(I$4:I$11,I$14:I$26,I$28:I$29,I$31:I$37,I$39:I$42,I$44:I$47,I$49:I$57,I$59:I$68,I$70:I$71,I$73:I$77,I$79:I$83,I$85:I$88,I$90:I$91,I$93:I$97,I$99:I$104,I$106:I$107,I$109:I$113,I$115:I$123,I$125:I$129))</f>
        <v>94</v>
      </c>
      <c r="M109" s="21">
        <f>RANK(J109,(J$4:J$11,J$14:J$26,J$28:J$29,J$31:J$37,J$39:J$42,J$44:J$47,J$49:J$57,J$59:J$68,J$70:J$71,J$73:J$77,J$79:J$83,J$85:J$88,J$90:J$91,J$93:J$97,J$99:J$104,J$106:J$107,J$109:J$113,J$115:J$123,J$125:J$129))</f>
        <v>93</v>
      </c>
      <c r="N109" s="21">
        <f t="shared" si="22"/>
        <v>0</v>
      </c>
      <c r="O109" s="21">
        <f t="shared" si="23"/>
        <v>1</v>
      </c>
      <c r="P109" s="21">
        <f t="shared" si="18"/>
        <v>1</v>
      </c>
    </row>
    <row r="110" spans="1:16" x14ac:dyDescent="0.35">
      <c r="A110" s="6" t="s">
        <v>99</v>
      </c>
      <c r="B110" s="21">
        <v>346891.5</v>
      </c>
      <c r="C110" s="21">
        <v>344056</v>
      </c>
      <c r="D110" s="21">
        <v>342847</v>
      </c>
      <c r="E110" s="21">
        <f>'2021'!I110</f>
        <v>5382.8705886721646</v>
      </c>
      <c r="F110" s="21">
        <f>'2022'!I110</f>
        <v>5619.6842171635399</v>
      </c>
      <c r="G110" s="21">
        <f>'2023'!I110</f>
        <v>5922.2199990578129</v>
      </c>
      <c r="H110" s="21">
        <f t="shared" ref="H110:H130" si="24">E110/B110*1000000</f>
        <v>15517.44735363122</v>
      </c>
      <c r="I110" s="21">
        <f t="shared" ref="I110:I130" si="25">F110/C110*1000000</f>
        <v>16333.632365555433</v>
      </c>
      <c r="J110" s="21">
        <f t="shared" ref="J110:J130" si="26">G110/D110*1000000</f>
        <v>17273.652676143625</v>
      </c>
      <c r="K110" s="21">
        <f>RANK(H110,(H$4:H$11,H$14:H$26,H$28:H$29,H$31:H$37,H$39:H$42,H$44:H$47,H$49:H$57,H$59:H$68,H$70:H$71,H$73:H$77,H$79:H$83,H$85:H$88,H$90:H$91,H$93:H$97,H$99:H$104,H$106:H$107,H$109:H$113,H$115:H$123,H$125:H$129))</f>
        <v>80</v>
      </c>
      <c r="L110" s="21">
        <f>RANK(I110,(I$4:I$11,I$14:I$26,I$28:I$29,I$31:I$37,I$39:I$42,I$44:I$47,I$49:I$57,I$59:I$68,I$70:I$71,I$73:I$77,I$79:I$83,I$85:I$88,I$90:I$91,I$93:I$97,I$99:I$104,I$106:I$107,I$109:I$113,I$115:I$123,I$125:I$129))</f>
        <v>81</v>
      </c>
      <c r="M110" s="21">
        <f>RANK(J110,(J$4:J$11,J$14:J$26,J$28:J$29,J$31:J$37,J$39:J$42,J$44:J$47,J$49:J$57,J$59:J$68,J$70:J$71,J$73:J$77,J$79:J$83,J$85:J$88,J$90:J$91,J$93:J$97,J$99:J$104,J$106:J$107,J$109:J$113,J$115:J$123,J$125:J$129))</f>
        <v>81</v>
      </c>
      <c r="N110" s="21">
        <f t="shared" si="22"/>
        <v>-1</v>
      </c>
      <c r="O110" s="21">
        <f t="shared" si="23"/>
        <v>0</v>
      </c>
      <c r="P110" s="21">
        <f t="shared" si="18"/>
        <v>-1</v>
      </c>
    </row>
    <row r="111" spans="1:16" x14ac:dyDescent="0.35">
      <c r="A111" s="6" t="s">
        <v>100</v>
      </c>
      <c r="B111" s="21">
        <v>527379</v>
      </c>
      <c r="C111" s="21">
        <v>522959</v>
      </c>
      <c r="D111" s="21">
        <v>520413</v>
      </c>
      <c r="E111" s="21">
        <f>'2021'!I111</f>
        <v>7350.9631027455371</v>
      </c>
      <c r="F111" s="21">
        <f>'2022'!I111</f>
        <v>7677.8107998678643</v>
      </c>
      <c r="G111" s="21">
        <f>'2023'!I111</f>
        <v>8107.6913988822444</v>
      </c>
      <c r="H111" s="21">
        <f t="shared" si="24"/>
        <v>13938.672383135348</v>
      </c>
      <c r="I111" s="21">
        <f t="shared" si="25"/>
        <v>14681.477515193092</v>
      </c>
      <c r="J111" s="21">
        <f t="shared" si="26"/>
        <v>15579.34063692153</v>
      </c>
      <c r="K111" s="21">
        <f>RANK(H111,(H$4:H$11,H$14:H$26,H$28:H$29,H$31:H$37,H$39:H$42,H$44:H$47,H$49:H$57,H$59:H$68,H$70:H$71,H$73:H$77,H$79:H$83,H$85:H$88,H$90:H$91,H$93:H$97,H$99:H$104,H$106:H$107,H$109:H$113,H$115:H$123,H$125:H$129))</f>
        <v>98</v>
      </c>
      <c r="L111" s="21">
        <f>RANK(I111,(I$4:I$11,I$14:I$26,I$28:I$29,I$31:I$37,I$39:I$42,I$44:I$47,I$49:I$57,I$59:I$68,I$70:I$71,I$73:I$77,I$79:I$83,I$85:I$88,I$90:I$91,I$93:I$97,I$99:I$104,I$106:I$107,I$109:I$113,I$115:I$123,I$125:I$129))</f>
        <v>100</v>
      </c>
      <c r="M111" s="21">
        <f>RANK(J111,(J$4:J$11,J$14:J$26,J$28:J$29,J$31:J$37,J$39:J$42,J$44:J$47,J$49:J$57,J$59:J$68,J$70:J$71,J$73:J$77,J$79:J$83,J$85:J$88,J$90:J$91,J$93:J$97,J$99:J$104,J$106:J$107,J$109:J$113,J$115:J$123,J$125:J$129))</f>
        <v>98</v>
      </c>
      <c r="N111" s="21">
        <f t="shared" si="22"/>
        <v>-2</v>
      </c>
      <c r="O111" s="21">
        <f t="shared" si="23"/>
        <v>2</v>
      </c>
      <c r="P111" s="21">
        <f t="shared" si="18"/>
        <v>0</v>
      </c>
    </row>
    <row r="112" spans="1:16" x14ac:dyDescent="0.35">
      <c r="A112" s="6" t="s">
        <v>101</v>
      </c>
      <c r="B112" s="21">
        <v>166320</v>
      </c>
      <c r="C112" s="21">
        <v>163806</v>
      </c>
      <c r="D112" s="21">
        <v>163151</v>
      </c>
      <c r="E112" s="21">
        <f>'2021'!I112</f>
        <v>2262.3929350831108</v>
      </c>
      <c r="F112" s="21">
        <f>'2022'!I112</f>
        <v>2351.1765977545106</v>
      </c>
      <c r="G112" s="21">
        <f>'2023'!I112</f>
        <v>2502.0950813775589</v>
      </c>
      <c r="H112" s="21">
        <f t="shared" si="24"/>
        <v>13602.651124838329</v>
      </c>
      <c r="I112" s="21">
        <f t="shared" si="25"/>
        <v>14353.421716875515</v>
      </c>
      <c r="J112" s="21">
        <f t="shared" si="26"/>
        <v>15336.069539123626</v>
      </c>
      <c r="K112" s="21">
        <f>RANK(H112,(H$4:H$11,H$14:H$26,H$28:H$29,H$31:H$37,H$39:H$42,H$44:H$47,H$49:H$57,H$59:H$68,H$70:H$71,H$73:H$77,H$79:H$83,H$85:H$88,H$90:H$91,H$93:H$97,H$99:H$104,H$106:H$107,H$109:H$113,H$115:H$123,H$125:H$129))</f>
        <v>101</v>
      </c>
      <c r="L112" s="21">
        <f>RANK(I112,(I$4:I$11,I$14:I$26,I$28:I$29,I$31:I$37,I$39:I$42,I$44:I$47,I$49:I$57,I$59:I$68,I$70:I$71,I$73:I$77,I$79:I$83,I$85:I$88,I$90:I$91,I$93:I$97,I$99:I$104,I$106:I$107,I$109:I$113,I$115:I$123,I$125:I$129))</f>
        <v>103</v>
      </c>
      <c r="M112" s="21">
        <f>RANK(J112,(J$4:J$11,J$14:J$26,J$28:J$29,J$31:J$37,J$39:J$42,J$44:J$47,J$49:J$57,J$59:J$68,J$70:J$71,J$73:J$77,J$79:J$83,J$85:J$88,J$90:J$91,J$93:J$97,J$99:J$104,J$106:J$107,J$109:J$113,J$115:J$123,J$125:J$129))</f>
        <v>101</v>
      </c>
      <c r="N112" s="21">
        <f t="shared" si="22"/>
        <v>-2</v>
      </c>
      <c r="O112" s="21">
        <f t="shared" si="23"/>
        <v>2</v>
      </c>
      <c r="P112" s="21">
        <f t="shared" si="18"/>
        <v>0</v>
      </c>
    </row>
    <row r="113" spans="1:16" x14ac:dyDescent="0.35">
      <c r="A113" s="6" t="s">
        <v>102</v>
      </c>
      <c r="B113" s="21">
        <v>153454</v>
      </c>
      <c r="C113" s="21">
        <v>151875.5</v>
      </c>
      <c r="D113" s="21">
        <v>151133.5</v>
      </c>
      <c r="E113" s="21">
        <f>'2021'!I113</f>
        <v>2122.8875563826446</v>
      </c>
      <c r="F113" s="21">
        <f>'2022'!I113</f>
        <v>2247.4648292822035</v>
      </c>
      <c r="G113" s="21">
        <f>'2023'!I113</f>
        <v>2340.5983834143908</v>
      </c>
      <c r="H113" s="21">
        <f t="shared" si="24"/>
        <v>13834.032064218884</v>
      </c>
      <c r="I113" s="21">
        <f t="shared" si="25"/>
        <v>14798.073614784502</v>
      </c>
      <c r="J113" s="21">
        <f t="shared" si="26"/>
        <v>15486.959432649881</v>
      </c>
      <c r="K113" s="21">
        <f>RANK(H113,(H$4:H$11,H$14:H$26,H$28:H$29,H$31:H$37,H$39:H$42,H$44:H$47,H$49:H$57,H$59:H$68,H$70:H$71,H$73:H$77,H$79:H$83,H$85:H$88,H$90:H$91,H$93:H$97,H$99:H$104,H$106:H$107,H$109:H$113,H$115:H$123,H$125:H$129))</f>
        <v>100</v>
      </c>
      <c r="L113" s="21">
        <f>RANK(I113,(I$4:I$11,I$14:I$26,I$28:I$29,I$31:I$37,I$39:I$42,I$44:I$47,I$49:I$57,I$59:I$68,I$70:I$71,I$73:I$77,I$79:I$83,I$85:I$88,I$90:I$91,I$93:I$97,I$99:I$104,I$106:I$107,I$109:I$113,I$115:I$123,I$125:I$129))</f>
        <v>98</v>
      </c>
      <c r="M113" s="21">
        <f>RANK(J113,(J$4:J$11,J$14:J$26,J$28:J$29,J$31:J$37,J$39:J$42,J$44:J$47,J$49:J$57,J$59:J$68,J$70:J$71,J$73:J$77,J$79:J$83,J$85:J$88,J$90:J$91,J$93:J$97,J$99:J$104,J$106:J$107,J$109:J$113,J$115:J$123,J$125:J$129))</f>
        <v>100</v>
      </c>
      <c r="N113" s="21">
        <f t="shared" si="22"/>
        <v>2</v>
      </c>
      <c r="O113" s="21">
        <f t="shared" si="23"/>
        <v>-2</v>
      </c>
      <c r="P113" s="21">
        <f t="shared" si="18"/>
        <v>0</v>
      </c>
    </row>
    <row r="114" spans="1:16" x14ac:dyDescent="0.35">
      <c r="A114" s="8" t="s">
        <v>135</v>
      </c>
      <c r="B114" s="22">
        <v>1877355.5</v>
      </c>
      <c r="C114" s="22">
        <v>1858027.5</v>
      </c>
      <c r="D114" s="22">
        <v>1851032</v>
      </c>
      <c r="E114" s="22">
        <f>'2021'!I114</f>
        <v>26881.799999999996</v>
      </c>
      <c r="F114" s="22">
        <f>'2022'!I114</f>
        <v>28297.999999999996</v>
      </c>
      <c r="G114" s="22">
        <f>'2023'!I114</f>
        <v>29799.500000000007</v>
      </c>
      <c r="H114" s="22">
        <f t="shared" si="24"/>
        <v>14318.971553336592</v>
      </c>
      <c r="I114" s="22">
        <f t="shared" si="25"/>
        <v>15230.129801631028</v>
      </c>
      <c r="J114" s="22">
        <f t="shared" si="26"/>
        <v>16098.857286097706</v>
      </c>
      <c r="K114" s="22">
        <f>RANK(H114,(H$12,H$14,H$27,H$30,H$38,H$43,H$48,H$58,H$69,H$72,H$78,H$84,H$89,H$92,H$98,H$105,H$108,H$114,H$124,H$130))</f>
        <v>20</v>
      </c>
      <c r="L114" s="22">
        <f>RANK(I114,(I$12,I$14,I$27,I$30,I$38,I$43,I$48,I$58,I$69,I$72,I$78,I$84,I$89,I$92,I$98,I$105,I$108,I$114,I$124,I$130))</f>
        <v>20</v>
      </c>
      <c r="M114" s="22">
        <f>RANK(J114,(J$12,J$14,J$27,J$30,J$38,J$43,J$48,J$58,J$69,J$72,J$78,J$84,J$89,J$92,J$98,J$105,J$108,J$114,J$124,J$130))</f>
        <v>20</v>
      </c>
      <c r="N114" s="22">
        <f t="shared" si="22"/>
        <v>0</v>
      </c>
      <c r="O114" s="22">
        <f t="shared" si="23"/>
        <v>0</v>
      </c>
      <c r="P114" s="22">
        <f t="shared" si="18"/>
        <v>0</v>
      </c>
    </row>
    <row r="115" spans="1:16" x14ac:dyDescent="0.35">
      <c r="A115" s="6" t="s">
        <v>103</v>
      </c>
      <c r="B115" s="21">
        <v>419766.5</v>
      </c>
      <c r="C115" s="21">
        <v>417748.5</v>
      </c>
      <c r="D115" s="21">
        <v>416113</v>
      </c>
      <c r="E115" s="21">
        <f>'2021'!I115</f>
        <v>6134.1360000017103</v>
      </c>
      <c r="F115" s="21">
        <f>'2022'!I115</f>
        <v>6490.1349493027592</v>
      </c>
      <c r="G115" s="21">
        <f>'2023'!I115</f>
        <v>6829.4983287712794</v>
      </c>
      <c r="H115" s="21">
        <f t="shared" si="24"/>
        <v>14613.209963162162</v>
      </c>
      <c r="I115" s="21">
        <f t="shared" si="25"/>
        <v>15535.986243643625</v>
      </c>
      <c r="J115" s="21">
        <f t="shared" si="26"/>
        <v>16412.605058653011</v>
      </c>
      <c r="K115" s="21">
        <f>RANK(H115,(H$4:H$11,H$14:H$26,H$28:H$29,H$31:H$37,H$39:H$42,H$44:H$47,H$49:H$57,H$59:H$68,H$70:H$71,H$73:H$77,H$79:H$83,H$85:H$88,H$90:H$91,H$93:H$97,H$99:H$104,H$106:H$107,H$109:H$113,H$115:H$123,H$125:H$129))</f>
        <v>92</v>
      </c>
      <c r="L115" s="21">
        <f>RANK(I115,(I$4:I$11,I$14:I$26,I$28:I$29,I$31:I$37,I$39:I$42,I$44:I$47,I$49:I$57,I$59:I$68,I$70:I$71,I$73:I$77,I$79:I$83,I$85:I$88,I$90:I$91,I$93:I$97,I$99:I$104,I$106:I$107,I$109:I$113,I$115:I$123,I$125:I$129))</f>
        <v>92</v>
      </c>
      <c r="M115" s="21">
        <f>RANK(J115,(J$4:J$11,J$14:J$26,J$28:J$29,J$31:J$37,J$39:J$42,J$44:J$47,J$49:J$57,J$59:J$68,J$70:J$71,J$73:J$77,J$79:J$83,J$85:J$88,J$90:J$91,J$93:J$97,J$99:J$104,J$106:J$107,J$109:J$113,J$115:J$123,J$125:J$129))</f>
        <v>91</v>
      </c>
      <c r="N115" s="21">
        <f t="shared" si="22"/>
        <v>0</v>
      </c>
      <c r="O115" s="21">
        <f t="shared" si="23"/>
        <v>1</v>
      </c>
      <c r="P115" s="21">
        <f t="shared" si="18"/>
        <v>1</v>
      </c>
    </row>
    <row r="116" spans="1:16" x14ac:dyDescent="0.35">
      <c r="A116" s="6" t="s">
        <v>104</v>
      </c>
      <c r="B116" s="21">
        <v>1215903.5</v>
      </c>
      <c r="C116" s="21">
        <v>1208905</v>
      </c>
      <c r="D116" s="21">
        <v>1206590</v>
      </c>
      <c r="E116" s="21">
        <f>'2021'!I116</f>
        <v>18346.694732806725</v>
      </c>
      <c r="F116" s="21">
        <f>'2022'!I116</f>
        <v>19528.902900212612</v>
      </c>
      <c r="G116" s="21">
        <f>'2023'!I116</f>
        <v>20531.992399542458</v>
      </c>
      <c r="H116" s="21">
        <f t="shared" si="24"/>
        <v>15088.939815377393</v>
      </c>
      <c r="I116" s="21">
        <f t="shared" si="25"/>
        <v>16154.208064498545</v>
      </c>
      <c r="J116" s="21">
        <f t="shared" si="26"/>
        <v>17016.544476203566</v>
      </c>
      <c r="K116" s="21">
        <f>RANK(H116,(H$4:H$11,H$14:H$26,H$28:H$29,H$31:H$37,H$39:H$42,H$44:H$47,H$49:H$57,H$59:H$68,H$70:H$71,H$73:H$77,H$79:H$83,H$85:H$88,H$90:H$91,H$93:H$97,H$99:H$104,H$106:H$107,H$109:H$113,H$115:H$123,H$125:H$129))</f>
        <v>84</v>
      </c>
      <c r="L116" s="21">
        <f>RANK(I116,(I$4:I$11,I$14:I$26,I$28:I$29,I$31:I$37,I$39:I$42,I$44:I$47,I$49:I$57,I$59:I$68,I$70:I$71,I$73:I$77,I$79:I$83,I$85:I$88,I$90:I$91,I$93:I$97,I$99:I$104,I$106:I$107,I$109:I$113,I$115:I$123,I$125:I$129))</f>
        <v>84</v>
      </c>
      <c r="M116" s="21">
        <f>RANK(J116,(J$4:J$11,J$14:J$26,J$28:J$29,J$31:J$37,J$39:J$42,J$44:J$47,J$49:J$57,J$59:J$68,J$70:J$71,J$73:J$77,J$79:J$83,J$85:J$88,J$90:J$91,J$93:J$97,J$99:J$104,J$106:J$107,J$109:J$113,J$115:J$123,J$125:J$129))</f>
        <v>84</v>
      </c>
      <c r="N116" s="21">
        <f t="shared" si="22"/>
        <v>0</v>
      </c>
      <c r="O116" s="21">
        <f t="shared" si="23"/>
        <v>0</v>
      </c>
      <c r="P116" s="21">
        <f t="shared" si="18"/>
        <v>0</v>
      </c>
    </row>
    <row r="117" spans="1:16" x14ac:dyDescent="0.35">
      <c r="A117" s="6" t="s">
        <v>105</v>
      </c>
      <c r="B117" s="21">
        <v>608933.5</v>
      </c>
      <c r="C117" s="21">
        <v>603604.5</v>
      </c>
      <c r="D117" s="21">
        <v>601704.5</v>
      </c>
      <c r="E117" s="21">
        <f>'2021'!I117</f>
        <v>9645.4103273231158</v>
      </c>
      <c r="F117" s="21">
        <f>'2022'!I117</f>
        <v>10143.478588336702</v>
      </c>
      <c r="G117" s="21">
        <f>'2023'!I117</f>
        <v>10675.401142628854</v>
      </c>
      <c r="H117" s="21">
        <f t="shared" si="24"/>
        <v>15839.841833834262</v>
      </c>
      <c r="I117" s="21">
        <f t="shared" si="25"/>
        <v>16804.842555575218</v>
      </c>
      <c r="J117" s="21">
        <f t="shared" si="26"/>
        <v>17741.933362022148</v>
      </c>
      <c r="K117" s="21">
        <f>RANK(H117,(H$4:H$11,H$14:H$26,H$28:H$29,H$31:H$37,H$39:H$42,H$44:H$47,H$49:H$57,H$59:H$68,H$70:H$71,H$73:H$77,H$79:H$83,H$85:H$88,H$90:H$91,H$93:H$97,H$99:H$104,H$106:H$107,H$109:H$113,H$115:H$123,H$125:H$129))</f>
        <v>77</v>
      </c>
      <c r="L117" s="21">
        <f>RANK(I117,(I$4:I$11,I$14:I$26,I$28:I$29,I$31:I$37,I$39:I$42,I$44:I$47,I$49:I$57,I$59:I$68,I$70:I$71,I$73:I$77,I$79:I$83,I$85:I$88,I$90:I$91,I$93:I$97,I$99:I$104,I$106:I$107,I$109:I$113,I$115:I$123,I$125:I$129))</f>
        <v>78</v>
      </c>
      <c r="M117" s="21">
        <f>RANK(J117,(J$4:J$11,J$14:J$26,J$28:J$29,J$31:J$37,J$39:J$42,J$44:J$47,J$49:J$57,J$59:J$68,J$70:J$71,J$73:J$77,J$79:J$83,J$85:J$88,J$90:J$91,J$93:J$97,J$99:J$104,J$106:J$107,J$109:J$113,J$115:J$123,J$125:J$129))</f>
        <v>76</v>
      </c>
      <c r="N117" s="21">
        <f t="shared" si="22"/>
        <v>-1</v>
      </c>
      <c r="O117" s="21">
        <f t="shared" si="23"/>
        <v>2</v>
      </c>
      <c r="P117" s="21">
        <f t="shared" si="18"/>
        <v>1</v>
      </c>
    </row>
    <row r="118" spans="1:16" x14ac:dyDescent="0.35">
      <c r="A118" s="6" t="s">
        <v>106</v>
      </c>
      <c r="B118" s="21">
        <v>419834.5</v>
      </c>
      <c r="C118" s="21">
        <v>416034</v>
      </c>
      <c r="D118" s="21">
        <v>414532</v>
      </c>
      <c r="E118" s="21">
        <f>'2021'!I118</f>
        <v>5406.1483199698805</v>
      </c>
      <c r="F118" s="21">
        <f>'2022'!I118</f>
        <v>5748.3032982443328</v>
      </c>
      <c r="G118" s="21">
        <f>'2023'!I118</f>
        <v>6096.2168279200932</v>
      </c>
      <c r="H118" s="21">
        <f t="shared" si="24"/>
        <v>12876.855808586193</v>
      </c>
      <c r="I118" s="21">
        <f t="shared" si="25"/>
        <v>13816.907508146769</v>
      </c>
      <c r="J118" s="21">
        <f t="shared" si="26"/>
        <v>14706.263516254699</v>
      </c>
      <c r="K118" s="21">
        <f>RANK(H118,(H$4:H$11,H$14:H$26,H$28:H$29,H$31:H$37,H$39:H$42,H$44:H$47,H$49:H$57,H$59:H$68,H$70:H$71,H$73:H$77,H$79:H$83,H$85:H$88,H$90:H$91,H$93:H$97,H$99:H$104,H$106:H$107,H$109:H$113,H$115:H$123,H$125:H$129))</f>
        <v>107</v>
      </c>
      <c r="L118" s="21">
        <f>RANK(I118,(I$4:I$11,I$14:I$26,I$28:I$29,I$31:I$37,I$39:I$42,I$44:I$47,I$49:I$57,I$59:I$68,I$70:I$71,I$73:I$77,I$79:I$83,I$85:I$88,I$90:I$91,I$93:I$97,I$99:I$104,I$106:I$107,I$109:I$113,I$115:I$123,I$125:I$129))</f>
        <v>106</v>
      </c>
      <c r="M118" s="21">
        <f>RANK(J118,(J$4:J$11,J$14:J$26,J$28:J$29,J$31:J$37,J$39:J$42,J$44:J$47,J$49:J$57,J$59:J$68,J$70:J$71,J$73:J$77,J$79:J$83,J$85:J$88,J$90:J$91,J$93:J$97,J$99:J$104,J$106:J$107,J$109:J$113,J$115:J$123,J$125:J$129))</f>
        <v>105</v>
      </c>
      <c r="N118" s="21">
        <f t="shared" si="22"/>
        <v>1</v>
      </c>
      <c r="O118" s="21">
        <f t="shared" si="23"/>
        <v>1</v>
      </c>
      <c r="P118" s="21">
        <f t="shared" si="18"/>
        <v>2</v>
      </c>
    </row>
    <row r="119" spans="1:16" x14ac:dyDescent="0.35">
      <c r="A119" s="6" t="s">
        <v>107</v>
      </c>
      <c r="B119" s="21">
        <v>254809.5</v>
      </c>
      <c r="C119" s="21">
        <v>252701.5</v>
      </c>
      <c r="D119" s="21">
        <v>250573</v>
      </c>
      <c r="E119" s="21">
        <f>'2021'!I119</f>
        <v>3528.5913621679606</v>
      </c>
      <c r="F119" s="21">
        <f>'2022'!I119</f>
        <v>3721.6507538369551</v>
      </c>
      <c r="G119" s="21">
        <f>'2023'!I119</f>
        <v>3947.6545536561644</v>
      </c>
      <c r="H119" s="21">
        <f t="shared" si="24"/>
        <v>13847.958424501287</v>
      </c>
      <c r="I119" s="21">
        <f t="shared" si="25"/>
        <v>14727.458103085874</v>
      </c>
      <c r="J119" s="21">
        <f t="shared" si="26"/>
        <v>15754.508880271074</v>
      </c>
      <c r="K119" s="21">
        <f>RANK(H119,(H$4:H$11,H$14:H$26,H$28:H$29,H$31:H$37,H$39:H$42,H$44:H$47,H$49:H$57,H$59:H$68,H$70:H$71,H$73:H$77,H$79:H$83,H$85:H$88,H$90:H$91,H$93:H$97,H$99:H$104,H$106:H$107,H$109:H$113,H$115:H$123,H$125:H$129))</f>
        <v>99</v>
      </c>
      <c r="L119" s="21">
        <f>RANK(I119,(I$4:I$11,I$14:I$26,I$28:I$29,I$31:I$37,I$39:I$42,I$44:I$47,I$49:I$57,I$59:I$68,I$70:I$71,I$73:I$77,I$79:I$83,I$85:I$88,I$90:I$91,I$93:I$97,I$99:I$104,I$106:I$107,I$109:I$113,I$115:I$123,I$125:I$129))</f>
        <v>99</v>
      </c>
      <c r="M119" s="21">
        <f>RANK(J119,(J$4:J$11,J$14:J$26,J$28:J$29,J$31:J$37,J$39:J$42,J$44:J$47,J$49:J$57,J$59:J$68,J$70:J$71,J$73:J$77,J$79:J$83,J$85:J$88,J$90:J$91,J$93:J$97,J$99:J$104,J$106:J$107,J$109:J$113,J$115:J$123,J$125:J$129))</f>
        <v>97</v>
      </c>
      <c r="N119" s="21">
        <f t="shared" si="22"/>
        <v>0</v>
      </c>
      <c r="O119" s="21">
        <f t="shared" si="23"/>
        <v>2</v>
      </c>
      <c r="P119" s="21">
        <f t="shared" si="18"/>
        <v>2</v>
      </c>
    </row>
    <row r="120" spans="1:16" x14ac:dyDescent="0.35">
      <c r="A120" s="6" t="s">
        <v>108</v>
      </c>
      <c r="B120" s="21">
        <v>158925.5</v>
      </c>
      <c r="C120" s="21">
        <v>157210</v>
      </c>
      <c r="D120" s="21">
        <v>155835</v>
      </c>
      <c r="E120" s="21">
        <f>'2021'!I120</f>
        <v>2068.7023509471123</v>
      </c>
      <c r="F120" s="21">
        <f>'2022'!I120</f>
        <v>2197.3758153081008</v>
      </c>
      <c r="G120" s="21">
        <f>'2023'!I120</f>
        <v>2311.057686522613</v>
      </c>
      <c r="H120" s="21">
        <f t="shared" si="24"/>
        <v>13016.805679057876</v>
      </c>
      <c r="I120" s="21">
        <f t="shared" si="25"/>
        <v>13977.328511596595</v>
      </c>
      <c r="J120" s="21">
        <f t="shared" si="26"/>
        <v>14830.158093641434</v>
      </c>
      <c r="K120" s="21">
        <f>RANK(H120,(H$4:H$11,H$14:H$26,H$28:H$29,H$31:H$37,H$39:H$42,H$44:H$47,H$49:H$57,H$59:H$68,H$70:H$71,H$73:H$77,H$79:H$83,H$85:H$88,H$90:H$91,H$93:H$97,H$99:H$104,H$106:H$107,H$109:H$113,H$115:H$123,H$125:H$129))</f>
        <v>106</v>
      </c>
      <c r="L120" s="21">
        <f>RANK(I120,(I$4:I$11,I$14:I$26,I$28:I$29,I$31:I$37,I$39:I$42,I$44:I$47,I$49:I$57,I$59:I$68,I$70:I$71,I$73:I$77,I$79:I$83,I$85:I$88,I$90:I$91,I$93:I$97,I$99:I$104,I$106:I$107,I$109:I$113,I$115:I$123,I$125:I$129))</f>
        <v>105</v>
      </c>
      <c r="M120" s="21">
        <f>RANK(J120,(J$4:J$11,J$14:J$26,J$28:J$29,J$31:J$37,J$39:J$42,J$44:J$47,J$49:J$57,J$59:J$68,J$70:J$71,J$73:J$77,J$79:J$83,J$85:J$88,J$90:J$91,J$93:J$97,J$99:J$104,J$106:J$107,J$109:J$113,J$115:J$123,J$125:J$129))</f>
        <v>104</v>
      </c>
      <c r="N120" s="21">
        <f t="shared" si="22"/>
        <v>1</v>
      </c>
      <c r="O120" s="21">
        <f t="shared" si="23"/>
        <v>1</v>
      </c>
      <c r="P120" s="21">
        <f t="shared" si="18"/>
        <v>2</v>
      </c>
    </row>
    <row r="121" spans="1:16" x14ac:dyDescent="0.35">
      <c r="A121" s="6" t="s">
        <v>109</v>
      </c>
      <c r="B121" s="21">
        <v>1073361.5</v>
      </c>
      <c r="C121" s="21">
        <v>1075802</v>
      </c>
      <c r="D121" s="21">
        <v>1075974.5</v>
      </c>
      <c r="E121" s="21">
        <f>'2021'!I121</f>
        <v>16594.608277554085</v>
      </c>
      <c r="F121" s="21">
        <f>'2022'!I121</f>
        <v>17563.251691226527</v>
      </c>
      <c r="G121" s="21">
        <f>'2023'!I121</f>
        <v>18582.55114837678</v>
      </c>
      <c r="H121" s="21">
        <f t="shared" si="24"/>
        <v>15460.409449709241</v>
      </c>
      <c r="I121" s="21">
        <f t="shared" si="25"/>
        <v>16325.728796959409</v>
      </c>
      <c r="J121" s="21">
        <f t="shared" si="26"/>
        <v>17270.438238431096</v>
      </c>
      <c r="K121" s="21">
        <f>RANK(H121,(H$4:H$11,H$14:H$26,H$28:H$29,H$31:H$37,H$39:H$42,H$44:H$47,H$49:H$57,H$59:H$68,H$70:H$71,H$73:H$77,H$79:H$83,H$85:H$88,H$90:H$91,H$93:H$97,H$99:H$104,H$106:H$107,H$109:H$113,H$115:H$123,H$125:H$129))</f>
        <v>81</v>
      </c>
      <c r="L121" s="21">
        <f>RANK(I121,(I$4:I$11,I$14:I$26,I$28:I$29,I$31:I$37,I$39:I$42,I$44:I$47,I$49:I$57,I$59:I$68,I$70:I$71,I$73:I$77,I$79:I$83,I$85:I$88,I$90:I$91,I$93:I$97,I$99:I$104,I$106:I$107,I$109:I$113,I$115:I$123,I$125:I$129))</f>
        <v>83</v>
      </c>
      <c r="M121" s="21">
        <f>RANK(J121,(J$4:J$11,J$14:J$26,J$28:J$29,J$31:J$37,J$39:J$42,J$44:J$47,J$49:J$57,J$59:J$68,J$70:J$71,J$73:J$77,J$79:J$83,J$85:J$88,J$90:J$91,J$93:J$97,J$99:J$104,J$106:J$107,J$109:J$113,J$115:J$123,J$125:J$129))</f>
        <v>82</v>
      </c>
      <c r="N121" s="21">
        <f t="shared" si="22"/>
        <v>-2</v>
      </c>
      <c r="O121" s="21">
        <f t="shared" si="23"/>
        <v>1</v>
      </c>
      <c r="P121" s="21">
        <f t="shared" si="18"/>
        <v>-1</v>
      </c>
    </row>
    <row r="122" spans="1:16" x14ac:dyDescent="0.35">
      <c r="A122" s="6" t="s">
        <v>110</v>
      </c>
      <c r="B122" s="21">
        <v>315255.5</v>
      </c>
      <c r="C122" s="21">
        <v>315526</v>
      </c>
      <c r="D122" s="21">
        <v>316967.5</v>
      </c>
      <c r="E122" s="21">
        <f>'2021'!I122</f>
        <v>5014.8231423936913</v>
      </c>
      <c r="F122" s="21">
        <f>'2022'!I122</f>
        <v>5350.4768496128117</v>
      </c>
      <c r="G122" s="21">
        <f>'2023'!I122</f>
        <v>5622.8828907118459</v>
      </c>
      <c r="H122" s="21">
        <f t="shared" si="24"/>
        <v>15907.170984784378</v>
      </c>
      <c r="I122" s="21">
        <f t="shared" si="25"/>
        <v>16957.324751725093</v>
      </c>
      <c r="J122" s="21">
        <f t="shared" si="26"/>
        <v>17739.619647793057</v>
      </c>
      <c r="K122" s="21">
        <f>RANK(H122,(H$4:H$11,H$14:H$26,H$28:H$29,H$31:H$37,H$39:H$42,H$44:H$47,H$49:H$57,H$59:H$68,H$70:H$71,H$73:H$77,H$79:H$83,H$85:H$88,H$90:H$91,H$93:H$97,H$99:H$104,H$106:H$107,H$109:H$113,H$115:H$123,H$125:H$129))</f>
        <v>76</v>
      </c>
      <c r="L122" s="21">
        <f>RANK(I122,(I$4:I$11,I$14:I$26,I$28:I$29,I$31:I$37,I$39:I$42,I$44:I$47,I$49:I$57,I$59:I$68,I$70:I$71,I$73:I$77,I$79:I$83,I$85:I$88,I$90:I$91,I$93:I$97,I$99:I$104,I$106:I$107,I$109:I$113,I$115:I$123,I$125:I$129))</f>
        <v>76</v>
      </c>
      <c r="M122" s="21">
        <f>RANK(J122,(J$4:J$11,J$14:J$26,J$28:J$29,J$31:J$37,J$39:J$42,J$44:J$47,J$49:J$57,J$59:J$68,J$70:J$71,J$73:J$77,J$79:J$83,J$85:J$88,J$90:J$91,J$93:J$97,J$99:J$104,J$106:J$107,J$109:J$113,J$115:J$123,J$125:J$129))</f>
        <v>77</v>
      </c>
      <c r="N122" s="21">
        <f t="shared" si="22"/>
        <v>0</v>
      </c>
      <c r="O122" s="21">
        <f t="shared" si="23"/>
        <v>-1</v>
      </c>
      <c r="P122" s="21">
        <f t="shared" si="18"/>
        <v>-1</v>
      </c>
    </row>
    <row r="123" spans="1:16" x14ac:dyDescent="0.35">
      <c r="A123" s="6" t="s">
        <v>111</v>
      </c>
      <c r="B123" s="21">
        <v>387707.5</v>
      </c>
      <c r="C123" s="21">
        <v>385985.5</v>
      </c>
      <c r="D123" s="21">
        <v>385383</v>
      </c>
      <c r="E123" s="21">
        <f>'2021'!I123</f>
        <v>5920.9854868357279</v>
      </c>
      <c r="F123" s="21">
        <f>'2022'!I123</f>
        <v>6302.5251539192022</v>
      </c>
      <c r="G123" s="21">
        <f>'2023'!I123</f>
        <v>6652.2450218699159</v>
      </c>
      <c r="H123" s="21">
        <f t="shared" si="24"/>
        <v>15271.784752257121</v>
      </c>
      <c r="I123" s="21">
        <f t="shared" si="25"/>
        <v>16328.398745339402</v>
      </c>
      <c r="J123" s="21">
        <f t="shared" si="26"/>
        <v>17261.386781124012</v>
      </c>
      <c r="K123" s="21">
        <f>RANK(H123,(H$4:H$11,H$14:H$26,H$28:H$29,H$31:H$37,H$39:H$42,H$44:H$47,H$49:H$57,H$59:H$68,H$70:H$71,H$73:H$77,H$79:H$83,H$85:H$88,H$90:H$91,H$93:H$97,H$99:H$104,H$106:H$107,H$109:H$113,H$115:H$123,H$125:H$129))</f>
        <v>82</v>
      </c>
      <c r="L123" s="21">
        <f>RANK(I123,(I$4:I$11,I$14:I$26,I$28:I$29,I$31:I$37,I$39:I$42,I$44:I$47,I$49:I$57,I$59:I$68,I$70:I$71,I$73:I$77,I$79:I$83,I$85:I$88,I$90:I$91,I$93:I$97,I$99:I$104,I$106:I$107,I$109:I$113,I$115:I$123,I$125:I$129))</f>
        <v>82</v>
      </c>
      <c r="M123" s="21">
        <f>RANK(J123,(J$4:J$11,J$14:J$26,J$28:J$29,J$31:J$37,J$39:J$42,J$44:J$47,J$49:J$57,J$59:J$68,J$70:J$71,J$73:J$77,J$79:J$83,J$85:J$88,J$90:J$91,J$93:J$97,J$99:J$104,J$106:J$107,J$109:J$113,J$115:J$123,J$125:J$129))</f>
        <v>83</v>
      </c>
      <c r="N123" s="21">
        <f t="shared" si="22"/>
        <v>0</v>
      </c>
      <c r="O123" s="21">
        <f t="shared" si="23"/>
        <v>-1</v>
      </c>
      <c r="P123" s="21">
        <f t="shared" si="18"/>
        <v>-1</v>
      </c>
    </row>
    <row r="124" spans="1:16" x14ac:dyDescent="0.35">
      <c r="A124" s="8" t="s">
        <v>136</v>
      </c>
      <c r="B124" s="22">
        <v>4854497.5</v>
      </c>
      <c r="C124" s="22">
        <v>4833517</v>
      </c>
      <c r="D124" s="22">
        <v>4823672.5</v>
      </c>
      <c r="E124" s="22">
        <f>'2021'!I124</f>
        <v>72660.099999999991</v>
      </c>
      <c r="F124" s="22">
        <f>'2022'!I124</f>
        <v>77046.099999999991</v>
      </c>
      <c r="G124" s="22">
        <f>'2023'!I124</f>
        <v>81249.5</v>
      </c>
      <c r="H124" s="22">
        <f t="shared" si="24"/>
        <v>14967.584183532897</v>
      </c>
      <c r="I124" s="22">
        <f t="shared" si="25"/>
        <v>15939.966695058691</v>
      </c>
      <c r="J124" s="22">
        <f t="shared" si="26"/>
        <v>16843.908868191196</v>
      </c>
      <c r="K124" s="22">
        <f>RANK(H124,(H$12,H$14,H$27,H$30,H$38,H$43,H$48,H$58,H$69,H$72,H$78,H$84,H$89,H$92,H$98,H$105,H$108,H$114,H$124,H$130))</f>
        <v>18</v>
      </c>
      <c r="L124" s="22">
        <f>RANK(I124,(I$12,I$14,I$27,I$30,I$38,I$43,I$48,I$58,I$69,I$72,I$78,I$84,I$89,I$92,I$98,I$105,I$108,I$114,I$124,I$130))</f>
        <v>18</v>
      </c>
      <c r="M124" s="22">
        <f>RANK(J124,(J$12,J$14,J$27,J$30,J$38,J$43,J$48,J$58,J$69,J$72,J$78,J$84,J$89,J$92,J$98,J$105,J$108,J$114,J$124,J$130))</f>
        <v>18</v>
      </c>
      <c r="N124" s="22">
        <f t="shared" si="22"/>
        <v>0</v>
      </c>
      <c r="O124" s="22">
        <f t="shared" si="23"/>
        <v>0</v>
      </c>
      <c r="P124" s="22">
        <f t="shared" si="18"/>
        <v>0</v>
      </c>
    </row>
    <row r="125" spans="1:16" x14ac:dyDescent="0.35">
      <c r="A125" s="6" t="s">
        <v>112</v>
      </c>
      <c r="B125" s="21">
        <v>480382</v>
      </c>
      <c r="C125" s="21">
        <v>476436.5</v>
      </c>
      <c r="D125" s="21">
        <v>475627.5</v>
      </c>
      <c r="E125" s="21">
        <f>'2021'!I125</f>
        <v>7890.6569024484916</v>
      </c>
      <c r="F125" s="21">
        <f>'2022'!I125</f>
        <v>8584.228774738378</v>
      </c>
      <c r="G125" s="21">
        <f>'2023'!I125</f>
        <v>8803.2716134172879</v>
      </c>
      <c r="H125" s="21">
        <f t="shared" si="24"/>
        <v>16425.796350505414</v>
      </c>
      <c r="I125" s="21">
        <f t="shared" si="25"/>
        <v>18017.571648558365</v>
      </c>
      <c r="J125" s="21">
        <f t="shared" si="26"/>
        <v>18508.752360654689</v>
      </c>
      <c r="K125" s="21">
        <f>RANK(H125,(H$4:H$11,H$14:H$26,H$28:H$29,H$31:H$37,H$39:H$42,H$44:H$47,H$49:H$57,H$59:H$68,H$70:H$71,H$73:H$77,H$79:H$83,H$85:H$88,H$90:H$91,H$93:H$97,H$99:H$104,H$106:H$107,H$109:H$113,H$115:H$123,H$125:H$129))</f>
        <v>73</v>
      </c>
      <c r="L125" s="21">
        <f>RANK(I125,(I$4:I$11,I$14:I$26,I$28:I$29,I$31:I$37,I$39:I$42,I$44:I$47,I$49:I$57,I$59:I$68,I$70:I$71,I$73:I$77,I$79:I$83,I$85:I$88,I$90:I$91,I$93:I$97,I$99:I$104,I$106:I$107,I$109:I$113,I$115:I$123,I$125:I$129))</f>
        <v>72</v>
      </c>
      <c r="M125" s="21">
        <f>RANK(J125,(J$4:J$11,J$14:J$26,J$28:J$29,J$31:J$37,J$39:J$42,J$44:J$47,J$49:J$57,J$59:J$68,J$70:J$71,J$73:J$77,J$79:J$83,J$85:J$88,J$90:J$91,J$93:J$97,J$99:J$104,J$106:J$107,J$109:J$113,J$115:J$123,J$125:J$129))</f>
        <v>73</v>
      </c>
      <c r="N125" s="21">
        <f t="shared" si="22"/>
        <v>1</v>
      </c>
      <c r="O125" s="21">
        <f t="shared" si="23"/>
        <v>-1</v>
      </c>
      <c r="P125" s="21">
        <f t="shared" si="18"/>
        <v>0</v>
      </c>
    </row>
    <row r="126" spans="1:16" x14ac:dyDescent="0.35">
      <c r="A126" s="6" t="s">
        <v>113</v>
      </c>
      <c r="B126" s="21">
        <v>203361</v>
      </c>
      <c r="C126" s="21">
        <v>200946.5</v>
      </c>
      <c r="D126" s="21">
        <v>199448</v>
      </c>
      <c r="E126" s="21">
        <f>'2021'!I126</f>
        <v>2886.0450731322062</v>
      </c>
      <c r="F126" s="21">
        <f>'2022'!I126</f>
        <v>3090.945345100758</v>
      </c>
      <c r="G126" s="21">
        <f>'2023'!I126</f>
        <v>3220.530829947274</v>
      </c>
      <c r="H126" s="21">
        <f t="shared" si="24"/>
        <v>14191.73328776022</v>
      </c>
      <c r="I126" s="21">
        <f t="shared" si="25"/>
        <v>15381.931733574649</v>
      </c>
      <c r="J126" s="21">
        <f t="shared" si="26"/>
        <v>16147.220478256359</v>
      </c>
      <c r="K126" s="21">
        <f>RANK(H126,(H$4:H$11,H$14:H$26,H$28:H$29,H$31:H$37,H$39:H$42,H$44:H$47,H$49:H$57,H$59:H$68,H$70:H$71,H$73:H$77,H$79:H$83,H$85:H$88,H$90:H$91,H$93:H$97,H$99:H$104,H$106:H$107,H$109:H$113,H$115:H$123,H$125:H$129))</f>
        <v>96</v>
      </c>
      <c r="L126" s="21">
        <f>RANK(I126,(I$4:I$11,I$14:I$26,I$28:I$29,I$31:I$37,I$39:I$42,I$44:I$47,I$49:I$57,I$59:I$68,I$70:I$71,I$73:I$77,I$79:I$83,I$85:I$88,I$90:I$91,I$93:I$97,I$99:I$104,I$106:I$107,I$109:I$113,I$115:I$123,I$125:I$129))</f>
        <v>95</v>
      </c>
      <c r="M126" s="21">
        <f>RANK(J126,(J$4:J$11,J$14:J$26,J$28:J$29,J$31:J$37,J$39:J$42,J$44:J$47,J$49:J$57,J$59:J$68,J$70:J$71,J$73:J$77,J$79:J$83,J$85:J$88,J$90:J$91,J$93:J$97,J$99:J$104,J$106:J$107,J$109:J$113,J$115:J$123,J$125:J$129))</f>
        <v>94</v>
      </c>
      <c r="N126" s="21">
        <f t="shared" si="22"/>
        <v>1</v>
      </c>
      <c r="O126" s="21">
        <f t="shared" si="23"/>
        <v>1</v>
      </c>
      <c r="P126" s="21">
        <f t="shared" si="18"/>
        <v>2</v>
      </c>
    </row>
    <row r="127" spans="1:16" x14ac:dyDescent="0.35">
      <c r="A127" s="6" t="s">
        <v>114</v>
      </c>
      <c r="B127" s="21">
        <v>422164</v>
      </c>
      <c r="C127" s="21">
        <v>421588</v>
      </c>
      <c r="D127" s="21">
        <v>421026</v>
      </c>
      <c r="E127" s="21">
        <f>'2021'!I127</f>
        <v>8785.4243043344231</v>
      </c>
      <c r="F127" s="21">
        <f>'2022'!I127</f>
        <v>9380.0410450562122</v>
      </c>
      <c r="G127" s="21">
        <f>'2023'!I127</f>
        <v>9785.966823048544</v>
      </c>
      <c r="H127" s="21">
        <f t="shared" si="24"/>
        <v>20810.453530699971</v>
      </c>
      <c r="I127" s="21">
        <f t="shared" si="25"/>
        <v>22249.307487538099</v>
      </c>
      <c r="J127" s="21">
        <f t="shared" si="26"/>
        <v>23243.141333429634</v>
      </c>
      <c r="K127" s="21">
        <f>RANK(H127,(H$4:H$11,H$14:H$26,H$28:H$29,H$31:H$37,H$39:H$42,H$44:H$47,H$49:H$57,H$59:H$68,H$70:H$71,H$73:H$77,H$79:H$83,H$85:H$88,H$90:H$91,H$93:H$97,H$99:H$104,H$106:H$107,H$109:H$113,H$115:H$123,H$125:H$129))</f>
        <v>34</v>
      </c>
      <c r="L127" s="21">
        <f>RANK(I127,(I$4:I$11,I$14:I$26,I$28:I$29,I$31:I$37,I$39:I$42,I$44:I$47,I$49:I$57,I$59:I$68,I$70:I$71,I$73:I$77,I$79:I$83,I$85:I$88,I$90:I$91,I$93:I$97,I$99:I$104,I$106:I$107,I$109:I$113,I$115:I$123,I$125:I$129))</f>
        <v>33</v>
      </c>
      <c r="M127" s="21">
        <f>RANK(J127,(J$4:J$11,J$14:J$26,J$28:J$29,J$31:J$37,J$39:J$42,J$44:J$47,J$49:J$57,J$59:J$68,J$70:J$71,J$73:J$77,J$79:J$83,J$85:J$88,J$90:J$91,J$93:J$97,J$99:J$104,J$106:J$107,J$109:J$113,J$115:J$123,J$125:J$129))</f>
        <v>37</v>
      </c>
      <c r="N127" s="21">
        <f t="shared" si="22"/>
        <v>1</v>
      </c>
      <c r="O127" s="21">
        <f t="shared" si="23"/>
        <v>-4</v>
      </c>
      <c r="P127" s="21">
        <f t="shared" si="18"/>
        <v>-3</v>
      </c>
    </row>
    <row r="128" spans="1:16" x14ac:dyDescent="0.35">
      <c r="A128" s="6" t="s">
        <v>115</v>
      </c>
      <c r="B128" s="21">
        <v>153696</v>
      </c>
      <c r="C128" s="21">
        <v>152036.5</v>
      </c>
      <c r="D128" s="21">
        <v>150990</v>
      </c>
      <c r="E128" s="21">
        <f>'2021'!I128</f>
        <v>2298.5348271097664</v>
      </c>
      <c r="F128" s="21">
        <f>'2022'!I128</f>
        <v>2411.5432707139435</v>
      </c>
      <c r="G128" s="21">
        <f>'2023'!I128</f>
        <v>2559.567425437981</v>
      </c>
      <c r="H128" s="21">
        <f t="shared" si="24"/>
        <v>14955.072526999835</v>
      </c>
      <c r="I128" s="21">
        <f t="shared" si="25"/>
        <v>15861.607381871745</v>
      </c>
      <c r="J128" s="21">
        <f t="shared" si="26"/>
        <v>16951.900294310755</v>
      </c>
      <c r="K128" s="21">
        <f>RANK(H128,(H$4:H$11,H$14:H$26,H$28:H$29,H$31:H$37,H$39:H$42,H$44:H$47,H$49:H$57,H$59:H$68,H$70:H$71,H$73:H$77,H$79:H$83,H$85:H$88,H$90:H$91,H$93:H$97,H$99:H$104,H$106:H$107,H$109:H$113,H$115:H$123,H$125:H$129))</f>
        <v>87</v>
      </c>
      <c r="L128" s="21">
        <f>RANK(I128,(I$4:I$11,I$14:I$26,I$28:I$29,I$31:I$37,I$39:I$42,I$44:I$47,I$49:I$57,I$59:I$68,I$70:I$71,I$73:I$77,I$79:I$83,I$85:I$88,I$90:I$91,I$93:I$97,I$99:I$104,I$106:I$107,I$109:I$113,I$115:I$123,I$125:I$129))</f>
        <v>87</v>
      </c>
      <c r="M128" s="21">
        <f>RANK(J128,(J$4:J$11,J$14:J$26,J$28:J$29,J$31:J$37,J$39:J$42,J$44:J$47,J$49:J$57,J$59:J$68,J$70:J$71,J$73:J$77,J$79:J$83,J$85:J$88,J$90:J$91,J$93:J$97,J$99:J$104,J$106:J$107,J$109:J$113,J$115:J$123,J$125:J$129))</f>
        <v>85</v>
      </c>
      <c r="N128" s="21">
        <f t="shared" si="22"/>
        <v>0</v>
      </c>
      <c r="O128" s="21">
        <f t="shared" si="23"/>
        <v>2</v>
      </c>
      <c r="P128" s="21">
        <f t="shared" si="18"/>
        <v>2</v>
      </c>
    </row>
    <row r="129" spans="1:16" x14ac:dyDescent="0.35">
      <c r="A129" s="6" t="s">
        <v>116</v>
      </c>
      <c r="B129" s="21">
        <v>341229.5</v>
      </c>
      <c r="C129" s="21">
        <v>337721</v>
      </c>
      <c r="D129" s="21">
        <v>335688</v>
      </c>
      <c r="E129" s="21">
        <f>'2021'!I129</f>
        <v>5131.9388929751176</v>
      </c>
      <c r="F129" s="21">
        <f>'2022'!I129</f>
        <v>5368.4415643907105</v>
      </c>
      <c r="G129" s="21">
        <f>'2023'!I129</f>
        <v>5642.5633081489123</v>
      </c>
      <c r="H129" s="21">
        <f t="shared" si="24"/>
        <v>15039.552245556488</v>
      </c>
      <c r="I129" s="21">
        <f t="shared" si="25"/>
        <v>15896.084532471214</v>
      </c>
      <c r="J129" s="21">
        <f t="shared" si="26"/>
        <v>16808.951491113508</v>
      </c>
      <c r="K129" s="21">
        <f>RANK(H129,(H$4:H$11,H$14:H$26,H$28:H$29,H$31:H$37,H$39:H$42,H$44:H$47,H$49:H$57,H$59:H$68,H$70:H$71,H$73:H$77,H$79:H$83,H$85:H$88,H$90:H$91,H$93:H$97,H$99:H$104,H$106:H$107,H$109:H$113,H$115:H$123,H$125:H$129))</f>
        <v>85</v>
      </c>
      <c r="L129" s="21">
        <f>RANK(I129,(I$4:I$11,I$14:I$26,I$28:I$29,I$31:I$37,I$39:I$42,I$44:I$47,I$49:I$57,I$59:I$68,I$70:I$71,I$73:I$77,I$79:I$83,I$85:I$88,I$90:I$91,I$93:I$97,I$99:I$104,I$106:I$107,I$109:I$113,I$115:I$123,I$125:I$129))</f>
        <v>86</v>
      </c>
      <c r="M129" s="21">
        <f>RANK(J129,(J$4:J$11,J$14:J$26,J$28:J$29,J$31:J$37,J$39:J$42,J$44:J$47,J$49:J$57,J$59:J$68,J$70:J$71,J$73:J$77,J$79:J$83,J$85:J$88,J$90:J$91,J$93:J$97,J$99:J$104,J$106:J$107,J$109:J$113,J$115:J$123,J$125:J$129))</f>
        <v>86</v>
      </c>
      <c r="N129" s="21">
        <f t="shared" si="22"/>
        <v>-1</v>
      </c>
      <c r="O129" s="21">
        <f t="shared" si="23"/>
        <v>0</v>
      </c>
      <c r="P129" s="21">
        <f t="shared" si="18"/>
        <v>-1</v>
      </c>
    </row>
    <row r="130" spans="1:16" x14ac:dyDescent="0.35">
      <c r="A130" s="8" t="s">
        <v>137</v>
      </c>
      <c r="B130" s="22">
        <v>1600832.5</v>
      </c>
      <c r="C130" s="22">
        <v>1588728.5</v>
      </c>
      <c r="D130" s="22">
        <v>1582779.5</v>
      </c>
      <c r="E130" s="22">
        <f>'2021'!I130</f>
        <v>26992.600000000009</v>
      </c>
      <c r="F130" s="22">
        <f>'2022'!I130</f>
        <v>28835.200000000004</v>
      </c>
      <c r="G130" s="22">
        <f>'2023'!I130</f>
        <v>30011.9</v>
      </c>
      <c r="H130" s="22">
        <f t="shared" si="24"/>
        <v>16861.601697866583</v>
      </c>
      <c r="I130" s="22">
        <f t="shared" si="25"/>
        <v>18149.860092520528</v>
      </c>
      <c r="J130" s="22">
        <f t="shared" si="26"/>
        <v>18961.516749490373</v>
      </c>
      <c r="K130" s="22">
        <f>RANK(H130,(H$12,H$14,H$27,H$30,H$38,H$43,H$48,H$58,H$69,H$72,H$78,H$84,H$89,H$92,H$98,H$105,H$108,H$114,H$124,H$130))</f>
        <v>14</v>
      </c>
      <c r="L130" s="22">
        <f>RANK(I130,(I$12,I$14,I$27,I$30,I$38,I$43,I$48,I$58,I$69,I$72,I$78,I$84,I$89,I$92,I$98,I$105,I$108,I$114,I$124,I$130))</f>
        <v>14</v>
      </c>
      <c r="M130" s="22">
        <f>RANK(J130,(J$12,J$14,J$27,J$30,J$38,J$43,J$48,J$58,J$69,J$72,J$78,J$84,J$89,J$92,J$98,J$105,J$108,J$114,J$124,J$130))</f>
        <v>14</v>
      </c>
      <c r="N130" s="22">
        <f t="shared" si="22"/>
        <v>0</v>
      </c>
      <c r="O130" s="22">
        <f t="shared" si="23"/>
        <v>0</v>
      </c>
      <c r="P130" s="22">
        <f t="shared" si="18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C39A3-3B4F-4D82-944B-10B0CC680883}">
  <dimension ref="A1:E130"/>
  <sheetViews>
    <sheetView workbookViewId="0">
      <selection activeCell="M37" sqref="M37"/>
    </sheetView>
  </sheetViews>
  <sheetFormatPr defaultRowHeight="14.5" x14ac:dyDescent="0.35"/>
  <cols>
    <col min="1" max="1" width="24.453125" customWidth="1"/>
  </cols>
  <sheetData>
    <row r="1" spans="1:5" x14ac:dyDescent="0.35">
      <c r="A1" s="2" t="s">
        <v>176</v>
      </c>
      <c r="B1" s="2"/>
      <c r="C1" s="2"/>
      <c r="D1" s="2"/>
      <c r="E1" s="2"/>
    </row>
    <row r="2" spans="1:5" x14ac:dyDescent="0.35">
      <c r="A2" s="2"/>
      <c r="B2" s="2"/>
      <c r="C2" s="2"/>
      <c r="D2" s="2"/>
      <c r="E2" s="2"/>
    </row>
    <row r="3" spans="1:5" ht="26" x14ac:dyDescent="0.35">
      <c r="A3" s="3" t="s">
        <v>117</v>
      </c>
      <c r="B3" s="3">
        <v>2021</v>
      </c>
      <c r="C3" s="3">
        <v>2022</v>
      </c>
      <c r="D3" s="3">
        <v>2023</v>
      </c>
      <c r="E3" s="3" t="s">
        <v>183</v>
      </c>
    </row>
    <row r="4" spans="1:5" x14ac:dyDescent="0.35">
      <c r="A4" s="4" t="s">
        <v>10</v>
      </c>
      <c r="B4" s="17">
        <f>'2021'!E4/('2021'!E4+'2021'!I4)*100</f>
        <v>17.467896323753973</v>
      </c>
      <c r="C4" s="17">
        <f>'2022'!E4/('2022'!E4+'2022'!I4)*100</f>
        <v>17.038689504424418</v>
      </c>
      <c r="D4" s="17">
        <f>'2023'!E4/('2023'!E4+'2023'!I4)*100</f>
        <v>17.742642150167629</v>
      </c>
      <c r="E4" s="17">
        <f>D4-B4</f>
        <v>0.27474582641365686</v>
      </c>
    </row>
    <row r="5" spans="1:5" x14ac:dyDescent="0.35">
      <c r="A5" s="6" t="s">
        <v>11</v>
      </c>
      <c r="B5" s="18">
        <f>'2021'!E5/('2021'!E5+'2021'!I5)*100</f>
        <v>17.74777771004921</v>
      </c>
      <c r="C5" s="18">
        <f>'2022'!E5/('2022'!E5+'2022'!I5)*100</f>
        <v>17.053792315625589</v>
      </c>
      <c r="D5" s="18">
        <f>'2023'!E5/('2023'!E5+'2023'!I5)*100</f>
        <v>17.823702088652617</v>
      </c>
      <c r="E5" s="18">
        <f t="shared" ref="E5:E69" si="0">D5-B5</f>
        <v>7.592437860340695E-2</v>
      </c>
    </row>
    <row r="6" spans="1:5" x14ac:dyDescent="0.35">
      <c r="A6" s="6" t="s">
        <v>12</v>
      </c>
      <c r="B6" s="18">
        <f>'2021'!E6/('2021'!E6+'2021'!I6)*100</f>
        <v>20.185872510319367</v>
      </c>
      <c r="C6" s="18">
        <f>'2022'!E6/('2022'!E6+'2022'!I6)*100</f>
        <v>19.507523606450647</v>
      </c>
      <c r="D6" s="18">
        <f>'2023'!E6/('2023'!E6+'2023'!I6)*100</f>
        <v>20.297547989260547</v>
      </c>
      <c r="E6" s="18">
        <f t="shared" si="0"/>
        <v>0.11167547894118002</v>
      </c>
    </row>
    <row r="7" spans="1:5" x14ac:dyDescent="0.35">
      <c r="A7" s="6" t="s">
        <v>13</v>
      </c>
      <c r="B7" s="18">
        <f>'2021'!E7/('2021'!E7+'2021'!I7)*100</f>
        <v>16.117655113576028</v>
      </c>
      <c r="C7" s="18">
        <f>'2022'!E7/('2022'!E7+'2022'!I7)*100</f>
        <v>15.483352609341958</v>
      </c>
      <c r="D7" s="18">
        <f>'2023'!E7/('2023'!E7+'2023'!I7)*100</f>
        <v>16.201643612093051</v>
      </c>
      <c r="E7" s="18">
        <f t="shared" si="0"/>
        <v>8.3988498517022947E-2</v>
      </c>
    </row>
    <row r="8" spans="1:5" x14ac:dyDescent="0.35">
      <c r="A8" s="6" t="s">
        <v>14</v>
      </c>
      <c r="B8" s="18">
        <f>'2021'!E8/('2021'!E8+'2021'!I8)*100</f>
        <v>18.056702606019719</v>
      </c>
      <c r="C8" s="18">
        <f>'2022'!E8/('2022'!E8+'2022'!I8)*100</f>
        <v>17.316771293162393</v>
      </c>
      <c r="D8" s="18">
        <f>'2023'!E8/('2023'!E8+'2023'!I8)*100</f>
        <v>18.2911141478228</v>
      </c>
      <c r="E8" s="18">
        <f t="shared" si="0"/>
        <v>0.23441154180308033</v>
      </c>
    </row>
    <row r="9" spans="1:5" x14ac:dyDescent="0.35">
      <c r="A9" s="6" t="s">
        <v>15</v>
      </c>
      <c r="B9" s="18">
        <f>'2021'!E9/('2021'!E9+'2021'!I9)*100</f>
        <v>18.379893190640082</v>
      </c>
      <c r="C9" s="18">
        <f>'2022'!E9/('2022'!E9+'2022'!I9)*100</f>
        <v>17.835422714750177</v>
      </c>
      <c r="D9" s="18">
        <f>'2023'!E9/('2023'!E9+'2023'!I9)*100</f>
        <v>18.462090026157217</v>
      </c>
      <c r="E9" s="18">
        <f t="shared" si="0"/>
        <v>8.2196835517134303E-2</v>
      </c>
    </row>
    <row r="10" spans="1:5" x14ac:dyDescent="0.35">
      <c r="A10" s="6" t="s">
        <v>16</v>
      </c>
      <c r="B10" s="18">
        <f>'2021'!E10/('2021'!E10+'2021'!I10)*100</f>
        <v>17.749837623028551</v>
      </c>
      <c r="C10" s="18">
        <f>'2022'!E10/('2022'!E10+'2022'!I10)*100</f>
        <v>17.31793453175003</v>
      </c>
      <c r="D10" s="18">
        <f>'2023'!E10/('2023'!E10+'2023'!I10)*100</f>
        <v>17.832209957301671</v>
      </c>
      <c r="E10" s="18">
        <f t="shared" si="0"/>
        <v>8.2372334273120629E-2</v>
      </c>
    </row>
    <row r="11" spans="1:5" x14ac:dyDescent="0.35">
      <c r="A11" s="6" t="s">
        <v>17</v>
      </c>
      <c r="B11" s="18">
        <f>'2021'!E11/('2021'!E11+'2021'!I11)*100</f>
        <v>16.984917264648765</v>
      </c>
      <c r="C11" s="18">
        <f>'2022'!E11/('2022'!E11+'2022'!I11)*100</f>
        <v>16.156271544768035</v>
      </c>
      <c r="D11" s="18">
        <f>'2023'!E11/('2023'!E11+'2023'!I11)*100</f>
        <v>16.983158273084715</v>
      </c>
      <c r="E11" s="18">
        <f t="shared" si="0"/>
        <v>-1.7589915640492393E-3</v>
      </c>
    </row>
    <row r="12" spans="1:5" x14ac:dyDescent="0.35">
      <c r="A12" s="8" t="s">
        <v>118</v>
      </c>
      <c r="B12" s="19">
        <f>'2021'!E12/('2021'!E12+'2021'!I12)*100</f>
        <v>17.604902781004821</v>
      </c>
      <c r="C12" s="19">
        <f>'2022'!E12/('2022'!E12+'2022'!I12)*100</f>
        <v>17.081663297035913</v>
      </c>
      <c r="D12" s="19">
        <f>'2023'!E12/('2023'!E12+'2023'!I12)*100</f>
        <v>17.799593133151891</v>
      </c>
      <c r="E12" s="19">
        <f t="shared" si="0"/>
        <v>0.1946903521470702</v>
      </c>
    </row>
    <row r="13" spans="1:5" x14ac:dyDescent="0.35">
      <c r="A13" s="23" t="s">
        <v>18</v>
      </c>
      <c r="B13" s="18">
        <f>B14</f>
        <v>15.861176180495622</v>
      </c>
      <c r="C13" s="18">
        <f t="shared" ref="C13:E13" si="1">C14</f>
        <v>15.315602118484648</v>
      </c>
      <c r="D13" s="18">
        <f t="shared" si="1"/>
        <v>16.037454200027142</v>
      </c>
      <c r="E13" s="18">
        <f t="shared" si="1"/>
        <v>0.17627801953151945</v>
      </c>
    </row>
    <row r="14" spans="1:5" x14ac:dyDescent="0.35">
      <c r="A14" s="8" t="s">
        <v>119</v>
      </c>
      <c r="B14" s="19">
        <f>'2021'!E14/('2021'!E14+'2021'!I14)*100</f>
        <v>15.861176180495622</v>
      </c>
      <c r="C14" s="19">
        <f>'2022'!E14/('2022'!E14+'2022'!I14)*100</f>
        <v>15.315602118484648</v>
      </c>
      <c r="D14" s="19">
        <f>'2023'!E14/('2023'!E14+'2023'!I14)*100</f>
        <v>16.037454200027142</v>
      </c>
      <c r="E14" s="19">
        <f t="shared" si="0"/>
        <v>0.17627801953151945</v>
      </c>
    </row>
    <row r="15" spans="1:5" x14ac:dyDescent="0.35">
      <c r="A15" s="6" t="s">
        <v>19</v>
      </c>
      <c r="B15" s="18">
        <f>'2021'!E15/('2021'!E15+'2021'!I15)*100</f>
        <v>18.183772764472955</v>
      </c>
      <c r="C15" s="18">
        <f>'2022'!E15/('2022'!E15+'2022'!I15)*100</f>
        <v>17.241685845131631</v>
      </c>
      <c r="D15" s="18">
        <f>'2023'!E15/('2023'!E15+'2023'!I15)*100</f>
        <v>18.012674211189619</v>
      </c>
      <c r="E15" s="18">
        <f t="shared" si="0"/>
        <v>-0.17109855328333623</v>
      </c>
    </row>
    <row r="16" spans="1:5" x14ac:dyDescent="0.35">
      <c r="A16" s="6" t="s">
        <v>20</v>
      </c>
      <c r="B16" s="18">
        <f>'2021'!E16/('2021'!E16+'2021'!I16)*100</f>
        <v>17.793520999228789</v>
      </c>
      <c r="C16" s="18">
        <f>'2022'!E16/('2022'!E16+'2022'!I16)*100</f>
        <v>16.865248090007487</v>
      </c>
      <c r="D16" s="18">
        <f>'2023'!E16/('2023'!E16+'2023'!I16)*100</f>
        <v>17.662520924257141</v>
      </c>
      <c r="E16" s="18">
        <f t="shared" si="0"/>
        <v>-0.13100007497164867</v>
      </c>
    </row>
    <row r="17" spans="1:5" x14ac:dyDescent="0.35">
      <c r="A17" s="6" t="s">
        <v>21</v>
      </c>
      <c r="B17" s="18">
        <f>'2021'!E17/('2021'!E17+'2021'!I17)*100</f>
        <v>15.910597949856617</v>
      </c>
      <c r="C17" s="18">
        <f>'2022'!E17/('2022'!E17+'2022'!I17)*100</f>
        <v>14.801469159066269</v>
      </c>
      <c r="D17" s="18">
        <f>'2023'!E17/('2023'!E17+'2023'!I17)*100</f>
        <v>15.475137742343737</v>
      </c>
      <c r="E17" s="18">
        <f t="shared" si="0"/>
        <v>-0.43546020751288061</v>
      </c>
    </row>
    <row r="18" spans="1:5" x14ac:dyDescent="0.35">
      <c r="A18" s="6" t="s">
        <v>22</v>
      </c>
      <c r="B18" s="18">
        <f>'2021'!E18/('2021'!E18+'2021'!I18)*100</f>
        <v>17.756645945539542</v>
      </c>
      <c r="C18" s="18">
        <f>'2022'!E18/('2022'!E18+'2022'!I18)*100</f>
        <v>17.28231383112556</v>
      </c>
      <c r="D18" s="18">
        <f>'2023'!E18/('2023'!E18+'2023'!I18)*100</f>
        <v>17.854759119512366</v>
      </c>
      <c r="E18" s="18">
        <f t="shared" si="0"/>
        <v>9.8113173972823375E-2</v>
      </c>
    </row>
    <row r="19" spans="1:5" x14ac:dyDescent="0.35">
      <c r="A19" s="6" t="s">
        <v>23</v>
      </c>
      <c r="B19" s="18">
        <f>'2021'!E19/('2021'!E19+'2021'!I19)*100</f>
        <v>17.376458185124708</v>
      </c>
      <c r="C19" s="18">
        <f>'2022'!E19/('2022'!E19+'2022'!I19)*100</f>
        <v>16.683195783324859</v>
      </c>
      <c r="D19" s="18">
        <f>'2023'!E19/('2023'!E19+'2023'!I19)*100</f>
        <v>17.413676363022628</v>
      </c>
      <c r="E19" s="18">
        <f t="shared" si="0"/>
        <v>3.7218177897919702E-2</v>
      </c>
    </row>
    <row r="20" spans="1:5" x14ac:dyDescent="0.35">
      <c r="A20" s="6" t="s">
        <v>24</v>
      </c>
      <c r="B20" s="18">
        <f>'2021'!E20/('2021'!E20+'2021'!I20)*100</f>
        <v>17.223244927908343</v>
      </c>
      <c r="C20" s="18">
        <f>'2022'!E20/('2022'!E20+'2022'!I20)*100</f>
        <v>16.465007984321904</v>
      </c>
      <c r="D20" s="18">
        <f>'2023'!E20/('2023'!E20+'2023'!I20)*100</f>
        <v>17.350941900856739</v>
      </c>
      <c r="E20" s="18">
        <f t="shared" si="0"/>
        <v>0.12769697294839588</v>
      </c>
    </row>
    <row r="21" spans="1:5" x14ac:dyDescent="0.35">
      <c r="A21" s="6" t="s">
        <v>25</v>
      </c>
      <c r="B21" s="18">
        <f>'2021'!E21/('2021'!E21+'2021'!I21)*100</f>
        <v>19.425725669507926</v>
      </c>
      <c r="C21" s="18">
        <f>'2022'!E21/('2022'!E21+'2022'!I21)*100</f>
        <v>18.380423678574367</v>
      </c>
      <c r="D21" s="18">
        <f>'2023'!E21/('2023'!E21+'2023'!I21)*100</f>
        <v>19.139188420541746</v>
      </c>
      <c r="E21" s="18">
        <f t="shared" si="0"/>
        <v>-0.28653724896618016</v>
      </c>
    </row>
    <row r="22" spans="1:5" x14ac:dyDescent="0.35">
      <c r="A22" s="6" t="s">
        <v>26</v>
      </c>
      <c r="B22" s="18">
        <f>'2021'!E22/('2021'!E22+'2021'!I22)*100</f>
        <v>18.944091182066003</v>
      </c>
      <c r="C22" s="18">
        <f>'2022'!E22/('2022'!E22+'2022'!I22)*100</f>
        <v>18.10198370277195</v>
      </c>
      <c r="D22" s="18">
        <f>'2023'!E22/('2023'!E22+'2023'!I22)*100</f>
        <v>18.949322350512933</v>
      </c>
      <c r="E22" s="18">
        <f t="shared" si="0"/>
        <v>5.2311684469295017E-3</v>
      </c>
    </row>
    <row r="23" spans="1:5" x14ac:dyDescent="0.35">
      <c r="A23" s="6" t="s">
        <v>27</v>
      </c>
      <c r="B23" s="18">
        <f>'2021'!E23/('2021'!E23+'2021'!I23)*100</f>
        <v>17.694107761139975</v>
      </c>
      <c r="C23" s="18">
        <f>'2022'!E23/('2022'!E23+'2022'!I23)*100</f>
        <v>16.796035059460969</v>
      </c>
      <c r="D23" s="18">
        <f>'2023'!E23/('2023'!E23+'2023'!I23)*100</f>
        <v>17.537423512942727</v>
      </c>
      <c r="E23" s="18">
        <f t="shared" si="0"/>
        <v>-0.15668424819724791</v>
      </c>
    </row>
    <row r="24" spans="1:5" x14ac:dyDescent="0.35">
      <c r="A24" s="6" t="s">
        <v>28</v>
      </c>
      <c r="B24" s="18">
        <f>'2021'!E24/('2021'!E24+'2021'!I24)*100</f>
        <v>18.925521432284729</v>
      </c>
      <c r="C24" s="18">
        <f>'2022'!E24/('2022'!E24+'2022'!I24)*100</f>
        <v>18.109315726555092</v>
      </c>
      <c r="D24" s="18">
        <f>'2023'!E24/('2023'!E24+'2023'!I24)*100</f>
        <v>18.866004522115723</v>
      </c>
      <c r="E24" s="18">
        <f t="shared" si="0"/>
        <v>-5.9516910169005399E-2</v>
      </c>
    </row>
    <row r="25" spans="1:5" x14ac:dyDescent="0.35">
      <c r="A25" s="6" t="s">
        <v>29</v>
      </c>
      <c r="B25" s="18">
        <f>'2021'!E25/('2021'!E25+'2021'!I25)*100</f>
        <v>19.976576328582816</v>
      </c>
      <c r="C25" s="18">
        <f>'2022'!E25/('2022'!E25+'2022'!I25)*100</f>
        <v>18.974493708584749</v>
      </c>
      <c r="D25" s="18">
        <f>'2023'!E25/('2023'!E25+'2023'!I25)*100</f>
        <v>19.914523519645098</v>
      </c>
      <c r="E25" s="18">
        <f t="shared" si="0"/>
        <v>-6.205280893771814E-2</v>
      </c>
    </row>
    <row r="26" spans="1:5" x14ac:dyDescent="0.35">
      <c r="A26" s="6" t="s">
        <v>30</v>
      </c>
      <c r="B26" s="18">
        <f>'2021'!E26/('2021'!E26+'2021'!I26)*100</f>
        <v>16.790424550093075</v>
      </c>
      <c r="C26" s="18">
        <f>'2022'!E26/('2022'!E26+'2022'!I26)*100</f>
        <v>16.1703164766657</v>
      </c>
      <c r="D26" s="18">
        <f>'2023'!E26/('2023'!E26+'2023'!I26)*100</f>
        <v>16.82251983549952</v>
      </c>
      <c r="E26" s="18">
        <f t="shared" si="0"/>
        <v>3.2095285406445129E-2</v>
      </c>
    </row>
    <row r="27" spans="1:5" x14ac:dyDescent="0.35">
      <c r="A27" s="8" t="s">
        <v>120</v>
      </c>
      <c r="B27" s="19">
        <f>'2021'!E27/('2021'!E27+'2021'!I27)*100</f>
        <v>17.758205853085844</v>
      </c>
      <c r="C27" s="19">
        <f>'2022'!E27/('2022'!E27+'2022'!I27)*100</f>
        <v>17.082352804887897</v>
      </c>
      <c r="D27" s="19">
        <f>'2023'!E27/('2023'!E27+'2023'!I27)*100</f>
        <v>17.772975362826106</v>
      </c>
      <c r="E27" s="19">
        <f t="shared" si="0"/>
        <v>1.476950974026181E-2</v>
      </c>
    </row>
    <row r="28" spans="1:5" x14ac:dyDescent="0.35">
      <c r="A28" s="6" t="s">
        <v>31</v>
      </c>
      <c r="B28" s="18">
        <f>'2021'!E28/('2021'!E28+'2021'!I28)*100</f>
        <v>14.551245117868946</v>
      </c>
      <c r="C28" s="18">
        <f>'2022'!E28/('2022'!E28+'2022'!I28)*100</f>
        <v>13.987045536147788</v>
      </c>
      <c r="D28" s="18">
        <f>'2023'!E28/('2023'!E28+'2023'!I28)*100</f>
        <v>14.527183002094901</v>
      </c>
      <c r="E28" s="18">
        <f t="shared" si="0"/>
        <v>-2.4062115774045267E-2</v>
      </c>
    </row>
    <row r="29" spans="1:5" x14ac:dyDescent="0.35">
      <c r="A29" s="6" t="s">
        <v>32</v>
      </c>
      <c r="B29" s="18">
        <f>'2021'!E29/('2021'!E29+'2021'!I29)*100</f>
        <v>16.929394091516745</v>
      </c>
      <c r="C29" s="18">
        <f>'2022'!E29/('2022'!E29+'2022'!I29)*100</f>
        <v>16.401502173866067</v>
      </c>
      <c r="D29" s="18">
        <f>'2023'!E29/('2023'!E29+'2023'!I29)*100</f>
        <v>17.32676179686554</v>
      </c>
      <c r="E29" s="18">
        <f t="shared" si="0"/>
        <v>0.3973677053487954</v>
      </c>
    </row>
    <row r="30" spans="1:5" x14ac:dyDescent="0.35">
      <c r="A30" s="8" t="s">
        <v>121</v>
      </c>
      <c r="B30" s="19">
        <f>'2021'!E30/('2021'!E30+'2021'!I30)*100</f>
        <v>15.65481352992194</v>
      </c>
      <c r="C30" s="19">
        <f>'2022'!E30/('2022'!E30+'2022'!I30)*100</f>
        <v>15.105638442729763</v>
      </c>
      <c r="D30" s="19">
        <f>'2023'!E30/('2023'!E30+'2023'!I30)*100</f>
        <v>15.810817928056034</v>
      </c>
      <c r="E30" s="19">
        <f t="shared" si="0"/>
        <v>0.15600439813409395</v>
      </c>
    </row>
    <row r="31" spans="1:5" x14ac:dyDescent="0.35">
      <c r="A31" s="6" t="s">
        <v>33</v>
      </c>
      <c r="B31" s="18">
        <f>'2021'!E31/('2021'!E31+'2021'!I31)*100</f>
        <v>15.890795150189559</v>
      </c>
      <c r="C31" s="18">
        <f>'2022'!E31/('2022'!E31+'2022'!I31)*100</f>
        <v>15.316233330260026</v>
      </c>
      <c r="D31" s="18">
        <f>'2023'!E31/('2023'!E31+'2023'!I31)*100</f>
        <v>15.953881125474629</v>
      </c>
      <c r="E31" s="18">
        <f t="shared" si="0"/>
        <v>6.3085975285069651E-2</v>
      </c>
    </row>
    <row r="32" spans="1:5" x14ac:dyDescent="0.35">
      <c r="A32" s="6" t="s">
        <v>34</v>
      </c>
      <c r="B32" s="18">
        <f>'2021'!E32/('2021'!E32+'2021'!I32)*100</f>
        <v>16.063248066588432</v>
      </c>
      <c r="C32" s="18">
        <f>'2022'!E32/('2022'!E32+'2022'!I32)*100</f>
        <v>15.601681681257546</v>
      </c>
      <c r="D32" s="18">
        <f>'2023'!E32/('2023'!E32+'2023'!I32)*100</f>
        <v>16.190079175767583</v>
      </c>
      <c r="E32" s="18">
        <f t="shared" si="0"/>
        <v>0.1268311091791503</v>
      </c>
    </row>
    <row r="33" spans="1:5" x14ac:dyDescent="0.35">
      <c r="A33" s="6" t="s">
        <v>35</v>
      </c>
      <c r="B33" s="18">
        <f>'2021'!E33/('2021'!E33+'2021'!I33)*100</f>
        <v>16.541240029586717</v>
      </c>
      <c r="C33" s="18">
        <f>'2022'!E33/('2022'!E33+'2022'!I33)*100</f>
        <v>15.343223757050312</v>
      </c>
      <c r="D33" s="18">
        <f>'2023'!E33/('2023'!E33+'2023'!I33)*100</f>
        <v>16.217287311278817</v>
      </c>
      <c r="E33" s="18">
        <f t="shared" si="0"/>
        <v>-0.32395271830790051</v>
      </c>
    </row>
    <row r="34" spans="1:5" x14ac:dyDescent="0.35">
      <c r="A34" s="6" t="s">
        <v>36</v>
      </c>
      <c r="B34" s="18">
        <f>'2021'!E34/('2021'!E34+'2021'!I34)*100</f>
        <v>16.734527978191846</v>
      </c>
      <c r="C34" s="18">
        <f>'2022'!E34/('2022'!E34+'2022'!I34)*100</f>
        <v>16.255046346944859</v>
      </c>
      <c r="D34" s="18">
        <f>'2023'!E34/('2023'!E34+'2023'!I34)*100</f>
        <v>16.866370231353226</v>
      </c>
      <c r="E34" s="18">
        <f t="shared" si="0"/>
        <v>0.13184225316138054</v>
      </c>
    </row>
    <row r="35" spans="1:5" x14ac:dyDescent="0.35">
      <c r="A35" s="6" t="s">
        <v>37</v>
      </c>
      <c r="B35" s="18">
        <f>'2021'!E35/('2021'!E35+'2021'!I35)*100</f>
        <v>16.022130070075079</v>
      </c>
      <c r="C35" s="18">
        <f>'2022'!E35/('2022'!E35+'2022'!I35)*100</f>
        <v>15.269600203327796</v>
      </c>
      <c r="D35" s="18">
        <f>'2023'!E35/('2023'!E35+'2023'!I35)*100</f>
        <v>16.03912269383347</v>
      </c>
      <c r="E35" s="18">
        <f t="shared" si="0"/>
        <v>1.6992623758390835E-2</v>
      </c>
    </row>
    <row r="36" spans="1:5" x14ac:dyDescent="0.35">
      <c r="A36" s="6" t="s">
        <v>38</v>
      </c>
      <c r="B36" s="18">
        <f>'2021'!E36/('2021'!E36+'2021'!I36)*100</f>
        <v>16.897931773320362</v>
      </c>
      <c r="C36" s="18">
        <f>'2022'!E36/('2022'!E36+'2022'!I36)*100</f>
        <v>16.4450699260919</v>
      </c>
      <c r="D36" s="18">
        <f>'2023'!E36/('2023'!E36+'2023'!I36)*100</f>
        <v>17.07236948630359</v>
      </c>
      <c r="E36" s="18">
        <f t="shared" si="0"/>
        <v>0.1744377129832273</v>
      </c>
    </row>
    <row r="37" spans="1:5" x14ac:dyDescent="0.35">
      <c r="A37" s="6" t="s">
        <v>39</v>
      </c>
      <c r="B37" s="18">
        <f>'2021'!E37/('2021'!E37+'2021'!I37)*100</f>
        <v>17.34643494025082</v>
      </c>
      <c r="C37" s="18">
        <f>'2022'!E37/('2022'!E37+'2022'!I37)*100</f>
        <v>16.490638423502897</v>
      </c>
      <c r="D37" s="18">
        <f>'2023'!E37/('2023'!E37+'2023'!I37)*100</f>
        <v>17.20998230937478</v>
      </c>
      <c r="E37" s="18">
        <f t="shared" si="0"/>
        <v>-0.13645263087603965</v>
      </c>
    </row>
    <row r="38" spans="1:5" x14ac:dyDescent="0.35">
      <c r="A38" s="8" t="s">
        <v>122</v>
      </c>
      <c r="B38" s="19">
        <f>'2021'!E38/('2021'!E38+'2021'!I38)*100</f>
        <v>16.375842594133044</v>
      </c>
      <c r="C38" s="19">
        <f>'2022'!E38/('2022'!E38+'2022'!I38)*100</f>
        <v>15.793596128174967</v>
      </c>
      <c r="D38" s="19">
        <f>'2023'!E38/('2023'!E38+'2023'!I38)*100</f>
        <v>16.452703185514416</v>
      </c>
      <c r="E38" s="19">
        <f t="shared" si="0"/>
        <v>7.6860591381372245E-2</v>
      </c>
    </row>
    <row r="39" spans="1:5" x14ac:dyDescent="0.35">
      <c r="A39" s="6" t="s">
        <v>40</v>
      </c>
      <c r="B39" s="18">
        <f>'2021'!E39/('2021'!E39+'2021'!I39)*100</f>
        <v>16.435127572583156</v>
      </c>
      <c r="C39" s="18">
        <f>'2022'!E39/('2022'!E39+'2022'!I39)*100</f>
        <v>15.754004852496454</v>
      </c>
      <c r="D39" s="18">
        <f>'2023'!E39/('2023'!E39+'2023'!I39)*100</f>
        <v>16.799886596068202</v>
      </c>
      <c r="E39" s="18">
        <f t="shared" si="0"/>
        <v>0.36475902348504619</v>
      </c>
    </row>
    <row r="40" spans="1:5" x14ac:dyDescent="0.35">
      <c r="A40" s="6" t="s">
        <v>41</v>
      </c>
      <c r="B40" s="18">
        <f>'2021'!E40/('2021'!E40+'2021'!I40)*100</f>
        <v>17.340009702818833</v>
      </c>
      <c r="C40" s="18">
        <f>'2022'!E40/('2022'!E40+'2022'!I40)*100</f>
        <v>16.604694301267298</v>
      </c>
      <c r="D40" s="18">
        <f>'2023'!E40/('2023'!E40+'2023'!I40)*100</f>
        <v>17.692761649682922</v>
      </c>
      <c r="E40" s="18">
        <f t="shared" si="0"/>
        <v>0.35275194686408895</v>
      </c>
    </row>
    <row r="41" spans="1:5" x14ac:dyDescent="0.35">
      <c r="A41" s="6" t="s">
        <v>42</v>
      </c>
      <c r="B41" s="18">
        <f>'2021'!E41/('2021'!E41+'2021'!I41)*100</f>
        <v>17.31023629672956</v>
      </c>
      <c r="C41" s="18">
        <f>'2022'!E41/('2022'!E41+'2022'!I41)*100</f>
        <v>17.250477665636101</v>
      </c>
      <c r="D41" s="18">
        <f>'2023'!E41/('2023'!E41+'2023'!I41)*100</f>
        <v>18.071344979066289</v>
      </c>
      <c r="E41" s="18">
        <f t="shared" si="0"/>
        <v>0.76110868233672946</v>
      </c>
    </row>
    <row r="42" spans="1:5" x14ac:dyDescent="0.35">
      <c r="A42" s="6" t="s">
        <v>43</v>
      </c>
      <c r="B42" s="18">
        <f>'2021'!E42/('2021'!E42+'2021'!I42)*100</f>
        <v>15.566833111297823</v>
      </c>
      <c r="C42" s="18">
        <f>'2022'!E42/('2022'!E42+'2022'!I42)*100</f>
        <v>15.110763915604132</v>
      </c>
      <c r="D42" s="18">
        <f>'2023'!E42/('2023'!E42+'2023'!I42)*100</f>
        <v>16.017020914643723</v>
      </c>
      <c r="E42" s="18">
        <f t="shared" si="0"/>
        <v>0.4501878033458997</v>
      </c>
    </row>
    <row r="43" spans="1:5" x14ac:dyDescent="0.35">
      <c r="A43" s="8" t="s">
        <v>123</v>
      </c>
      <c r="B43" s="19">
        <f>'2021'!E43/('2021'!E43+'2021'!I43)*100</f>
        <v>16.477336632549768</v>
      </c>
      <c r="C43" s="19">
        <f>'2022'!E43/('2022'!E43+'2022'!I43)*100</f>
        <v>15.972082700980131</v>
      </c>
      <c r="D43" s="19">
        <f>'2023'!E43/('2023'!E43+'2023'!I43)*100</f>
        <v>16.942721159310473</v>
      </c>
      <c r="E43" s="19">
        <f t="shared" si="0"/>
        <v>0.46538452676070463</v>
      </c>
    </row>
    <row r="44" spans="1:5" x14ac:dyDescent="0.35">
      <c r="A44" s="6" t="s">
        <v>44</v>
      </c>
      <c r="B44" s="18">
        <f>'2021'!E44/('2021'!E44+'2021'!I44)*100</f>
        <v>15.082481847636824</v>
      </c>
      <c r="C44" s="18">
        <f>'2022'!E44/('2022'!E44+'2022'!I44)*100</f>
        <v>14.043236911075985</v>
      </c>
      <c r="D44" s="18">
        <f>'2023'!E44/('2023'!E44+'2023'!I44)*100</f>
        <v>14.680466663357979</v>
      </c>
      <c r="E44" s="18">
        <f t="shared" si="0"/>
        <v>-0.40201518427884508</v>
      </c>
    </row>
    <row r="45" spans="1:5" x14ac:dyDescent="0.35">
      <c r="A45" s="6" t="s">
        <v>45</v>
      </c>
      <c r="B45" s="18">
        <f>'2021'!E45/('2021'!E45+'2021'!I45)*100</f>
        <v>15.595748772546383</v>
      </c>
      <c r="C45" s="18">
        <f>'2022'!E45/('2022'!E45+'2022'!I45)*100</f>
        <v>14.714125741458103</v>
      </c>
      <c r="D45" s="18">
        <f>'2023'!E45/('2023'!E45+'2023'!I45)*100</f>
        <v>15.529812162887978</v>
      </c>
      <c r="E45" s="18">
        <f t="shared" si="0"/>
        <v>-6.5936609658404421E-2</v>
      </c>
    </row>
    <row r="46" spans="1:5" x14ac:dyDescent="0.35">
      <c r="A46" s="6" t="s">
        <v>46</v>
      </c>
      <c r="B46" s="18">
        <f>'2021'!E46/('2021'!E46+'2021'!I46)*100</f>
        <v>17.013149710493426</v>
      </c>
      <c r="C46" s="18">
        <f>'2022'!E46/('2022'!E46+'2022'!I46)*100</f>
        <v>16.391309718128813</v>
      </c>
      <c r="D46" s="18">
        <f>'2023'!E46/('2023'!E46+'2023'!I46)*100</f>
        <v>17.054683378932442</v>
      </c>
      <c r="E46" s="18">
        <f t="shared" si="0"/>
        <v>4.1533668439015514E-2</v>
      </c>
    </row>
    <row r="47" spans="1:5" x14ac:dyDescent="0.35">
      <c r="A47" s="6" t="s">
        <v>47</v>
      </c>
      <c r="B47" s="18">
        <f>'2021'!E47/('2021'!E47+'2021'!I47)*100</f>
        <v>18.271878957329577</v>
      </c>
      <c r="C47" s="18">
        <f>'2022'!E47/('2022'!E47+'2022'!I47)*100</f>
        <v>17.256179312950426</v>
      </c>
      <c r="D47" s="18">
        <f>'2023'!E47/('2023'!E47+'2023'!I47)*100</f>
        <v>18.153467107787797</v>
      </c>
      <c r="E47" s="18">
        <f t="shared" si="0"/>
        <v>-0.11841184954177919</v>
      </c>
    </row>
    <row r="48" spans="1:5" x14ac:dyDescent="0.35">
      <c r="A48" s="8" t="s">
        <v>124</v>
      </c>
      <c r="B48" s="19">
        <f>'2021'!E48/('2021'!E48+'2021'!I48)*100</f>
        <v>16.701968740942235</v>
      </c>
      <c r="C48" s="19">
        <f>'2022'!E48/('2022'!E48+'2022'!I48)*100</f>
        <v>15.93712852289001</v>
      </c>
      <c r="D48" s="19">
        <f>'2023'!E48/('2023'!E48+'2023'!I48)*100</f>
        <v>16.652238559392035</v>
      </c>
      <c r="E48" s="19">
        <f t="shared" si="0"/>
        <v>-4.9730181550199148E-2</v>
      </c>
    </row>
    <row r="49" spans="1:5" x14ac:dyDescent="0.35">
      <c r="A49" s="6" t="s">
        <v>48</v>
      </c>
      <c r="B49" s="18">
        <f>'2021'!E49/('2021'!E49+'2021'!I49)*100</f>
        <v>18.667665860038834</v>
      </c>
      <c r="C49" s="18">
        <f>'2022'!E49/('2022'!E49+'2022'!I49)*100</f>
        <v>17.683891728657631</v>
      </c>
      <c r="D49" s="18">
        <f>'2023'!E49/('2023'!E49+'2023'!I49)*100</f>
        <v>18.480315208156465</v>
      </c>
      <c r="E49" s="18">
        <f t="shared" si="0"/>
        <v>-0.18735065188236888</v>
      </c>
    </row>
    <row r="50" spans="1:5" x14ac:dyDescent="0.35">
      <c r="A50" s="6" t="s">
        <v>49</v>
      </c>
      <c r="B50" s="18">
        <f>'2021'!E50/('2021'!E50+'2021'!I50)*100</f>
        <v>18.083899829969312</v>
      </c>
      <c r="C50" s="18">
        <f>'2022'!E50/('2022'!E50+'2022'!I50)*100</f>
        <v>17.421846788436188</v>
      </c>
      <c r="D50" s="18">
        <f>'2023'!E50/('2023'!E50+'2023'!I50)*100</f>
        <v>18.12062085437358</v>
      </c>
      <c r="E50" s="18">
        <f t="shared" si="0"/>
        <v>3.6721024404268832E-2</v>
      </c>
    </row>
    <row r="51" spans="1:5" x14ac:dyDescent="0.35">
      <c r="A51" s="6" t="s">
        <v>50</v>
      </c>
      <c r="B51" s="18">
        <f>'2021'!E51/('2021'!E51+'2021'!I51)*100</f>
        <v>16.769524366561132</v>
      </c>
      <c r="C51" s="18">
        <f>'2022'!E51/('2022'!E51+'2022'!I51)*100</f>
        <v>16.156804004870668</v>
      </c>
      <c r="D51" s="18">
        <f>'2023'!E51/('2023'!E51+'2023'!I51)*100</f>
        <v>16.901783741578679</v>
      </c>
      <c r="E51" s="18">
        <f t="shared" si="0"/>
        <v>0.13225937501754714</v>
      </c>
    </row>
    <row r="52" spans="1:5" x14ac:dyDescent="0.35">
      <c r="A52" s="6" t="s">
        <v>51</v>
      </c>
      <c r="B52" s="18">
        <f>'2021'!E52/('2021'!E52+'2021'!I52)*100</f>
        <v>17.429811683679326</v>
      </c>
      <c r="C52" s="18">
        <f>'2022'!E52/('2022'!E52+'2022'!I52)*100</f>
        <v>16.907076456515043</v>
      </c>
      <c r="D52" s="18">
        <f>'2023'!E52/('2023'!E52+'2023'!I52)*100</f>
        <v>17.62794237799945</v>
      </c>
      <c r="E52" s="18">
        <f t="shared" si="0"/>
        <v>0.19813069432012398</v>
      </c>
    </row>
    <row r="53" spans="1:5" x14ac:dyDescent="0.35">
      <c r="A53" s="6" t="s">
        <v>52</v>
      </c>
      <c r="B53" s="18">
        <f>'2021'!E53/('2021'!E53+'2021'!I53)*100</f>
        <v>17.61172077177466</v>
      </c>
      <c r="C53" s="18">
        <f>'2022'!E53/('2022'!E53+'2022'!I53)*100</f>
        <v>17.012398578336313</v>
      </c>
      <c r="D53" s="18">
        <f>'2023'!E53/('2023'!E53+'2023'!I53)*100</f>
        <v>17.754414560052751</v>
      </c>
      <c r="E53" s="18">
        <f t="shared" si="0"/>
        <v>0.1426937882780912</v>
      </c>
    </row>
    <row r="54" spans="1:5" x14ac:dyDescent="0.35">
      <c r="A54" s="6" t="s">
        <v>53</v>
      </c>
      <c r="B54" s="18">
        <f>'2021'!E54/('2021'!E54+'2021'!I54)*100</f>
        <v>17.111105598679639</v>
      </c>
      <c r="C54" s="18">
        <f>'2022'!E54/('2022'!E54+'2022'!I54)*100</f>
        <v>16.224612163344187</v>
      </c>
      <c r="D54" s="18">
        <f>'2023'!E54/('2023'!E54+'2023'!I54)*100</f>
        <v>16.931687998664259</v>
      </c>
      <c r="E54" s="18">
        <f t="shared" si="0"/>
        <v>-0.17941760001538043</v>
      </c>
    </row>
    <row r="55" spans="1:5" x14ac:dyDescent="0.35">
      <c r="A55" s="6" t="s">
        <v>54</v>
      </c>
      <c r="B55" s="18">
        <f>'2021'!E55/('2021'!E55+'2021'!I55)*100</f>
        <v>16.574822124666198</v>
      </c>
      <c r="C55" s="18">
        <f>'2022'!E55/('2022'!E55+'2022'!I55)*100</f>
        <v>15.697079980545652</v>
      </c>
      <c r="D55" s="18">
        <f>'2023'!E55/('2023'!E55+'2023'!I55)*100</f>
        <v>16.576733037575202</v>
      </c>
      <c r="E55" s="18">
        <f t="shared" si="0"/>
        <v>1.9109129090040256E-3</v>
      </c>
    </row>
    <row r="56" spans="1:5" x14ac:dyDescent="0.35">
      <c r="A56" s="6" t="s">
        <v>55</v>
      </c>
      <c r="B56" s="18">
        <f>'2021'!E56/('2021'!E56+'2021'!I56)*100</f>
        <v>15.443250985092899</v>
      </c>
      <c r="C56" s="18">
        <f>'2022'!E56/('2022'!E56+'2022'!I56)*100</f>
        <v>14.776771929483093</v>
      </c>
      <c r="D56" s="18">
        <f>'2023'!E56/('2023'!E56+'2023'!I56)*100</f>
        <v>15.576680718873986</v>
      </c>
      <c r="E56" s="18">
        <f t="shared" si="0"/>
        <v>0.13342973378108702</v>
      </c>
    </row>
    <row r="57" spans="1:5" x14ac:dyDescent="0.35">
      <c r="A57" s="6" t="s">
        <v>56</v>
      </c>
      <c r="B57" s="18">
        <f>'2021'!E57/('2021'!E57+'2021'!I57)*100</f>
        <v>14.575982771987952</v>
      </c>
      <c r="C57" s="18">
        <f>'2022'!E57/('2022'!E57+'2022'!I57)*100</f>
        <v>13.817162362847748</v>
      </c>
      <c r="D57" s="18">
        <f>'2023'!E57/('2023'!E57+'2023'!I57)*100</f>
        <v>14.733859838210114</v>
      </c>
      <c r="E57" s="18">
        <f t="shared" si="0"/>
        <v>0.15787706622216113</v>
      </c>
    </row>
    <row r="58" spans="1:5" x14ac:dyDescent="0.35">
      <c r="A58" s="8" t="s">
        <v>125</v>
      </c>
      <c r="B58" s="19">
        <f>'2021'!E58/('2021'!E58+'2021'!I58)*100</f>
        <v>17.08806101664613</v>
      </c>
      <c r="C58" s="19">
        <f>'2022'!E58/('2022'!E58+'2022'!I58)*100</f>
        <v>16.40848084914559</v>
      </c>
      <c r="D58" s="19">
        <f>'2023'!E58/('2023'!E58+'2023'!I58)*100</f>
        <v>17.176847776136373</v>
      </c>
      <c r="E58" s="19">
        <f t="shared" si="0"/>
        <v>8.8786759490243838E-2</v>
      </c>
    </row>
    <row r="59" spans="1:5" x14ac:dyDescent="0.35">
      <c r="A59" s="6" t="s">
        <v>57</v>
      </c>
      <c r="B59" s="18">
        <f>'2021'!E59/('2021'!E59+'2021'!I59)*100</f>
        <v>16.759546305805038</v>
      </c>
      <c r="C59" s="18">
        <f>'2022'!E59/('2022'!E59+'2022'!I59)*100</f>
        <v>16.029067160815746</v>
      </c>
      <c r="D59" s="18">
        <f>'2023'!E59/('2023'!E59+'2023'!I59)*100</f>
        <v>16.890045870558801</v>
      </c>
      <c r="E59" s="18">
        <f t="shared" si="0"/>
        <v>0.13049956475376234</v>
      </c>
    </row>
    <row r="60" spans="1:5" x14ac:dyDescent="0.35">
      <c r="A60" s="6" t="s">
        <v>58</v>
      </c>
      <c r="B60" s="18">
        <f>'2021'!E60/('2021'!E60+'2021'!I60)*100</f>
        <v>15.682111648917047</v>
      </c>
      <c r="C60" s="18">
        <f>'2022'!E60/('2022'!E60+'2022'!I60)*100</f>
        <v>15.547598908663362</v>
      </c>
      <c r="D60" s="18">
        <f>'2023'!E60/('2023'!E60+'2023'!I60)*100</f>
        <v>16.250426087832547</v>
      </c>
      <c r="E60" s="18">
        <f t="shared" si="0"/>
        <v>0.56831443891550038</v>
      </c>
    </row>
    <row r="61" spans="1:5" x14ac:dyDescent="0.35">
      <c r="A61" s="6" t="s">
        <v>59</v>
      </c>
      <c r="B61" s="18">
        <f>'2021'!E61/('2021'!E61+'2021'!I61)*100</f>
        <v>15.331242170582392</v>
      </c>
      <c r="C61" s="18">
        <f>'2022'!E61/('2022'!E61+'2022'!I61)*100</f>
        <v>14.495908985949777</v>
      </c>
      <c r="D61" s="18">
        <f>'2023'!E61/('2023'!E61+'2023'!I61)*100</f>
        <v>15.41007810230807</v>
      </c>
      <c r="E61" s="18">
        <f t="shared" si="0"/>
        <v>7.883593172567771E-2</v>
      </c>
    </row>
    <row r="62" spans="1:5" x14ac:dyDescent="0.35">
      <c r="A62" s="6" t="s">
        <v>60</v>
      </c>
      <c r="B62" s="18">
        <f>'2021'!E62/('2021'!E62+'2021'!I62)*100</f>
        <v>16.081990924823664</v>
      </c>
      <c r="C62" s="18">
        <f>'2022'!E62/('2022'!E62+'2022'!I62)*100</f>
        <v>15.440747707846747</v>
      </c>
      <c r="D62" s="18">
        <f>'2023'!E62/('2023'!E62+'2023'!I62)*100</f>
        <v>16.376531824253572</v>
      </c>
      <c r="E62" s="18">
        <f t="shared" si="0"/>
        <v>0.29454089942990791</v>
      </c>
    </row>
    <row r="63" spans="1:5" x14ac:dyDescent="0.35">
      <c r="A63" s="6" t="s">
        <v>61</v>
      </c>
      <c r="B63" s="18">
        <f>'2021'!E63/('2021'!E63+'2021'!I63)*100</f>
        <v>15.381026394207483</v>
      </c>
      <c r="C63" s="18">
        <f>'2022'!E63/('2022'!E63+'2022'!I63)*100</f>
        <v>14.850643310692908</v>
      </c>
      <c r="D63" s="18">
        <f>'2023'!E63/('2023'!E63+'2023'!I63)*100</f>
        <v>15.842831578732271</v>
      </c>
      <c r="E63" s="18">
        <f t="shared" si="0"/>
        <v>0.46180518452478836</v>
      </c>
    </row>
    <row r="64" spans="1:5" x14ac:dyDescent="0.35">
      <c r="A64" s="6" t="s">
        <v>62</v>
      </c>
      <c r="B64" s="18">
        <f>'2021'!E64/('2021'!E64+'2021'!I64)*100</f>
        <v>16.900835775941694</v>
      </c>
      <c r="C64" s="18">
        <f>'2022'!E64/('2022'!E64+'2022'!I64)*100</f>
        <v>16.208258641015362</v>
      </c>
      <c r="D64" s="18">
        <f>'2023'!E64/('2023'!E64+'2023'!I64)*100</f>
        <v>17.214367866788038</v>
      </c>
      <c r="E64" s="18">
        <f t="shared" si="0"/>
        <v>0.31353209084634415</v>
      </c>
    </row>
    <row r="65" spans="1:5" x14ac:dyDescent="0.35">
      <c r="A65" s="6" t="s">
        <v>63</v>
      </c>
      <c r="B65" s="18">
        <f>'2021'!E65/('2021'!E65+'2021'!I65)*100</f>
        <v>16.23795987855015</v>
      </c>
      <c r="C65" s="18">
        <f>'2022'!E65/('2022'!E65+'2022'!I65)*100</f>
        <v>15.364460331099053</v>
      </c>
      <c r="D65" s="18">
        <f>'2023'!E65/('2023'!E65+'2023'!I65)*100</f>
        <v>16.397480556434836</v>
      </c>
      <c r="E65" s="18">
        <f t="shared" si="0"/>
        <v>0.15952067788468582</v>
      </c>
    </row>
    <row r="66" spans="1:5" x14ac:dyDescent="0.35">
      <c r="A66" s="6" t="s">
        <v>64</v>
      </c>
      <c r="B66" s="18">
        <f>'2021'!E66/('2021'!E66+'2021'!I66)*100</f>
        <v>16.79555008109536</v>
      </c>
      <c r="C66" s="18">
        <f>'2022'!E66/('2022'!E66+'2022'!I66)*100</f>
        <v>15.795111607007147</v>
      </c>
      <c r="D66" s="18">
        <f>'2023'!E66/('2023'!E66+'2023'!I66)*100</f>
        <v>16.831573946075881</v>
      </c>
      <c r="E66" s="18">
        <f t="shared" si="0"/>
        <v>3.6023864980521125E-2</v>
      </c>
    </row>
    <row r="67" spans="1:5" x14ac:dyDescent="0.35">
      <c r="A67" s="6" t="s">
        <v>65</v>
      </c>
      <c r="B67" s="18">
        <f>'2021'!E67/('2021'!E67+'2021'!I67)*100</f>
        <v>15.116340709249403</v>
      </c>
      <c r="C67" s="18">
        <f>'2022'!E67/('2022'!E67+'2022'!I67)*100</f>
        <v>14.455975794798103</v>
      </c>
      <c r="D67" s="18">
        <f>'2023'!E67/('2023'!E67+'2023'!I67)*100</f>
        <v>15.512323354743543</v>
      </c>
      <c r="E67" s="18">
        <f t="shared" si="0"/>
        <v>0.39598264549413997</v>
      </c>
    </row>
    <row r="68" spans="1:5" x14ac:dyDescent="0.35">
      <c r="A68" s="6" t="s">
        <v>66</v>
      </c>
      <c r="B68" s="18">
        <f>'2021'!E68/('2021'!E68+'2021'!I68)*100</f>
        <v>15.024261311641855</v>
      </c>
      <c r="C68" s="18">
        <f>'2022'!E68/('2022'!E68+'2022'!I68)*100</f>
        <v>14.379786282531551</v>
      </c>
      <c r="D68" s="18">
        <f>'2023'!E68/('2023'!E68+'2023'!I68)*100</f>
        <v>15.068844469870198</v>
      </c>
      <c r="E68" s="18">
        <f t="shared" si="0"/>
        <v>4.4583158228343578E-2</v>
      </c>
    </row>
    <row r="69" spans="1:5" x14ac:dyDescent="0.35">
      <c r="A69" s="8" t="s">
        <v>126</v>
      </c>
      <c r="B69" s="19">
        <f>'2021'!E69/('2021'!E69+'2021'!I69)*100</f>
        <v>15.977660276164832</v>
      </c>
      <c r="C69" s="19">
        <f>'2022'!E69/('2022'!E69+'2022'!I69)*100</f>
        <v>15.33149509304052</v>
      </c>
      <c r="D69" s="19">
        <f>'2023'!E69/('2023'!E69+'2023'!I69)*100</f>
        <v>16.254159632530907</v>
      </c>
      <c r="E69" s="19">
        <f t="shared" si="0"/>
        <v>0.27649935636607559</v>
      </c>
    </row>
    <row r="70" spans="1:5" x14ac:dyDescent="0.35">
      <c r="A70" s="6" t="s">
        <v>67</v>
      </c>
      <c r="B70" s="18">
        <f>'2021'!E70/('2021'!E70+'2021'!I70)*100</f>
        <v>15.207804350723087</v>
      </c>
      <c r="C70" s="18">
        <f>'2022'!E70/('2022'!E70+'2022'!I70)*100</f>
        <v>14.445384974940692</v>
      </c>
      <c r="D70" s="18">
        <f>'2023'!E70/('2023'!E70+'2023'!I70)*100</f>
        <v>15.224112147719607</v>
      </c>
      <c r="E70" s="18">
        <f t="shared" ref="E70:E130" si="2">D70-B70</f>
        <v>1.6307796996519741E-2</v>
      </c>
    </row>
    <row r="71" spans="1:5" x14ac:dyDescent="0.35">
      <c r="A71" s="6" t="s">
        <v>68</v>
      </c>
      <c r="B71" s="18">
        <f>'2021'!E71/('2021'!E71+'2021'!I71)*100</f>
        <v>16.02656158049513</v>
      </c>
      <c r="C71" s="18">
        <f>'2022'!E71/('2022'!E71+'2022'!I71)*100</f>
        <v>15.609514484094438</v>
      </c>
      <c r="D71" s="18">
        <f>'2023'!E71/('2023'!E71+'2023'!I71)*100</f>
        <v>16.315710672371814</v>
      </c>
      <c r="E71" s="18">
        <f t="shared" si="2"/>
        <v>0.28914909187668414</v>
      </c>
    </row>
    <row r="72" spans="1:5" x14ac:dyDescent="0.35">
      <c r="A72" s="8" t="s">
        <v>127</v>
      </c>
      <c r="B72" s="19">
        <f>'2021'!E72/('2021'!E72+'2021'!I72)*100</f>
        <v>15.404076396807298</v>
      </c>
      <c r="C72" s="19">
        <f>'2022'!E72/('2022'!E72+'2022'!I72)*100</f>
        <v>14.717591140492678</v>
      </c>
      <c r="D72" s="19">
        <f>'2023'!E72/('2023'!E72+'2023'!I72)*100</f>
        <v>15.481718464351005</v>
      </c>
      <c r="E72" s="19">
        <f t="shared" si="2"/>
        <v>7.7642067543706617E-2</v>
      </c>
    </row>
    <row r="73" spans="1:5" x14ac:dyDescent="0.35">
      <c r="A73" s="6" t="s">
        <v>69</v>
      </c>
      <c r="B73" s="18">
        <f>'2021'!E73/('2021'!E73+'2021'!I73)*100</f>
        <v>14.648153102351301</v>
      </c>
      <c r="C73" s="18">
        <f>'2022'!E73/('2022'!E73+'2022'!I73)*100</f>
        <v>14.275075829909973</v>
      </c>
      <c r="D73" s="18">
        <f>'2023'!E73/('2023'!E73+'2023'!I73)*100</f>
        <v>14.953547664136746</v>
      </c>
      <c r="E73" s="18">
        <f t="shared" si="2"/>
        <v>0.30539456178544455</v>
      </c>
    </row>
    <row r="74" spans="1:5" x14ac:dyDescent="0.35">
      <c r="A74" s="6" t="s">
        <v>70</v>
      </c>
      <c r="B74" s="18">
        <f>'2021'!E74/('2021'!E74+'2021'!I74)*100</f>
        <v>17.124054503752181</v>
      </c>
      <c r="C74" s="18">
        <f>'2022'!E74/('2022'!E74+'2022'!I74)*100</f>
        <v>16.582136548270558</v>
      </c>
      <c r="D74" s="18">
        <f>'2023'!E74/('2023'!E74+'2023'!I74)*100</f>
        <v>17.318322346333616</v>
      </c>
      <c r="E74" s="18">
        <f t="shared" si="2"/>
        <v>0.1942678425814357</v>
      </c>
    </row>
    <row r="75" spans="1:5" x14ac:dyDescent="0.35">
      <c r="A75" s="6" t="s">
        <v>71</v>
      </c>
      <c r="B75" s="18">
        <f>'2021'!E75/('2021'!E75+'2021'!I75)*100</f>
        <v>15.032035114391309</v>
      </c>
      <c r="C75" s="18">
        <f>'2022'!E75/('2022'!E75+'2022'!I75)*100</f>
        <v>14.393044101357658</v>
      </c>
      <c r="D75" s="18">
        <f>'2023'!E75/('2023'!E75+'2023'!I75)*100</f>
        <v>15.171793033771189</v>
      </c>
      <c r="E75" s="18">
        <f t="shared" si="2"/>
        <v>0.13975791937988014</v>
      </c>
    </row>
    <row r="76" spans="1:5" x14ac:dyDescent="0.35">
      <c r="A76" s="6" t="s">
        <v>72</v>
      </c>
      <c r="B76" s="18">
        <f>'2021'!E76/('2021'!E76+'2021'!I76)*100</f>
        <v>15.296975224232421</v>
      </c>
      <c r="C76" s="18">
        <f>'2022'!E76/('2022'!E76+'2022'!I76)*100</f>
        <v>14.257070782972461</v>
      </c>
      <c r="D76" s="18">
        <f>'2023'!E76/('2023'!E76+'2023'!I76)*100</f>
        <v>15.247318109672253</v>
      </c>
      <c r="E76" s="18">
        <f t="shared" si="2"/>
        <v>-4.9657114560167415E-2</v>
      </c>
    </row>
    <row r="77" spans="1:5" x14ac:dyDescent="0.35">
      <c r="A77" s="6" t="s">
        <v>73</v>
      </c>
      <c r="B77" s="18">
        <f>'2021'!E77/('2021'!E77+'2021'!I77)*100</f>
        <v>14.08743250582947</v>
      </c>
      <c r="C77" s="18">
        <f>'2022'!E77/('2022'!E77+'2022'!I77)*100</f>
        <v>13.443205137598078</v>
      </c>
      <c r="D77" s="18">
        <f>'2023'!E77/('2023'!E77+'2023'!I77)*100</f>
        <v>14.130261891566656</v>
      </c>
      <c r="E77" s="18">
        <f t="shared" si="2"/>
        <v>4.2829385737185532E-2</v>
      </c>
    </row>
    <row r="78" spans="1:5" x14ac:dyDescent="0.35">
      <c r="A78" s="8" t="s">
        <v>128</v>
      </c>
      <c r="B78" s="19">
        <f>'2021'!E78/('2021'!E78+'2021'!I78)*100</f>
        <v>15.505815429645708</v>
      </c>
      <c r="C78" s="19">
        <f>'2022'!E78/('2022'!E78+'2022'!I78)*100</f>
        <v>14.908943681490378</v>
      </c>
      <c r="D78" s="19">
        <f>'2023'!E78/('2023'!E78+'2023'!I78)*100</f>
        <v>15.670212793300834</v>
      </c>
      <c r="E78" s="19">
        <f t="shared" si="2"/>
        <v>0.16439736365512658</v>
      </c>
    </row>
    <row r="79" spans="1:5" x14ac:dyDescent="0.35">
      <c r="A79" s="6" t="s">
        <v>74</v>
      </c>
      <c r="B79" s="18">
        <f>'2021'!E79/('2021'!E79+'2021'!I79)*100</f>
        <v>15.465406930538419</v>
      </c>
      <c r="C79" s="18">
        <f>'2022'!E79/('2022'!E79+'2022'!I79)*100</f>
        <v>14.754258156501512</v>
      </c>
      <c r="D79" s="18">
        <f>'2023'!E79/('2023'!E79+'2023'!I79)*100</f>
        <v>15.657700255916641</v>
      </c>
      <c r="E79" s="18">
        <f t="shared" si="2"/>
        <v>0.19229332537822152</v>
      </c>
    </row>
    <row r="80" spans="1:5" x14ac:dyDescent="0.35">
      <c r="A80" s="6" t="s">
        <v>75</v>
      </c>
      <c r="B80" s="18">
        <f>'2021'!E80/('2021'!E80+'2021'!I80)*100</f>
        <v>17.711794104533023</v>
      </c>
      <c r="C80" s="18">
        <f>'2022'!E80/('2022'!E80+'2022'!I80)*100</f>
        <v>16.883517594844619</v>
      </c>
      <c r="D80" s="18">
        <f>'2023'!E80/('2023'!E80+'2023'!I80)*100</f>
        <v>17.803303187966822</v>
      </c>
      <c r="E80" s="18">
        <f t="shared" si="2"/>
        <v>9.1509083433798821E-2</v>
      </c>
    </row>
    <row r="81" spans="1:5" x14ac:dyDescent="0.35">
      <c r="A81" s="6" t="s">
        <v>76</v>
      </c>
      <c r="B81" s="18">
        <f>'2021'!E81/('2021'!E81+'2021'!I81)*100</f>
        <v>17.090831541302638</v>
      </c>
      <c r="C81" s="18">
        <f>'2022'!E81/('2022'!E81+'2022'!I81)*100</f>
        <v>16.589812042652007</v>
      </c>
      <c r="D81" s="18">
        <f>'2023'!E81/('2023'!E81+'2023'!I81)*100</f>
        <v>17.48727500634137</v>
      </c>
      <c r="E81" s="18">
        <f t="shared" si="2"/>
        <v>0.39644346503873251</v>
      </c>
    </row>
    <row r="82" spans="1:5" x14ac:dyDescent="0.35">
      <c r="A82" s="6" t="s">
        <v>77</v>
      </c>
      <c r="B82" s="18">
        <f>'2021'!E82/('2021'!E82+'2021'!I82)*100</f>
        <v>14.804973034061272</v>
      </c>
      <c r="C82" s="18">
        <f>'2022'!E82/('2022'!E82+'2022'!I82)*100</f>
        <v>14.002569369218337</v>
      </c>
      <c r="D82" s="18">
        <f>'2023'!E82/('2023'!E82+'2023'!I82)*100</f>
        <v>14.953794127928987</v>
      </c>
      <c r="E82" s="18">
        <f t="shared" si="2"/>
        <v>0.14882109386771525</v>
      </c>
    </row>
    <row r="83" spans="1:5" x14ac:dyDescent="0.35">
      <c r="A83" s="6" t="s">
        <v>78</v>
      </c>
      <c r="B83" s="18">
        <f>'2021'!E83/('2021'!E83+'2021'!I83)*100</f>
        <v>16.434100913355241</v>
      </c>
      <c r="C83" s="18">
        <f>'2022'!E83/('2022'!E83+'2022'!I83)*100</f>
        <v>15.548012843330975</v>
      </c>
      <c r="D83" s="18">
        <f>'2023'!E83/('2023'!E83+'2023'!I83)*100</f>
        <v>16.437466667992673</v>
      </c>
      <c r="E83" s="18">
        <f t="shared" si="2"/>
        <v>3.3657546374321612E-3</v>
      </c>
    </row>
    <row r="84" spans="1:5" x14ac:dyDescent="0.35">
      <c r="A84" s="8" t="s">
        <v>129</v>
      </c>
      <c r="B84" s="19">
        <f>'2021'!E84/('2021'!E84+'2021'!I84)*100</f>
        <v>16.828942377028731</v>
      </c>
      <c r="C84" s="19">
        <f>'2022'!E84/('2022'!E84+'2022'!I84)*100</f>
        <v>16.267589070067</v>
      </c>
      <c r="D84" s="19">
        <f>'2023'!E84/('2023'!E84+'2023'!I84)*100</f>
        <v>17.170216145516633</v>
      </c>
      <c r="E84" s="19">
        <f t="shared" si="2"/>
        <v>0.34127376848790192</v>
      </c>
    </row>
    <row r="85" spans="1:5" x14ac:dyDescent="0.35">
      <c r="A85" s="6" t="s">
        <v>79</v>
      </c>
      <c r="B85" s="18">
        <f>'2021'!E85/('2021'!E85+'2021'!I85)*100</f>
        <v>17.473417567147557</v>
      </c>
      <c r="C85" s="18">
        <f>'2022'!E85/('2022'!E85+'2022'!I85)*100</f>
        <v>16.455821341629481</v>
      </c>
      <c r="D85" s="18">
        <f>'2023'!E85/('2023'!E85+'2023'!I85)*100</f>
        <v>17.206835416062738</v>
      </c>
      <c r="E85" s="18">
        <f t="shared" si="2"/>
        <v>-0.26658215108481897</v>
      </c>
    </row>
    <row r="86" spans="1:5" x14ac:dyDescent="0.35">
      <c r="A86" s="6" t="s">
        <v>80</v>
      </c>
      <c r="B86" s="18">
        <f>'2021'!E86/('2021'!E86+'2021'!I86)*100</f>
        <v>13.857364457579635</v>
      </c>
      <c r="C86" s="18">
        <f>'2022'!E86/('2022'!E86+'2022'!I86)*100</f>
        <v>12.833449276702035</v>
      </c>
      <c r="D86" s="18">
        <f>'2023'!E86/('2023'!E86+'2023'!I86)*100</f>
        <v>13.719794835146118</v>
      </c>
      <c r="E86" s="18">
        <f t="shared" si="2"/>
        <v>-0.13756962243351722</v>
      </c>
    </row>
    <row r="87" spans="1:5" x14ac:dyDescent="0.35">
      <c r="A87" s="6" t="s">
        <v>81</v>
      </c>
      <c r="B87" s="18">
        <f>'2021'!E87/('2021'!E87+'2021'!I87)*100</f>
        <v>14.583974754293463</v>
      </c>
      <c r="C87" s="18">
        <f>'2022'!E87/('2022'!E87+'2022'!I87)*100</f>
        <v>14.02686628369681</v>
      </c>
      <c r="D87" s="18">
        <f>'2023'!E87/('2023'!E87+'2023'!I87)*100</f>
        <v>14.532630005684725</v>
      </c>
      <c r="E87" s="18">
        <f t="shared" si="2"/>
        <v>-5.1344748608737945E-2</v>
      </c>
    </row>
    <row r="88" spans="1:5" x14ac:dyDescent="0.35">
      <c r="A88" s="6" t="s">
        <v>82</v>
      </c>
      <c r="B88" s="18">
        <f>'2021'!E88/('2021'!E88+'2021'!I88)*100</f>
        <v>14.041660013381394</v>
      </c>
      <c r="C88" s="18">
        <f>'2022'!E88/('2022'!E88+'2022'!I88)*100</f>
        <v>13.626510164615599</v>
      </c>
      <c r="D88" s="18">
        <f>'2023'!E88/('2023'!E88+'2023'!I88)*100</f>
        <v>13.817796405786185</v>
      </c>
      <c r="E88" s="18">
        <f t="shared" si="2"/>
        <v>-0.2238636075952094</v>
      </c>
    </row>
    <row r="89" spans="1:5" x14ac:dyDescent="0.35">
      <c r="A89" s="8" t="s">
        <v>130</v>
      </c>
      <c r="B89" s="19">
        <f>'2021'!E89/('2021'!E89+'2021'!I89)*100</f>
        <v>14.841730775078302</v>
      </c>
      <c r="C89" s="19">
        <f>'2022'!E89/('2022'!E89+'2022'!I89)*100</f>
        <v>14.128591308381408</v>
      </c>
      <c r="D89" s="19">
        <f>'2023'!E89/('2023'!E89+'2023'!I89)*100</f>
        <v>14.682263459024464</v>
      </c>
      <c r="E89" s="19">
        <f t="shared" si="2"/>
        <v>-0.15946731605383846</v>
      </c>
    </row>
    <row r="90" spans="1:5" x14ac:dyDescent="0.35">
      <c r="A90" s="6" t="s">
        <v>83</v>
      </c>
      <c r="B90" s="18">
        <f>'2021'!E90/('2021'!E90+'2021'!I90)*100</f>
        <v>14.34275933199797</v>
      </c>
      <c r="C90" s="18">
        <f>'2022'!E90/('2022'!E90+'2022'!I90)*100</f>
        <v>13.71168863710111</v>
      </c>
      <c r="D90" s="18">
        <f>'2023'!E90/('2023'!E90+'2023'!I90)*100</f>
        <v>14.445689894224248</v>
      </c>
      <c r="E90" s="18">
        <f t="shared" si="2"/>
        <v>0.10293056222627861</v>
      </c>
    </row>
    <row r="91" spans="1:5" x14ac:dyDescent="0.35">
      <c r="A91" s="6" t="s">
        <v>84</v>
      </c>
      <c r="B91" s="18">
        <f>'2021'!E91/('2021'!E91+'2021'!I91)*100</f>
        <v>13.698881404704094</v>
      </c>
      <c r="C91" s="18">
        <f>'2022'!E91/('2022'!E91+'2022'!I91)*100</f>
        <v>12.931392737688775</v>
      </c>
      <c r="D91" s="18">
        <f>'2023'!E91/('2023'!E91+'2023'!I91)*100</f>
        <v>13.707688680234678</v>
      </c>
      <c r="E91" s="18">
        <f t="shared" si="2"/>
        <v>8.8072755305841355E-3</v>
      </c>
    </row>
    <row r="92" spans="1:5" x14ac:dyDescent="0.35">
      <c r="A92" s="8" t="s">
        <v>131</v>
      </c>
      <c r="B92" s="19">
        <f>'2021'!E92/('2021'!E92+'2021'!I92)*100</f>
        <v>14.154579844738874</v>
      </c>
      <c r="C92" s="19">
        <f>'2022'!E92/('2022'!E92+'2022'!I92)*100</f>
        <v>13.479789703673356</v>
      </c>
      <c r="D92" s="19">
        <f>'2023'!E92/('2023'!E92+'2023'!I92)*100</f>
        <v>14.228157390258959</v>
      </c>
      <c r="E92" s="19">
        <f t="shared" si="2"/>
        <v>7.3577545520084442E-2</v>
      </c>
    </row>
    <row r="93" spans="1:5" x14ac:dyDescent="0.35">
      <c r="A93" s="6" t="s">
        <v>85</v>
      </c>
      <c r="B93" s="18">
        <f>'2021'!E93/('2021'!E93+'2021'!I93)*100</f>
        <v>14.134255975381901</v>
      </c>
      <c r="C93" s="18">
        <f>'2022'!E93/('2022'!E93+'2022'!I93)*100</f>
        <v>13.505899347083957</v>
      </c>
      <c r="D93" s="18">
        <f>'2023'!E93/('2023'!E93+'2023'!I93)*100</f>
        <v>14.359762575524016</v>
      </c>
      <c r="E93" s="18">
        <f t="shared" si="2"/>
        <v>0.22550660014211488</v>
      </c>
    </row>
    <row r="94" spans="1:5" x14ac:dyDescent="0.35">
      <c r="A94" s="6" t="s">
        <v>86</v>
      </c>
      <c r="B94" s="18">
        <f>'2021'!E94/('2021'!E94+'2021'!I94)*100</f>
        <v>15.145816886044871</v>
      </c>
      <c r="C94" s="18">
        <f>'2022'!E94/('2022'!E94+'2022'!I94)*100</f>
        <v>14.168973610612145</v>
      </c>
      <c r="D94" s="18">
        <f>'2023'!E94/('2023'!E94+'2023'!I94)*100</f>
        <v>15.349297196147434</v>
      </c>
      <c r="E94" s="18">
        <f t="shared" si="2"/>
        <v>0.20348031010256307</v>
      </c>
    </row>
    <row r="95" spans="1:5" x14ac:dyDescent="0.35">
      <c r="A95" s="6" t="s">
        <v>87</v>
      </c>
      <c r="B95" s="18">
        <f>'2021'!E95/('2021'!E95+'2021'!I95)*100</f>
        <v>13.583732054626632</v>
      </c>
      <c r="C95" s="18">
        <f>'2022'!E95/('2022'!E95+'2022'!I95)*100</f>
        <v>13.057527271451407</v>
      </c>
      <c r="D95" s="18">
        <f>'2023'!E95/('2023'!E95+'2023'!I95)*100</f>
        <v>13.833576678824077</v>
      </c>
      <c r="E95" s="18">
        <f t="shared" si="2"/>
        <v>0.24984462419744524</v>
      </c>
    </row>
    <row r="96" spans="1:5" x14ac:dyDescent="0.35">
      <c r="A96" s="6" t="s">
        <v>88</v>
      </c>
      <c r="B96" s="18">
        <f>'2021'!E96/('2021'!E96+'2021'!I96)*100</f>
        <v>14.742931524323552</v>
      </c>
      <c r="C96" s="18">
        <f>'2022'!E96/('2022'!E96+'2022'!I96)*100</f>
        <v>13.756021800020237</v>
      </c>
      <c r="D96" s="18">
        <f>'2023'!E96/('2023'!E96+'2023'!I96)*100</f>
        <v>14.846158003197191</v>
      </c>
      <c r="E96" s="18">
        <f t="shared" si="2"/>
        <v>0.10322647887363878</v>
      </c>
    </row>
    <row r="97" spans="1:5" x14ac:dyDescent="0.35">
      <c r="A97" s="6" t="s">
        <v>89</v>
      </c>
      <c r="B97" s="18">
        <f>'2021'!E97/('2021'!E97+'2021'!I97)*100</f>
        <v>13.005103419722991</v>
      </c>
      <c r="C97" s="18">
        <f>'2022'!E97/('2022'!E97+'2022'!I97)*100</f>
        <v>12.382275728322769</v>
      </c>
      <c r="D97" s="18">
        <f>'2023'!E97/('2023'!E97+'2023'!I97)*100</f>
        <v>13.209219149155368</v>
      </c>
      <c r="E97" s="18">
        <f t="shared" si="2"/>
        <v>0.20411572943237744</v>
      </c>
    </row>
    <row r="98" spans="1:5" x14ac:dyDescent="0.35">
      <c r="A98" s="8" t="s">
        <v>132</v>
      </c>
      <c r="B98" s="19">
        <f>'2021'!E98/('2021'!E98+'2021'!I98)*100</f>
        <v>13.696854548412258</v>
      </c>
      <c r="C98" s="19">
        <f>'2022'!E98/('2022'!E98+'2022'!I98)*100</f>
        <v>13.084346767135511</v>
      </c>
      <c r="D98" s="19">
        <f>'2023'!E98/('2023'!E98+'2023'!I98)*100</f>
        <v>13.921256781683521</v>
      </c>
      <c r="E98" s="19">
        <f t="shared" si="2"/>
        <v>0.22440223327126319</v>
      </c>
    </row>
    <row r="99" spans="1:5" x14ac:dyDescent="0.35">
      <c r="A99" s="6" t="s">
        <v>90</v>
      </c>
      <c r="B99" s="18">
        <f>'2021'!E99/('2021'!E99+'2021'!I99)*100</f>
        <v>13.513614035689505</v>
      </c>
      <c r="C99" s="18">
        <f>'2022'!E99/('2022'!E99+'2022'!I99)*100</f>
        <v>13.094874698869585</v>
      </c>
      <c r="D99" s="18">
        <f>'2023'!E99/('2023'!E99+'2023'!I99)*100</f>
        <v>13.764533958529105</v>
      </c>
      <c r="E99" s="18">
        <f t="shared" si="2"/>
        <v>0.25091992283959996</v>
      </c>
    </row>
    <row r="100" spans="1:5" x14ac:dyDescent="0.35">
      <c r="A100" s="6" t="s">
        <v>91</v>
      </c>
      <c r="B100" s="18">
        <f>'2021'!E100/('2021'!E100+'2021'!I100)*100</f>
        <v>13.080182323704156</v>
      </c>
      <c r="C100" s="18">
        <f>'2022'!E100/('2022'!E100+'2022'!I100)*100</f>
        <v>12.631441812213492</v>
      </c>
      <c r="D100" s="18">
        <f>'2023'!E100/('2023'!E100+'2023'!I100)*100</f>
        <v>13.43743879570253</v>
      </c>
      <c r="E100" s="18">
        <f t="shared" si="2"/>
        <v>0.35725647199837418</v>
      </c>
    </row>
    <row r="101" spans="1:5" x14ac:dyDescent="0.35">
      <c r="A101" s="6" t="s">
        <v>92</v>
      </c>
      <c r="B101" s="18">
        <f>'2021'!E101/('2021'!E101+'2021'!I101)*100</f>
        <v>14.783741871940409</v>
      </c>
      <c r="C101" s="18">
        <f>'2022'!E101/('2022'!E101+'2022'!I101)*100</f>
        <v>14.438794429511889</v>
      </c>
      <c r="D101" s="18">
        <f>'2023'!E101/('2023'!E101+'2023'!I101)*100</f>
        <v>15.188159435802923</v>
      </c>
      <c r="E101" s="18">
        <f t="shared" si="2"/>
        <v>0.40441756386251448</v>
      </c>
    </row>
    <row r="102" spans="1:5" x14ac:dyDescent="0.35">
      <c r="A102" s="6" t="s">
        <v>93</v>
      </c>
      <c r="B102" s="18">
        <f>'2021'!E102/('2021'!E102+'2021'!I102)*100</f>
        <v>13.814231722835544</v>
      </c>
      <c r="C102" s="18">
        <f>'2022'!E102/('2022'!E102+'2022'!I102)*100</f>
        <v>13.247016855081547</v>
      </c>
      <c r="D102" s="18">
        <f>'2023'!E102/('2023'!E102+'2023'!I102)*100</f>
        <v>14.079524695895149</v>
      </c>
      <c r="E102" s="18">
        <f t="shared" si="2"/>
        <v>0.26529297305960498</v>
      </c>
    </row>
    <row r="103" spans="1:5" x14ac:dyDescent="0.35">
      <c r="A103" s="6" t="s">
        <v>94</v>
      </c>
      <c r="B103" s="18">
        <f>'2021'!E103/('2021'!E103+'2021'!I103)*100</f>
        <v>13.733255412138758</v>
      </c>
      <c r="C103" s="18">
        <f>'2022'!E103/('2022'!E103+'2022'!I103)*100</f>
        <v>13.285099123876984</v>
      </c>
      <c r="D103" s="18">
        <f>'2023'!E103/('2023'!E103+'2023'!I103)*100</f>
        <v>14.064609249549445</v>
      </c>
      <c r="E103" s="18">
        <f t="shared" si="2"/>
        <v>0.33135383741068658</v>
      </c>
    </row>
    <row r="104" spans="1:5" x14ac:dyDescent="0.35">
      <c r="A104" s="6" t="s">
        <v>95</v>
      </c>
      <c r="B104" s="18">
        <f>'2021'!E104/('2021'!E104+'2021'!I104)*100</f>
        <v>11.438964109391462</v>
      </c>
      <c r="C104" s="18">
        <f>'2022'!E104/('2022'!E104+'2022'!I104)*100</f>
        <v>10.969234958652399</v>
      </c>
      <c r="D104" s="18">
        <f>'2023'!E104/('2023'!E104+'2023'!I104)*100</f>
        <v>11.6442765193316</v>
      </c>
      <c r="E104" s="18">
        <f t="shared" si="2"/>
        <v>0.205312409940138</v>
      </c>
    </row>
    <row r="105" spans="1:5" x14ac:dyDescent="0.35">
      <c r="A105" s="8" t="s">
        <v>133</v>
      </c>
      <c r="B105" s="19">
        <f>'2021'!E105/('2021'!E105+'2021'!I105)*100</f>
        <v>13.406069054256916</v>
      </c>
      <c r="C105" s="19">
        <f>'2022'!E105/('2022'!E105+'2022'!I105)*100</f>
        <v>12.958179133566015</v>
      </c>
      <c r="D105" s="19">
        <f>'2023'!E105/('2023'!E105+'2023'!I105)*100</f>
        <v>13.727273782935356</v>
      </c>
      <c r="E105" s="19">
        <f t="shared" si="2"/>
        <v>0.32120472867844008</v>
      </c>
    </row>
    <row r="106" spans="1:5" x14ac:dyDescent="0.35">
      <c r="A106" s="6" t="s">
        <v>96</v>
      </c>
      <c r="B106" s="18">
        <f>'2021'!E106/('2021'!E106+'2021'!I106)*100</f>
        <v>14.34063064782711</v>
      </c>
      <c r="C106" s="18">
        <f>'2022'!E106/('2022'!E106+'2022'!I106)*100</f>
        <v>13.776146666824765</v>
      </c>
      <c r="D106" s="18">
        <f>'2023'!E106/('2023'!E106+'2023'!I106)*100</f>
        <v>14.473839956749979</v>
      </c>
      <c r="E106" s="18">
        <f t="shared" si="2"/>
        <v>0.13320930892286853</v>
      </c>
    </row>
    <row r="107" spans="1:5" x14ac:dyDescent="0.35">
      <c r="A107" s="6" t="s">
        <v>97</v>
      </c>
      <c r="B107" s="18">
        <f>'2021'!E107/('2021'!E107+'2021'!I107)*100</f>
        <v>12.819269769159227</v>
      </c>
      <c r="C107" s="18">
        <f>'2022'!E107/('2022'!E107+'2022'!I107)*100</f>
        <v>12.280409728525548</v>
      </c>
      <c r="D107" s="18">
        <f>'2023'!E107/('2023'!E107+'2023'!I107)*100</f>
        <v>12.849146089234919</v>
      </c>
      <c r="E107" s="18">
        <f t="shared" si="2"/>
        <v>2.9876320075691964E-2</v>
      </c>
    </row>
    <row r="108" spans="1:5" x14ac:dyDescent="0.35">
      <c r="A108" s="8" t="s">
        <v>134</v>
      </c>
      <c r="B108" s="19">
        <f>'2021'!E108/('2021'!E108+'2021'!I108)*100</f>
        <v>13.775843086082453</v>
      </c>
      <c r="C108" s="19">
        <f>'2022'!E108/('2022'!E108+'2022'!I108)*100</f>
        <v>13.217804294069161</v>
      </c>
      <c r="D108" s="19">
        <f>'2023'!E108/('2023'!E108+'2023'!I108)*100</f>
        <v>13.86692650334076</v>
      </c>
      <c r="E108" s="19">
        <f t="shared" si="2"/>
        <v>9.1083417258307264E-2</v>
      </c>
    </row>
    <row r="109" spans="1:5" x14ac:dyDescent="0.35">
      <c r="A109" s="6" t="s">
        <v>98</v>
      </c>
      <c r="B109" s="18">
        <f>'2021'!E109/('2021'!E109+'2021'!I109)*100</f>
        <v>12.526029561963339</v>
      </c>
      <c r="C109" s="18">
        <f>'2022'!E109/('2022'!E109+'2022'!I109)*100</f>
        <v>11.920867038826879</v>
      </c>
      <c r="D109" s="18">
        <f>'2023'!E109/('2023'!E109+'2023'!I109)*100</f>
        <v>12.337964306704578</v>
      </c>
      <c r="E109" s="18">
        <f t="shared" si="2"/>
        <v>-0.18806525525876161</v>
      </c>
    </row>
    <row r="110" spans="1:5" x14ac:dyDescent="0.35">
      <c r="A110" s="6" t="s">
        <v>99</v>
      </c>
      <c r="B110" s="18">
        <f>'2021'!E110/('2021'!E110+'2021'!I110)*100</f>
        <v>12.931967359016717</v>
      </c>
      <c r="C110" s="18">
        <f>'2022'!E110/('2022'!E110+'2022'!I110)*100</f>
        <v>12.51130246590963</v>
      </c>
      <c r="D110" s="18">
        <f>'2023'!E110/('2023'!E110+'2023'!I110)*100</f>
        <v>12.920408731734584</v>
      </c>
      <c r="E110" s="18">
        <f t="shared" si="2"/>
        <v>-1.1558627282132861E-2</v>
      </c>
    </row>
    <row r="111" spans="1:5" x14ac:dyDescent="0.35">
      <c r="A111" s="6" t="s">
        <v>100</v>
      </c>
      <c r="B111" s="18">
        <f>'2021'!E111/('2021'!E111+'2021'!I111)*100</f>
        <v>13.476803678833047</v>
      </c>
      <c r="C111" s="18">
        <f>'2022'!E111/('2022'!E111+'2022'!I111)*100</f>
        <v>12.93168194049581</v>
      </c>
      <c r="D111" s="18">
        <f>'2023'!E111/('2023'!E111+'2023'!I111)*100</f>
        <v>13.382306017988116</v>
      </c>
      <c r="E111" s="18">
        <f t="shared" si="2"/>
        <v>-9.4497660844931275E-2</v>
      </c>
    </row>
    <row r="112" spans="1:5" x14ac:dyDescent="0.35">
      <c r="A112" s="6" t="s">
        <v>101</v>
      </c>
      <c r="B112" s="18">
        <f>'2021'!E112/('2021'!E112+'2021'!I112)*100</f>
        <v>11.175473583098505</v>
      </c>
      <c r="C112" s="18">
        <f>'2022'!E112/('2022'!E112+'2022'!I112)*100</f>
        <v>10.861210401361584</v>
      </c>
      <c r="D112" s="18">
        <f>'2023'!E112/('2023'!E112+'2023'!I112)*100</f>
        <v>11.119953358478122</v>
      </c>
      <c r="E112" s="18">
        <f t="shared" si="2"/>
        <v>-5.5520224620382308E-2</v>
      </c>
    </row>
    <row r="113" spans="1:5" x14ac:dyDescent="0.35">
      <c r="A113" s="6" t="s">
        <v>102</v>
      </c>
      <c r="B113" s="18">
        <f>'2021'!E113/('2021'!E113+'2021'!I113)*100</f>
        <v>12.547335599202199</v>
      </c>
      <c r="C113" s="18">
        <f>'2022'!E113/('2022'!E113+'2022'!I113)*100</f>
        <v>12.012176973810623</v>
      </c>
      <c r="D113" s="18">
        <f>'2023'!E113/('2023'!E113+'2023'!I113)*100</f>
        <v>12.524546060677638</v>
      </c>
      <c r="E113" s="18">
        <f t="shared" si="2"/>
        <v>-2.2789538524561337E-2</v>
      </c>
    </row>
    <row r="114" spans="1:5" x14ac:dyDescent="0.35">
      <c r="A114" s="8" t="s">
        <v>135</v>
      </c>
      <c r="B114" s="19">
        <f>'2021'!E114/('2021'!E114+'2021'!I114)*100</f>
        <v>12.759667029061939</v>
      </c>
      <c r="C114" s="19">
        <f>'2022'!E114/('2022'!E114+'2022'!I114)*100</f>
        <v>12.235486041974873</v>
      </c>
      <c r="D114" s="19">
        <f>'2023'!E114/('2023'!E114+'2023'!I114)*100</f>
        <v>12.654725370710695</v>
      </c>
      <c r="E114" s="19">
        <f t="shared" si="2"/>
        <v>-0.10494165835124392</v>
      </c>
    </row>
    <row r="115" spans="1:5" x14ac:dyDescent="0.35">
      <c r="A115" s="6" t="s">
        <v>103</v>
      </c>
      <c r="B115" s="18">
        <f>'2021'!E115/('2021'!E115+'2021'!I115)*100</f>
        <v>12.238085063767159</v>
      </c>
      <c r="C115" s="18">
        <f>'2022'!E115/('2022'!E115+'2022'!I115)*100</f>
        <v>11.781145710119569</v>
      </c>
      <c r="D115" s="18">
        <f>'2023'!E115/('2023'!E115+'2023'!I115)*100</f>
        <v>12.303520477983735</v>
      </c>
      <c r="E115" s="18">
        <f t="shared" si="2"/>
        <v>6.5435414216576504E-2</v>
      </c>
    </row>
    <row r="116" spans="1:5" x14ac:dyDescent="0.35">
      <c r="A116" s="6" t="s">
        <v>104</v>
      </c>
      <c r="B116" s="18">
        <f>'2021'!E116/('2021'!E116+'2021'!I116)*100</f>
        <v>13.219739024284651</v>
      </c>
      <c r="C116" s="18">
        <f>'2022'!E116/('2022'!E116+'2022'!I116)*100</f>
        <v>12.677024898826206</v>
      </c>
      <c r="D116" s="18">
        <f>'2023'!E116/('2023'!E116+'2023'!I116)*100</f>
        <v>13.236822798873952</v>
      </c>
      <c r="E116" s="18">
        <f t="shared" si="2"/>
        <v>1.708377458930066E-2</v>
      </c>
    </row>
    <row r="117" spans="1:5" x14ac:dyDescent="0.35">
      <c r="A117" s="6" t="s">
        <v>105</v>
      </c>
      <c r="B117" s="18">
        <f>'2021'!E117/('2021'!E117+'2021'!I117)*100</f>
        <v>13.304316371193122</v>
      </c>
      <c r="C117" s="18">
        <f>'2022'!E117/('2022'!E117+'2022'!I117)*100</f>
        <v>12.761131059768225</v>
      </c>
      <c r="D117" s="18">
        <f>'2023'!E117/('2023'!E117+'2023'!I117)*100</f>
        <v>13.380989560241172</v>
      </c>
      <c r="E117" s="18">
        <f t="shared" si="2"/>
        <v>7.667318904804965E-2</v>
      </c>
    </row>
    <row r="118" spans="1:5" x14ac:dyDescent="0.35">
      <c r="A118" s="6" t="s">
        <v>106</v>
      </c>
      <c r="B118" s="18">
        <f>'2021'!E118/('2021'!E118+'2021'!I118)*100</f>
        <v>12.013764463827604</v>
      </c>
      <c r="C118" s="18">
        <f>'2022'!E118/('2022'!E118+'2022'!I118)*100</f>
        <v>11.496281018858969</v>
      </c>
      <c r="D118" s="18">
        <f>'2023'!E118/('2023'!E118+'2023'!I118)*100</f>
        <v>11.934509710467346</v>
      </c>
      <c r="E118" s="18">
        <f t="shared" si="2"/>
        <v>-7.9254753360258334E-2</v>
      </c>
    </row>
    <row r="119" spans="1:5" x14ac:dyDescent="0.35">
      <c r="A119" s="6" t="s">
        <v>107</v>
      </c>
      <c r="B119" s="18">
        <f>'2021'!E119/('2021'!E119+'2021'!I119)*100</f>
        <v>12.236234301509501</v>
      </c>
      <c r="C119" s="18">
        <f>'2022'!E119/('2022'!E119+'2022'!I119)*100</f>
        <v>11.705651496032933</v>
      </c>
      <c r="D119" s="18">
        <f>'2023'!E119/('2023'!E119+'2023'!I119)*100</f>
        <v>12.194563568730766</v>
      </c>
      <c r="E119" s="18">
        <f t="shared" si="2"/>
        <v>-4.1670732778735342E-2</v>
      </c>
    </row>
    <row r="120" spans="1:5" x14ac:dyDescent="0.35">
      <c r="A120" s="6" t="s">
        <v>108</v>
      </c>
      <c r="B120" s="18">
        <f>'2021'!E120/('2021'!E120+'2021'!I120)*100</f>
        <v>12.587135430262519</v>
      </c>
      <c r="C120" s="18">
        <f>'2022'!E120/('2022'!E120+'2022'!I120)*100</f>
        <v>11.90906224127631</v>
      </c>
      <c r="D120" s="18">
        <f>'2023'!E120/('2023'!E120+'2023'!I120)*100</f>
        <v>12.529277908356196</v>
      </c>
      <c r="E120" s="18">
        <f t="shared" si="2"/>
        <v>-5.7857521906322873E-2</v>
      </c>
    </row>
    <row r="121" spans="1:5" x14ac:dyDescent="0.35">
      <c r="A121" s="6" t="s">
        <v>109</v>
      </c>
      <c r="B121" s="18">
        <f>'2021'!E121/('2021'!E121+'2021'!I121)*100</f>
        <v>12.306849122763563</v>
      </c>
      <c r="C121" s="18">
        <f>'2022'!E121/('2022'!E121+'2022'!I121)*100</f>
        <v>11.850886111051864</v>
      </c>
      <c r="D121" s="18">
        <f>'2023'!E121/('2023'!E121+'2023'!I121)*100</f>
        <v>12.313620673110023</v>
      </c>
      <c r="E121" s="18">
        <f t="shared" si="2"/>
        <v>6.7715503464604865E-3</v>
      </c>
    </row>
    <row r="122" spans="1:5" x14ac:dyDescent="0.35">
      <c r="A122" s="6" t="s">
        <v>110</v>
      </c>
      <c r="B122" s="18">
        <f>'2021'!E122/('2021'!E122+'2021'!I122)*100</f>
        <v>10.980396273527237</v>
      </c>
      <c r="C122" s="18">
        <f>'2022'!E122/('2022'!E122+'2022'!I122)*100</f>
        <v>10.360197890740336</v>
      </c>
      <c r="D122" s="18">
        <f>'2023'!E122/('2023'!E122+'2023'!I122)*100</f>
        <v>10.905298830991967</v>
      </c>
      <c r="E122" s="18">
        <f t="shared" si="2"/>
        <v>-7.5097442535270176E-2</v>
      </c>
    </row>
    <row r="123" spans="1:5" x14ac:dyDescent="0.35">
      <c r="A123" s="6" t="s">
        <v>111</v>
      </c>
      <c r="B123" s="18">
        <f>'2021'!E123/('2021'!E123+'2021'!I123)*100</f>
        <v>12.770077152613945</v>
      </c>
      <c r="C123" s="18">
        <f>'2022'!E123/('2022'!E123+'2022'!I123)*100</f>
        <v>12.196488487113093</v>
      </c>
      <c r="D123" s="18">
        <f>'2023'!E123/('2023'!E123+'2023'!I123)*100</f>
        <v>12.718832852069198</v>
      </c>
      <c r="E123" s="18">
        <f t="shared" si="2"/>
        <v>-5.1244300544746935E-2</v>
      </c>
    </row>
    <row r="124" spans="1:5" x14ac:dyDescent="0.35">
      <c r="A124" s="8" t="s">
        <v>136</v>
      </c>
      <c r="B124" s="19">
        <f>'2021'!E124/('2021'!E124+'2021'!I124)*100</f>
        <v>12.597554755764273</v>
      </c>
      <c r="C124" s="19">
        <f>'2022'!E124/('2022'!E124+'2022'!I124)*100</f>
        <v>12.071820587762016</v>
      </c>
      <c r="D124" s="19">
        <f>'2023'!E124/('2023'!E124+'2023'!I124)*100</f>
        <v>12.599046059779395</v>
      </c>
      <c r="E124" s="19">
        <f t="shared" si="2"/>
        <v>1.4913040151220969E-3</v>
      </c>
    </row>
    <row r="125" spans="1:5" x14ac:dyDescent="0.35">
      <c r="A125" s="6" t="s">
        <v>112</v>
      </c>
      <c r="B125" s="18">
        <f>'2021'!E125/('2021'!E125+'2021'!I125)*100</f>
        <v>14.065324315471999</v>
      </c>
      <c r="C125" s="18">
        <f>'2022'!E125/('2022'!E125+'2022'!I125)*100</f>
        <v>13.297317340629816</v>
      </c>
      <c r="D125" s="18">
        <f>'2023'!E125/('2023'!E125+'2023'!I125)*100</f>
        <v>14.157725976009921</v>
      </c>
      <c r="E125" s="18">
        <f t="shared" si="2"/>
        <v>9.240166053792187E-2</v>
      </c>
    </row>
    <row r="126" spans="1:5" x14ac:dyDescent="0.35">
      <c r="A126" s="6" t="s">
        <v>113</v>
      </c>
      <c r="B126" s="18">
        <f>'2021'!E126/('2021'!E126+'2021'!I126)*100</f>
        <v>13.175584343135331</v>
      </c>
      <c r="C126" s="18">
        <f>'2022'!E126/('2022'!E126+'2022'!I126)*100</f>
        <v>12.538570030059917</v>
      </c>
      <c r="D126" s="18">
        <f>'2023'!E126/('2023'!E126+'2023'!I126)*100</f>
        <v>13.21750753354935</v>
      </c>
      <c r="E126" s="18">
        <f t="shared" si="2"/>
        <v>4.1923190414019373E-2</v>
      </c>
    </row>
    <row r="127" spans="1:5" x14ac:dyDescent="0.35">
      <c r="A127" s="6" t="s">
        <v>114</v>
      </c>
      <c r="B127" s="18">
        <f>'2021'!E127/('2021'!E127+'2021'!I127)*100</f>
        <v>14.272010528100676</v>
      </c>
      <c r="C127" s="18">
        <f>'2022'!E127/('2022'!E127+'2022'!I127)*100</f>
        <v>13.565769945810455</v>
      </c>
      <c r="D127" s="18">
        <f>'2023'!E127/('2023'!E127+'2023'!I127)*100</f>
        <v>14.307157242460899</v>
      </c>
      <c r="E127" s="18">
        <f t="shared" si="2"/>
        <v>3.5146714360223541E-2</v>
      </c>
    </row>
    <row r="128" spans="1:5" x14ac:dyDescent="0.35">
      <c r="A128" s="6" t="s">
        <v>115</v>
      </c>
      <c r="B128" s="18">
        <f>'2021'!E128/('2021'!E128+'2021'!I128)*100</f>
        <v>12.836151114458877</v>
      </c>
      <c r="C128" s="18">
        <f>'2022'!E128/('2022'!E128+'2022'!I128)*100</f>
        <v>12.444999515092823</v>
      </c>
      <c r="D128" s="18">
        <f>'2023'!E128/('2023'!E128+'2023'!I128)*100</f>
        <v>12.905416497651789</v>
      </c>
      <c r="E128" s="18">
        <f t="shared" si="2"/>
        <v>6.9265383192911756E-2</v>
      </c>
    </row>
    <row r="129" spans="1:5" x14ac:dyDescent="0.35">
      <c r="A129" s="6" t="s">
        <v>116</v>
      </c>
      <c r="B129" s="18">
        <f>'2021'!E129/('2021'!E129+'2021'!I129)*100</f>
        <v>11.714505698634996</v>
      </c>
      <c r="C129" s="18">
        <f>'2022'!E129/('2022'!E129+'2022'!I129)*100</f>
        <v>11.202619200288904</v>
      </c>
      <c r="D129" s="18">
        <f>'2023'!E129/('2023'!E129+'2023'!I129)*100</f>
        <v>11.817549742881937</v>
      </c>
      <c r="E129" s="18">
        <f t="shared" si="2"/>
        <v>0.10304404424694091</v>
      </c>
    </row>
    <row r="130" spans="1:5" x14ac:dyDescent="0.35">
      <c r="A130" s="8" t="s">
        <v>137</v>
      </c>
      <c r="B130" s="19">
        <f>'2021'!E130/('2021'!E130+'2021'!I130)*100</f>
        <v>13.496623841097799</v>
      </c>
      <c r="C130" s="19">
        <f>'2022'!E130/('2022'!E130+'2022'!I130)*100</f>
        <v>12.850627585977614</v>
      </c>
      <c r="D130" s="19">
        <f>'2023'!E130/('2023'!E130+'2023'!I130)*100</f>
        <v>13.569157575827392</v>
      </c>
      <c r="E130" s="19">
        <f t="shared" si="2"/>
        <v>7.253373472959268E-2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7426B-B817-4DB3-A042-E13976AC5260}">
  <dimension ref="A1:BQ153"/>
  <sheetViews>
    <sheetView topLeftCell="AL1" workbookViewId="0">
      <pane ySplit="1" topLeftCell="A2" activePane="bottomLeft" state="frozen"/>
      <selection activeCell="M37" sqref="M37"/>
      <selection pane="bottomLeft" activeCell="M37" sqref="M37"/>
    </sheetView>
  </sheetViews>
  <sheetFormatPr defaultColWidth="9.1796875" defaultRowHeight="12" x14ac:dyDescent="0.3"/>
  <cols>
    <col min="1" max="1" width="9.1796875" style="26"/>
    <col min="2" max="2" width="28.54296875" style="26" bestFit="1" customWidth="1"/>
    <col min="3" max="3" width="9.1796875" style="26"/>
    <col min="4" max="4" width="28.54296875" style="26" bestFit="1" customWidth="1"/>
    <col min="5" max="5" width="7" style="26" bestFit="1" customWidth="1"/>
    <col min="6" max="6" width="22.26953125" style="26" bestFit="1" customWidth="1"/>
    <col min="7" max="7" width="7" style="26" bestFit="1" customWidth="1"/>
    <col min="8" max="8" width="22.26953125" style="26" bestFit="1" customWidth="1"/>
    <col min="9" max="9" width="7" style="26" bestFit="1" customWidth="1"/>
    <col min="10" max="10" width="22.26953125" style="26" bestFit="1" customWidth="1"/>
    <col min="11" max="11" width="10.81640625" style="31" bestFit="1" customWidth="1"/>
    <col min="12" max="12" width="9.1796875" style="31"/>
    <col min="13" max="13" width="9.1796875" style="26"/>
    <col min="14" max="14" width="5.54296875" style="26" bestFit="1" customWidth="1"/>
    <col min="15" max="15" width="18.54296875" style="26" bestFit="1" customWidth="1"/>
    <col min="16" max="16" width="5.54296875" style="26" bestFit="1" customWidth="1"/>
    <col min="17" max="17" width="18.54296875" style="26" bestFit="1" customWidth="1"/>
    <col min="18" max="18" width="8.81640625" style="26" bestFit="1" customWidth="1"/>
    <col min="19" max="19" width="28.54296875" style="26" bestFit="1" customWidth="1"/>
    <col min="20" max="27" width="15" style="26" customWidth="1"/>
    <col min="28" max="33" width="10.7265625" style="26" customWidth="1"/>
    <col min="34" max="37" width="9.1796875" style="26"/>
    <col min="38" max="38" width="9.1796875" style="82"/>
    <col min="39" max="43" width="9.1796875" style="26"/>
    <col min="44" max="46" width="8.7265625" style="26" customWidth="1"/>
    <col min="47" max="47" width="10.26953125" style="26" customWidth="1"/>
    <col min="48" max="50" width="7.81640625" style="26" bestFit="1" customWidth="1"/>
    <col min="51" max="51" width="9.1796875" style="26"/>
    <col min="52" max="54" width="7.81640625" style="26" bestFit="1" customWidth="1"/>
    <col min="55" max="55" width="9.1796875" style="26"/>
    <col min="56" max="58" width="9.26953125" style="26" customWidth="1"/>
    <col min="59" max="59" width="9.1796875" style="26"/>
    <col min="60" max="63" width="13.54296875" style="26" customWidth="1"/>
    <col min="64" max="16384" width="9.1796875" style="26"/>
  </cols>
  <sheetData>
    <row r="1" spans="1:69" ht="69" customHeight="1" x14ac:dyDescent="0.3">
      <c r="A1" s="28" t="s">
        <v>345</v>
      </c>
      <c r="B1" s="28" t="s">
        <v>346</v>
      </c>
      <c r="C1" s="28" t="s">
        <v>404</v>
      </c>
      <c r="D1" s="28" t="s">
        <v>405</v>
      </c>
      <c r="E1" s="28" t="s">
        <v>361</v>
      </c>
      <c r="F1" s="28" t="s">
        <v>362</v>
      </c>
      <c r="G1" s="28" t="s">
        <v>353</v>
      </c>
      <c r="H1" s="28" t="s">
        <v>354</v>
      </c>
      <c r="I1" s="28" t="s">
        <v>357</v>
      </c>
      <c r="J1" s="28" t="s">
        <v>359</v>
      </c>
      <c r="K1" s="33" t="s">
        <v>375</v>
      </c>
      <c r="L1" s="33" t="s">
        <v>376</v>
      </c>
      <c r="M1" s="33" t="s">
        <v>377</v>
      </c>
      <c r="N1" s="33" t="s">
        <v>378</v>
      </c>
      <c r="O1" s="33" t="s">
        <v>379</v>
      </c>
      <c r="P1" s="33" t="s">
        <v>8231</v>
      </c>
      <c r="Q1" s="33" t="s">
        <v>8232</v>
      </c>
      <c r="R1" s="33" t="s">
        <v>388</v>
      </c>
      <c r="S1" s="33" t="s">
        <v>387</v>
      </c>
      <c r="T1" s="33" t="s">
        <v>391</v>
      </c>
      <c r="U1" s="33" t="s">
        <v>392</v>
      </c>
      <c r="V1" s="33" t="s">
        <v>393</v>
      </c>
      <c r="W1" s="33" t="s">
        <v>394</v>
      </c>
      <c r="X1" s="33" t="s">
        <v>395</v>
      </c>
      <c r="Y1" s="33" t="s">
        <v>396</v>
      </c>
      <c r="Z1" s="33" t="s">
        <v>397</v>
      </c>
      <c r="AA1" s="33" t="s">
        <v>398</v>
      </c>
      <c r="AB1" s="27" t="s">
        <v>347</v>
      </c>
      <c r="AC1" s="27" t="s">
        <v>348</v>
      </c>
      <c r="AD1" s="27" t="s">
        <v>349</v>
      </c>
      <c r="AE1" s="27" t="s">
        <v>350</v>
      </c>
      <c r="AF1" s="27" t="s">
        <v>351</v>
      </c>
      <c r="AG1" s="27" t="s">
        <v>352</v>
      </c>
      <c r="AH1" s="27" t="s">
        <v>372</v>
      </c>
      <c r="AI1" s="27" t="s">
        <v>373</v>
      </c>
      <c r="AJ1" s="27" t="s">
        <v>374</v>
      </c>
      <c r="AK1" s="27" t="s">
        <v>368</v>
      </c>
      <c r="AL1" s="78" t="s">
        <v>382</v>
      </c>
      <c r="AM1" s="27" t="s">
        <v>369</v>
      </c>
      <c r="AN1" s="27" t="s">
        <v>370</v>
      </c>
      <c r="AO1" s="27" t="s">
        <v>356</v>
      </c>
      <c r="AP1" s="27" t="s">
        <v>371</v>
      </c>
      <c r="AQ1" s="27" t="s">
        <v>383</v>
      </c>
      <c r="AR1" s="27" t="s">
        <v>384</v>
      </c>
      <c r="AS1" s="27" t="s">
        <v>385</v>
      </c>
      <c r="AT1" s="27" t="s">
        <v>386</v>
      </c>
      <c r="AU1" s="27" t="s">
        <v>399</v>
      </c>
      <c r="AV1" s="27" t="s">
        <v>400</v>
      </c>
      <c r="AW1" s="27" t="s">
        <v>401</v>
      </c>
      <c r="AX1" s="27" t="s">
        <v>402</v>
      </c>
      <c r="AY1" s="27" t="s">
        <v>403</v>
      </c>
      <c r="AZ1" s="27" t="s">
        <v>414</v>
      </c>
      <c r="BA1" s="27" t="s">
        <v>415</v>
      </c>
      <c r="BB1" s="27" t="s">
        <v>416</v>
      </c>
      <c r="BC1" s="27" t="s">
        <v>417</v>
      </c>
      <c r="BD1" s="27" t="s">
        <v>419</v>
      </c>
      <c r="BE1" s="27" t="s">
        <v>420</v>
      </c>
      <c r="BF1" s="27" t="s">
        <v>421</v>
      </c>
      <c r="BG1" s="27" t="s">
        <v>422</v>
      </c>
      <c r="BH1" s="27" t="s">
        <v>8237</v>
      </c>
      <c r="BI1" s="27" t="s">
        <v>8238</v>
      </c>
      <c r="BJ1" s="27" t="s">
        <v>8241</v>
      </c>
      <c r="BK1" s="27" t="s">
        <v>8242</v>
      </c>
    </row>
    <row r="2" spans="1:69" x14ac:dyDescent="0.3">
      <c r="A2" s="26">
        <v>1</v>
      </c>
      <c r="B2" s="26" t="s">
        <v>10</v>
      </c>
      <c r="C2" s="26">
        <f>VALUE(INDEX([1]COD_RIPARTIZIONI!$A$1:$IV$65536,MATCH(A2,[1]COD_RIPARTIZIONI!$U$1:$U$65536,0),8))</f>
        <v>1</v>
      </c>
      <c r="D2" s="26" t="str">
        <f>INDEX([1]COD_RIPARTIZIONI!$A$1:$IV$65536,MATCH(A2,[1]COD_RIPARTIZIONI!$U$1:$U$65536,0),10)</f>
        <v>Piemonte</v>
      </c>
      <c r="E2" s="26">
        <v>1</v>
      </c>
      <c r="F2" s="26" t="s">
        <v>363</v>
      </c>
      <c r="G2" s="26">
        <f>IF(H2="Città metropolitana",1,2)</f>
        <v>1</v>
      </c>
      <c r="H2" s="26" t="s">
        <v>355</v>
      </c>
      <c r="I2" s="26">
        <v>2</v>
      </c>
      <c r="J2" s="26" t="s">
        <v>360</v>
      </c>
      <c r="K2" s="31">
        <v>6336595</v>
      </c>
      <c r="L2" s="31">
        <v>6828.3720000000012</v>
      </c>
      <c r="M2" s="30">
        <f>K2/L2</f>
        <v>927.98034436319506</v>
      </c>
      <c r="N2" s="26">
        <f>IF(M2&gt;M$137,1,2)</f>
        <v>2</v>
      </c>
      <c r="O2" s="26" t="str">
        <f>IF(N2=1,"Provincia turistica","Provincia non turistica")</f>
        <v>Provincia non turistica</v>
      </c>
      <c r="P2" s="26">
        <f>INDEX(Foglio2!H:M,MATCH(Giacomo!A2,Foglio2!H:H,0),6)</f>
        <v>2</v>
      </c>
      <c r="Q2" s="26" t="str">
        <f>IF(P2=1,"Provincia con molte aree interne","Provincia con poche aree interne")</f>
        <v>Provincia con poche aree interne</v>
      </c>
      <c r="R2" s="26">
        <f>IF(AG2&lt;=500000,1,2)</f>
        <v>2</v>
      </c>
      <c r="S2" s="26" t="str">
        <f>IF(R2=1,"Provincia fino a 500.000 abitanti","Provincia con oltre 500.000 abitanti")</f>
        <v>Provincia con oltre 500.000 abitanti</v>
      </c>
      <c r="T2" s="30">
        <v>424.90851016927763</v>
      </c>
      <c r="U2" s="30">
        <v>16643.0341548914</v>
      </c>
      <c r="V2" s="30">
        <v>4081.5548217596793</v>
      </c>
      <c r="W2" s="30">
        <v>17575.545663068395</v>
      </c>
      <c r="X2" s="30">
        <v>26211.58583146409</v>
      </c>
      <c r="Y2" s="30">
        <v>12956.518419359563</v>
      </c>
      <c r="Z2" s="30">
        <v>77893.147400712405</v>
      </c>
      <c r="AA2" s="32">
        <f>Z2/AG2*1000000</f>
        <v>35329.944444880959</v>
      </c>
      <c r="AB2" s="30">
        <f>INDEX('pro-capite'!$1:$1048576,MATCH($B2,'pro-capite'!$A:$A,0),5)</f>
        <v>51565.256109941845</v>
      </c>
      <c r="AC2" s="30">
        <f>INDEX('pro-capite'!$1:$1048576,MATCH($B2,'pro-capite'!$A:$A,0),6)</f>
        <v>53796.274920348369</v>
      </c>
      <c r="AD2" s="30">
        <f>INDEX('pro-capite'!$1:$1048576,MATCH($B2,'pro-capite'!$A:$A,0),7)</f>
        <v>56998.805124355524</v>
      </c>
      <c r="AE2" s="31">
        <v>2213788</v>
      </c>
      <c r="AF2" s="31">
        <v>2206501</v>
      </c>
      <c r="AG2" s="31">
        <v>2204734.5</v>
      </c>
      <c r="AH2" s="32">
        <f>AB2/AE2*1000000</f>
        <v>23292.770631127209</v>
      </c>
      <c r="AI2" s="32">
        <f t="shared" ref="AI2:AJ2" si="0">AC2/AF2*1000000</f>
        <v>24380.806951978888</v>
      </c>
      <c r="AJ2" s="32">
        <f t="shared" si="0"/>
        <v>25852.911143884001</v>
      </c>
      <c r="AK2" s="29">
        <f>AD2/AB2*100-100</f>
        <v>10.537228793800324</v>
      </c>
      <c r="AL2" s="79">
        <f>AD2/AC2*100-100</f>
        <v>5.9530705587866066</v>
      </c>
      <c r="AM2" s="26">
        <f>RANK(AK2,AK$2:AK$108)</f>
        <v>82</v>
      </c>
      <c r="AN2" s="26">
        <f>RANK(AH2,AH$2:AH$108)</f>
        <v>12</v>
      </c>
      <c r="AO2" s="26">
        <f t="shared" ref="AO2:AP2" si="1">RANK(AI2,AI$2:AI$108)</f>
        <v>12</v>
      </c>
      <c r="AP2" s="26">
        <f t="shared" si="1"/>
        <v>10</v>
      </c>
      <c r="AQ2" s="26">
        <f>RANK(AL2,AL$2:AL$108)</f>
        <v>19</v>
      </c>
      <c r="AR2" s="30">
        <f>INDEX('2021'!$1:$1048576,MATCH(Giacomo!B2,'2021'!A:A,0),3)</f>
        <v>34207.540132996241</v>
      </c>
      <c r="AS2" s="30">
        <f>INDEX('2022'!$1:$1048576,MATCH(Giacomo!B2,'2022'!A:A,0),3)</f>
        <v>35966.960555269521</v>
      </c>
      <c r="AT2" s="30">
        <f>INDEX('2023'!$1:$1048576,MATCH(Giacomo!B2,'2023'!A:A,0),3)</f>
        <v>37681.264349124373</v>
      </c>
      <c r="AU2" s="29">
        <f t="shared" ref="AU2:AU33" si="2">AT2/AR2*100-100</f>
        <v>10.154849494066397</v>
      </c>
      <c r="AV2" s="30">
        <f>INDEX('2021'!$1:$1048576,MATCH(Giacomo!B2,'2021'!A:A,0),2)</f>
        <v>6713.2228884299539</v>
      </c>
      <c r="AW2" s="30">
        <f>INDEX('2022'!$1:$1048576,MATCH(Giacomo!B2,'2022'!A:A,0),2)</f>
        <v>6888.082473457941</v>
      </c>
      <c r="AX2" s="30">
        <f>INDEX('2023'!$1:$1048576,MATCH(Giacomo!B2,'2023'!A:A,0),2)</f>
        <v>7258.537462736891</v>
      </c>
      <c r="AY2" s="29">
        <f>AX2/AV2*100-100</f>
        <v>8.1229922403853294</v>
      </c>
      <c r="AZ2" s="30">
        <v>16694.112552161223</v>
      </c>
      <c r="BA2" s="30">
        <v>17739.587362585524</v>
      </c>
      <c r="BB2" s="30">
        <v>17739.587362585524</v>
      </c>
      <c r="BC2" s="29">
        <f>BB2/AZ2*100-100</f>
        <v>6.2625360117687308</v>
      </c>
      <c r="BD2" s="30">
        <f>INDEX('2021'!$1:$1048576,MATCH($B2,'2021'!$A:$A,0),7)</f>
        <v>18271.697293055648</v>
      </c>
      <c r="BE2" s="30">
        <f>INDEX('2022'!$1:$1048576,MATCH($B2,'2022'!$A:$A,0),7)</f>
        <v>18444.107239599147</v>
      </c>
      <c r="BF2" s="30">
        <f>INDEX('2023'!$1:$1048576,MATCH($B2,'2023'!$A:$A,0),7)</f>
        <v>19340.513924545223</v>
      </c>
      <c r="BG2" s="29">
        <f>BF2/BD2*100-100</f>
        <v>5.8495749702234292</v>
      </c>
      <c r="BH2" s="29">
        <f>AT2/AD2*100</f>
        <v>66.108867136625662</v>
      </c>
      <c r="BI2" s="29">
        <f>AX2/AD2*100</f>
        <v>12.734543201214102</v>
      </c>
      <c r="BJ2" s="29">
        <f>BB2/AD2*100</f>
        <v>31.122735509775485</v>
      </c>
      <c r="BK2" s="29">
        <f>BF2/AD2*100</f>
        <v>33.931437478995576</v>
      </c>
      <c r="BL2" s="29">
        <f>AX2/AG2*1000000</f>
        <v>3292.2501383894028</v>
      </c>
      <c r="BM2" s="29"/>
      <c r="BN2" s="29"/>
      <c r="BO2" s="29"/>
      <c r="BP2" s="29"/>
      <c r="BQ2" s="29"/>
    </row>
    <row r="3" spans="1:69" x14ac:dyDescent="0.3">
      <c r="A3" s="26">
        <v>2</v>
      </c>
      <c r="B3" s="26" t="s">
        <v>11</v>
      </c>
      <c r="C3" s="26">
        <f>VALUE(INDEX([1]COD_RIPARTIZIONI!$A$1:$IV$65536,MATCH(A3,[1]COD_RIPARTIZIONI!$U$1:$U$65536,0),8))</f>
        <v>1</v>
      </c>
      <c r="D3" s="26" t="str">
        <f>INDEX([1]COD_RIPARTIZIONI!$A$1:$IV$65536,MATCH(A3,[1]COD_RIPARTIZIONI!$U$1:$U$65536,0),10)</f>
        <v>Piemonte</v>
      </c>
      <c r="E3" s="26">
        <v>1</v>
      </c>
      <c r="F3" s="26" t="s">
        <v>363</v>
      </c>
      <c r="G3" s="26">
        <f t="shared" ref="G3:G66" si="3">IF(H3="Città metropolitana",1,2)</f>
        <v>2</v>
      </c>
      <c r="H3" s="26" t="s">
        <v>187</v>
      </c>
      <c r="I3" s="26">
        <v>2</v>
      </c>
      <c r="J3" s="26" t="s">
        <v>360</v>
      </c>
      <c r="K3" s="31">
        <v>347923</v>
      </c>
      <c r="L3" s="31">
        <v>2082.1730000000002</v>
      </c>
      <c r="M3" s="30">
        <f t="shared" ref="M3:M66" si="4">K3/L3</f>
        <v>167.0961058471126</v>
      </c>
      <c r="N3" s="26">
        <f t="shared" ref="N3:N66" si="5">IF(M3&gt;M$137,1,2)</f>
        <v>2</v>
      </c>
      <c r="O3" s="26" t="str">
        <f t="shared" ref="O3:O66" si="6">IF(N3=1,"Provincia turistica","Provincia non turistica")</f>
        <v>Provincia non turistica</v>
      </c>
      <c r="P3" s="26">
        <f>INDEX(Foglio2!H:M,MATCH(Giacomo!A3,Foglio2!H:H,0),6)</f>
        <v>2</v>
      </c>
      <c r="Q3" s="26" t="str">
        <f t="shared" ref="Q3:Q66" si="7">IF(P3=1,"Provincia con molte aree interne","Provincia con poche aree interne")</f>
        <v>Provincia con poche aree interne</v>
      </c>
      <c r="R3" s="26">
        <f t="shared" ref="R3:R66" si="8">IF(AG3&lt;=500000,1,2)</f>
        <v>1</v>
      </c>
      <c r="S3" s="26" t="str">
        <f t="shared" ref="S3:S66" si="9">IF(R3=1,"Provincia fino a 500.000 abitanti","Provincia con oltre 500.000 abitanti")</f>
        <v>Provincia fino a 500.000 abitanti</v>
      </c>
      <c r="T3" s="30">
        <v>115.93364089578557</v>
      </c>
      <c r="U3" s="30">
        <v>1636.0631553980338</v>
      </c>
      <c r="V3" s="30">
        <v>368.01415299354824</v>
      </c>
      <c r="W3" s="30">
        <v>875.43765776371924</v>
      </c>
      <c r="X3" s="30">
        <v>1242.2913548285328</v>
      </c>
      <c r="Y3" s="30">
        <v>936.77076050459414</v>
      </c>
      <c r="Z3" s="30">
        <v>5174.5107223842133</v>
      </c>
      <c r="AA3" s="32">
        <f t="shared" ref="AA3:AA66" si="10">Z3/AG3*1000000</f>
        <v>31209.729444168282</v>
      </c>
      <c r="AB3" s="30">
        <f>INDEX('pro-capite'!$1:$1048576,MATCH($B3,'pro-capite'!$A:$A,0),5)</f>
        <v>3357.7539907019577</v>
      </c>
      <c r="AC3" s="30">
        <f>INDEX('pro-capite'!$1:$1048576,MATCH($B3,'pro-capite'!$A:$A,0),6)</f>
        <v>3530.9307367368788</v>
      </c>
      <c r="AD3" s="30">
        <f>INDEX('pro-capite'!$1:$1048576,MATCH($B3,'pro-capite'!$A:$A,0),7)</f>
        <v>3743.7099868040832</v>
      </c>
      <c r="AE3" s="31">
        <v>166333.5</v>
      </c>
      <c r="AF3" s="31">
        <v>165987.5</v>
      </c>
      <c r="AG3" s="31">
        <v>165798</v>
      </c>
      <c r="AH3" s="32">
        <f t="shared" ref="AH3:AH66" si="11">AB3/AE3*1000000</f>
        <v>20186.877512358951</v>
      </c>
      <c r="AI3" s="32">
        <f t="shared" ref="AI3:AI66" si="12">AC3/AF3*1000000</f>
        <v>21272.268916255012</v>
      </c>
      <c r="AJ3" s="32">
        <f t="shared" ref="AJ3:AJ66" si="13">AD3/AG3*1000000</f>
        <v>22579.946602516819</v>
      </c>
      <c r="AK3" s="29">
        <f t="shared" ref="AK3:AK66" si="14">AD3/AB3*100-100</f>
        <v>11.494469135347202</v>
      </c>
      <c r="AL3" s="79">
        <f t="shared" ref="AL3:AL66" si="15">AD3/AC3*100-100</f>
        <v>6.0261519109787258</v>
      </c>
      <c r="AM3" s="26">
        <f t="shared" ref="AM3:AM66" si="16">RANK(AK3,AK$2:AK$108)</f>
        <v>56</v>
      </c>
      <c r="AN3" s="26">
        <f t="shared" ref="AN3:AN66" si="17">RANK(AH3,AH$2:AH$108)</f>
        <v>42</v>
      </c>
      <c r="AO3" s="26">
        <f t="shared" ref="AO3:AO66" si="18">RANK(AI3,AI$2:AI$108)</f>
        <v>45</v>
      </c>
      <c r="AP3" s="26">
        <f t="shared" ref="AP3:AP66" si="19">RANK(AJ3,AJ$2:AJ$108)</f>
        <v>42</v>
      </c>
      <c r="AQ3" s="26">
        <f t="shared" ref="AQ3:AQ66" si="20">RANK(AL3,AL$2:AL$108)</f>
        <v>17</v>
      </c>
      <c r="AR3" s="30">
        <f>INDEX('2021'!$1:$1048576,MATCH(Giacomo!B3,'2021'!A:A,0),3)</f>
        <v>1954.9111251779048</v>
      </c>
      <c r="AS3" s="30">
        <f>INDEX('2022'!$1:$1048576,MATCH(Giacomo!B3,'2022'!A:A,0),3)</f>
        <v>2003.4656839919364</v>
      </c>
      <c r="AT3" s="30">
        <f>INDEX('2023'!$1:$1048576,MATCH(Giacomo!B3,'2023'!A:A,0),3)</f>
        <v>2126.1661319850368</v>
      </c>
      <c r="AU3" s="29">
        <f t="shared" si="2"/>
        <v>8.7602451385889566</v>
      </c>
      <c r="AV3" s="30">
        <f>INDEX('2021'!$1:$1048576,MATCH(Giacomo!B3,'2021'!A:A,0),2)</f>
        <v>420.14230197185952</v>
      </c>
      <c r="AW3" s="30">
        <f>INDEX('2022'!$1:$1048576,MATCH(Giacomo!B3,'2022'!A:A,0),2)</f>
        <v>456.62916625662558</v>
      </c>
      <c r="AX3" s="30">
        <f>INDEX('2023'!$1:$1048576,MATCH(Giacomo!B3,'2023'!A:A,0),2)</f>
        <v>486.07400486207229</v>
      </c>
      <c r="AY3" s="29">
        <f t="shared" ref="AY3:AY66" si="21">AX3/AV3*100-100</f>
        <v>15.692707585209732</v>
      </c>
      <c r="AZ3" s="30">
        <v>1084.8782061027198</v>
      </c>
      <c r="BA3" s="30">
        <v>1174.7687360373552</v>
      </c>
      <c r="BB3" s="30">
        <v>1174.7687360373552</v>
      </c>
      <c r="BC3" s="29">
        <f t="shared" ref="BC3:BC66" si="22">BB3/AZ3*100-100</f>
        <v>8.2857715667047103</v>
      </c>
      <c r="BD3" s="30">
        <f>INDEX('2021'!$1:$1048576,MATCH($B3,'2021'!$A:$A,0),7)</f>
        <v>1423.369353599855</v>
      </c>
      <c r="BE3" s="30">
        <f>INDEX('2022'!$1:$1048576,MATCH($B3,'2022'!$A:$A,0),7)</f>
        <v>1447.0399194106667</v>
      </c>
      <c r="BF3" s="30">
        <f>INDEX('2023'!$1:$1048576,MATCH($B3,'2023'!$A:$A,0),7)</f>
        <v>1513.0688970163449</v>
      </c>
      <c r="BG3" s="29">
        <f t="shared" ref="BG3:BG66" si="23">BF3/BD3*100-100</f>
        <v>6.3019161674114912</v>
      </c>
      <c r="BH3" s="29">
        <f t="shared" ref="BH3:BH66" si="24">AT3/AD3*100</f>
        <v>56.79302455263354</v>
      </c>
      <c r="BI3" s="29">
        <f t="shared" ref="BI3:BI66" si="25">AX3/AD3*100</f>
        <v>12.983751588007546</v>
      </c>
      <c r="BJ3" s="29">
        <f t="shared" ref="BJ3:BJ66" si="26">BB3/AD3*100</f>
        <v>31.379800790611657</v>
      </c>
      <c r="BK3" s="29">
        <f t="shared" ref="BK3:BK66" si="27">BF3/AD3*100</f>
        <v>40.416295662581916</v>
      </c>
      <c r="BL3" s="29">
        <f t="shared" ref="BL3:BL66" si="28">AX3/AG3*1000000</f>
        <v>2931.7241755755335</v>
      </c>
      <c r="BM3" s="29"/>
      <c r="BN3" s="29"/>
      <c r="BO3" s="29"/>
      <c r="BP3" s="29"/>
      <c r="BQ3" s="29"/>
    </row>
    <row r="4" spans="1:69" x14ac:dyDescent="0.3">
      <c r="A4" s="26">
        <v>3</v>
      </c>
      <c r="B4" s="26" t="s">
        <v>12</v>
      </c>
      <c r="C4" s="26">
        <f>VALUE(INDEX([1]COD_RIPARTIZIONI!$A$1:$IV$65536,MATCH(A4,[1]COD_RIPARTIZIONI!$U$1:$U$65536,0),8))</f>
        <v>1</v>
      </c>
      <c r="D4" s="26" t="str">
        <f>INDEX([1]COD_RIPARTIZIONI!$A$1:$IV$65536,MATCH(A4,[1]COD_RIPARTIZIONI!$U$1:$U$65536,0),10)</f>
        <v>Piemonte</v>
      </c>
      <c r="E4" s="26">
        <v>1</v>
      </c>
      <c r="F4" s="26" t="s">
        <v>363</v>
      </c>
      <c r="G4" s="26">
        <f t="shared" si="3"/>
        <v>2</v>
      </c>
      <c r="H4" s="26" t="s">
        <v>187</v>
      </c>
      <c r="I4" s="26">
        <v>2</v>
      </c>
      <c r="J4" s="26" t="s">
        <v>360</v>
      </c>
      <c r="K4" s="31">
        <v>1393940</v>
      </c>
      <c r="L4" s="31">
        <v>1340.5404999999994</v>
      </c>
      <c r="M4" s="30">
        <f t="shared" si="4"/>
        <v>1039.8343056401509</v>
      </c>
      <c r="N4" s="26">
        <f t="shared" si="5"/>
        <v>2</v>
      </c>
      <c r="O4" s="26" t="str">
        <f t="shared" si="6"/>
        <v>Provincia non turistica</v>
      </c>
      <c r="P4" s="26">
        <f>INDEX(Foglio2!H:M,MATCH(Giacomo!A4,Foglio2!H:H,0),6)</f>
        <v>2</v>
      </c>
      <c r="Q4" s="26" t="str">
        <f t="shared" si="7"/>
        <v>Provincia con poche aree interne</v>
      </c>
      <c r="R4" s="26">
        <f t="shared" si="8"/>
        <v>1</v>
      </c>
      <c r="S4" s="26" t="str">
        <f t="shared" si="9"/>
        <v>Provincia fino a 500.000 abitanti</v>
      </c>
      <c r="T4" s="30">
        <v>98.472327790916893</v>
      </c>
      <c r="U4" s="30">
        <v>3656.6235204971185</v>
      </c>
      <c r="V4" s="30">
        <v>745.17294111418255</v>
      </c>
      <c r="W4" s="30">
        <v>2498.8370311422154</v>
      </c>
      <c r="X4" s="30">
        <v>3247.9043601237731</v>
      </c>
      <c r="Y4" s="30">
        <v>1906.4214620173245</v>
      </c>
      <c r="Z4" s="30">
        <v>12153.431642685531</v>
      </c>
      <c r="AA4" s="32">
        <f t="shared" si="10"/>
        <v>33481.265820418994</v>
      </c>
      <c r="AB4" s="30">
        <f>INDEX('pro-capite'!$1:$1048576,MATCH($B4,'pro-capite'!$A:$A,0),5)</f>
        <v>7056.892108948924</v>
      </c>
      <c r="AC4" s="30">
        <f>INDEX('pro-capite'!$1:$1048576,MATCH($B4,'pro-capite'!$A:$A,0),6)</f>
        <v>7508.4461526010127</v>
      </c>
      <c r="AD4" s="30">
        <f>INDEX('pro-capite'!$1:$1048576,MATCH($B4,'pro-capite'!$A:$A,0),7)</f>
        <v>7922.8852850038293</v>
      </c>
      <c r="AE4" s="31">
        <v>362420.5</v>
      </c>
      <c r="AF4" s="31">
        <v>362209</v>
      </c>
      <c r="AG4" s="31">
        <v>362992</v>
      </c>
      <c r="AH4" s="32">
        <f t="shared" si="11"/>
        <v>19471.558890705473</v>
      </c>
      <c r="AI4" s="32">
        <f t="shared" si="12"/>
        <v>20729.595765431044</v>
      </c>
      <c r="AJ4" s="32">
        <f t="shared" si="13"/>
        <v>21826.611288964577</v>
      </c>
      <c r="AK4" s="29">
        <f t="shared" si="14"/>
        <v>12.271594388650612</v>
      </c>
      <c r="AL4" s="79">
        <f t="shared" si="15"/>
        <v>5.5196391367773288</v>
      </c>
      <c r="AM4" s="26">
        <f t="shared" si="16"/>
        <v>27</v>
      </c>
      <c r="AN4" s="26">
        <f t="shared" si="17"/>
        <v>49</v>
      </c>
      <c r="AO4" s="26">
        <f t="shared" si="18"/>
        <v>51</v>
      </c>
      <c r="AP4" s="26">
        <f t="shared" si="19"/>
        <v>48</v>
      </c>
      <c r="AQ4" s="26">
        <f t="shared" si="20"/>
        <v>37</v>
      </c>
      <c r="AR4" s="30">
        <f>INDEX('2021'!$1:$1048576,MATCH(Giacomo!B4,'2021'!A:A,0),3)</f>
        <v>4277.6467669832036</v>
      </c>
      <c r="AS4" s="30">
        <f>INDEX('2022'!$1:$1048576,MATCH(Giacomo!B4,'2022'!A:A,0),3)</f>
        <v>4492.2741702802177</v>
      </c>
      <c r="AT4" s="30">
        <f>INDEX('2023'!$1:$1048576,MATCH(Giacomo!B4,'2023'!A:A,0),3)</f>
        <v>4709.2102261278433</v>
      </c>
      <c r="AU4" s="29">
        <f t="shared" si="2"/>
        <v>10.088805426283429</v>
      </c>
      <c r="AV4" s="30">
        <f>INDEX('2021'!$1:$1048576,MATCH(Giacomo!B4,'2021'!A:A,0),2)</f>
        <v>977.31223554193832</v>
      </c>
      <c r="AW4" s="30">
        <f>INDEX('2022'!$1:$1048576,MATCH(Giacomo!B4,'2022'!A:A,0),2)</f>
        <v>1000.8926182577791</v>
      </c>
      <c r="AX4" s="30">
        <f>INDEX('2023'!$1:$1048576,MATCH(Giacomo!B4,'2023'!A:A,0),2)</f>
        <v>1104.2898480952763</v>
      </c>
      <c r="AY4" s="29">
        <f t="shared" si="21"/>
        <v>12.992532778731288</v>
      </c>
      <c r="AZ4" s="30">
        <v>2543.7405400250618</v>
      </c>
      <c r="BA4" s="30">
        <v>2814.4903765285503</v>
      </c>
      <c r="BB4" s="30">
        <v>2814.4903765285503</v>
      </c>
      <c r="BC4" s="29">
        <f t="shared" si="22"/>
        <v>10.643767799557935</v>
      </c>
      <c r="BD4" s="30">
        <f>INDEX('2021'!$1:$1048576,MATCH($B4,'2021'!$A:$A,0),7)</f>
        <v>2827.6910662549822</v>
      </c>
      <c r="BE4" s="30">
        <f>INDEX('2022'!$1:$1048576,MATCH($B4,'2022'!$A:$A,0),7)</f>
        <v>2886.2308823613898</v>
      </c>
      <c r="BF4" s="30">
        <f>INDEX('2023'!$1:$1048576,MATCH($B4,'2023'!$A:$A,0),7)</f>
        <v>3010.8049117866244</v>
      </c>
      <c r="BG4" s="29">
        <f t="shared" si="23"/>
        <v>6.4757373150440998</v>
      </c>
      <c r="BH4" s="29">
        <f t="shared" si="24"/>
        <v>59.438071570230576</v>
      </c>
      <c r="BI4" s="29">
        <f t="shared" si="25"/>
        <v>13.937975981874166</v>
      </c>
      <c r="BJ4" s="29">
        <f t="shared" si="26"/>
        <v>35.523553292582982</v>
      </c>
      <c r="BK4" s="29">
        <f t="shared" si="27"/>
        <v>38.001369494587713</v>
      </c>
      <c r="BL4" s="29">
        <f t="shared" si="28"/>
        <v>3042.187839112918</v>
      </c>
      <c r="BM4" s="29"/>
      <c r="BN4" s="29"/>
      <c r="BO4" s="29"/>
      <c r="BP4" s="29"/>
      <c r="BQ4" s="29"/>
    </row>
    <row r="5" spans="1:69" x14ac:dyDescent="0.3">
      <c r="A5" s="26">
        <v>4</v>
      </c>
      <c r="B5" s="26" t="s">
        <v>13</v>
      </c>
      <c r="C5" s="26">
        <f>VALUE(INDEX([1]COD_RIPARTIZIONI!$A$1:$IV$65536,MATCH(A5,[1]COD_RIPARTIZIONI!$U$1:$U$65536,0),8))</f>
        <v>1</v>
      </c>
      <c r="D5" s="26" t="str">
        <f>INDEX([1]COD_RIPARTIZIONI!$A$1:$IV$65536,MATCH(A5,[1]COD_RIPARTIZIONI!$U$1:$U$65536,0),10)</f>
        <v>Piemonte</v>
      </c>
      <c r="E5" s="26">
        <v>1</v>
      </c>
      <c r="F5" s="26" t="s">
        <v>363</v>
      </c>
      <c r="G5" s="26">
        <f t="shared" si="3"/>
        <v>2</v>
      </c>
      <c r="H5" s="26" t="s">
        <v>187</v>
      </c>
      <c r="I5" s="26">
        <v>1</v>
      </c>
      <c r="J5" s="26" t="s">
        <v>358</v>
      </c>
      <c r="K5" s="31">
        <v>1796811</v>
      </c>
      <c r="L5" s="31">
        <v>6898.1861999999992</v>
      </c>
      <c r="M5" s="30">
        <f t="shared" si="4"/>
        <v>260.47586248106791</v>
      </c>
      <c r="N5" s="26">
        <f t="shared" si="5"/>
        <v>2</v>
      </c>
      <c r="O5" s="26" t="str">
        <f t="shared" si="6"/>
        <v>Provincia non turistica</v>
      </c>
      <c r="P5" s="26">
        <f>INDEX(Foglio2!H:M,MATCH(Giacomo!A5,Foglio2!H:H,0),6)</f>
        <v>2</v>
      </c>
      <c r="Q5" s="26" t="str">
        <f t="shared" si="7"/>
        <v>Provincia con poche aree interne</v>
      </c>
      <c r="R5" s="26">
        <f t="shared" si="8"/>
        <v>2</v>
      </c>
      <c r="S5" s="26" t="str">
        <f t="shared" si="9"/>
        <v>Provincia con oltre 500.000 abitanti</v>
      </c>
      <c r="T5" s="30">
        <v>801.22016527547032</v>
      </c>
      <c r="U5" s="30">
        <v>5564.1515893958922</v>
      </c>
      <c r="V5" s="30">
        <v>1441.9357661884981</v>
      </c>
      <c r="W5" s="30">
        <v>3872.1729908036859</v>
      </c>
      <c r="X5" s="30">
        <v>5838.0054475133593</v>
      </c>
      <c r="Y5" s="30">
        <v>2932.7774826631598</v>
      </c>
      <c r="Z5" s="30">
        <v>20450.263441840067</v>
      </c>
      <c r="AA5" s="32">
        <f t="shared" si="10"/>
        <v>35187.274659105198</v>
      </c>
      <c r="AB5" s="30">
        <f>INDEX('pro-capite'!$1:$1048576,MATCH($B5,'pro-capite'!$A:$A,0),5)</f>
        <v>13003.408977371264</v>
      </c>
      <c r="AC5" s="30">
        <f>INDEX('pro-capite'!$1:$1048576,MATCH($B5,'pro-capite'!$A:$A,0),6)</f>
        <v>13899.670629654229</v>
      </c>
      <c r="AD5" s="30">
        <f>INDEX('pro-capite'!$1:$1048576,MATCH($B5,'pro-capite'!$A:$A,0),7)</f>
        <v>14606.639332493049</v>
      </c>
      <c r="AE5" s="31">
        <v>580976.5</v>
      </c>
      <c r="AF5" s="31">
        <v>580445.5</v>
      </c>
      <c r="AG5" s="31">
        <v>581183.5</v>
      </c>
      <c r="AH5" s="32">
        <f t="shared" si="11"/>
        <v>22381.987872781883</v>
      </c>
      <c r="AI5" s="32">
        <f t="shared" si="12"/>
        <v>23946.555929289192</v>
      </c>
      <c r="AJ5" s="32">
        <f t="shared" si="13"/>
        <v>25132.577460463086</v>
      </c>
      <c r="AK5" s="29">
        <f t="shared" si="14"/>
        <v>12.329308090761046</v>
      </c>
      <c r="AL5" s="79">
        <f t="shared" si="15"/>
        <v>5.0862262975536794</v>
      </c>
      <c r="AM5" s="26">
        <f t="shared" si="16"/>
        <v>25</v>
      </c>
      <c r="AN5" s="26">
        <f t="shared" si="17"/>
        <v>16</v>
      </c>
      <c r="AO5" s="26">
        <f t="shared" si="18"/>
        <v>15</v>
      </c>
      <c r="AP5" s="26">
        <f t="shared" si="19"/>
        <v>15</v>
      </c>
      <c r="AQ5" s="26">
        <f t="shared" si="20"/>
        <v>50</v>
      </c>
      <c r="AR5" s="30">
        <f>INDEX('2021'!$1:$1048576,MATCH(Giacomo!B5,'2021'!A:A,0),3)</f>
        <v>8093.5583575156106</v>
      </c>
      <c r="AS5" s="30">
        <f>INDEX('2022'!$1:$1048576,MATCH(Giacomo!B5,'2022'!A:A,0),3)</f>
        <v>8494.1946460648469</v>
      </c>
      <c r="AT5" s="30">
        <f>INDEX('2023'!$1:$1048576,MATCH(Giacomo!B5,'2023'!A:A,0),3)</f>
        <v>8907.2432677054185</v>
      </c>
      <c r="AU5" s="29">
        <f t="shared" si="2"/>
        <v>10.053487900463793</v>
      </c>
      <c r="AV5" s="30">
        <f>INDEX('2021'!$1:$1048576,MATCH(Giacomo!B5,'2021'!A:A,0),2)</f>
        <v>1638.027878285933</v>
      </c>
      <c r="AW5" s="30">
        <f>INDEX('2022'!$1:$1048576,MATCH(Giacomo!B5,'2022'!A:A,0),2)</f>
        <v>1638.8508887213125</v>
      </c>
      <c r="AX5" s="30">
        <f>INDEX('2023'!$1:$1048576,MATCH(Giacomo!B5,'2023'!A:A,0),2)</f>
        <v>1707.8787623726059</v>
      </c>
      <c r="AY5" s="29">
        <f t="shared" si="21"/>
        <v>4.2643281602610159</v>
      </c>
      <c r="AZ5" s="30">
        <v>4862.2818428973169</v>
      </c>
      <c r="BA5" s="30">
        <v>5437.9681677658809</v>
      </c>
      <c r="BB5" s="30">
        <v>5437.9681677658809</v>
      </c>
      <c r="BC5" s="29">
        <f t="shared" si="22"/>
        <v>11.839838649203571</v>
      </c>
      <c r="BD5" s="30">
        <f>INDEX('2021'!$1:$1048576,MATCH($B5,'2021'!$A:$A,0),7)</f>
        <v>4246.187124782482</v>
      </c>
      <c r="BE5" s="30">
        <f>INDEX('2022'!$1:$1048576,MATCH($B5,'2022'!$A:$A,0),7)</f>
        <v>4360.4286084608657</v>
      </c>
      <c r="BF5" s="30">
        <f>INDEX('2023'!$1:$1048576,MATCH($B5,'2023'!$A:$A,0),7)</f>
        <v>4540.337696622727</v>
      </c>
      <c r="BG5" s="29">
        <f t="shared" si="23"/>
        <v>6.9274048268730866</v>
      </c>
      <c r="BH5" s="29">
        <f t="shared" si="24"/>
        <v>60.980784593557416</v>
      </c>
      <c r="BI5" s="29">
        <f t="shared" si="25"/>
        <v>11.692482599836376</v>
      </c>
      <c r="BJ5" s="29">
        <f t="shared" si="26"/>
        <v>37.229427276053187</v>
      </c>
      <c r="BK5" s="29">
        <f t="shared" si="27"/>
        <v>31.08406795889432</v>
      </c>
      <c r="BL5" s="29">
        <f t="shared" si="28"/>
        <v>2938.6222464550451</v>
      </c>
      <c r="BM5" s="29"/>
      <c r="BN5" s="29"/>
      <c r="BO5" s="29"/>
      <c r="BP5" s="29"/>
      <c r="BQ5" s="29"/>
    </row>
    <row r="6" spans="1:69" x14ac:dyDescent="0.3">
      <c r="A6" s="26">
        <v>5</v>
      </c>
      <c r="B6" s="26" t="s">
        <v>14</v>
      </c>
      <c r="C6" s="26">
        <f>VALUE(INDEX([1]COD_RIPARTIZIONI!$A$1:$IV$65536,MATCH(A6,[1]COD_RIPARTIZIONI!$U$1:$U$65536,0),8))</f>
        <v>1</v>
      </c>
      <c r="D6" s="26" t="str">
        <f>INDEX([1]COD_RIPARTIZIONI!$A$1:$IV$65536,MATCH(A6,[1]COD_RIPARTIZIONI!$U$1:$U$65536,0),10)</f>
        <v>Piemonte</v>
      </c>
      <c r="E6" s="26">
        <v>1</v>
      </c>
      <c r="F6" s="26" t="s">
        <v>363</v>
      </c>
      <c r="G6" s="26">
        <f t="shared" si="3"/>
        <v>2</v>
      </c>
      <c r="H6" s="26" t="s">
        <v>187</v>
      </c>
      <c r="I6" s="26">
        <v>2</v>
      </c>
      <c r="J6" s="26" t="s">
        <v>360</v>
      </c>
      <c r="K6" s="31">
        <v>384985</v>
      </c>
      <c r="L6" s="31">
        <v>1508.9475999999995</v>
      </c>
      <c r="M6" s="30">
        <f t="shared" si="4"/>
        <v>255.13477075015734</v>
      </c>
      <c r="N6" s="26">
        <f t="shared" si="5"/>
        <v>2</v>
      </c>
      <c r="O6" s="26" t="str">
        <f t="shared" si="6"/>
        <v>Provincia non turistica</v>
      </c>
      <c r="P6" s="26">
        <f>INDEX(Foglio2!H:M,MATCH(Giacomo!A6,Foglio2!H:H,0),6)</f>
        <v>2</v>
      </c>
      <c r="Q6" s="26" t="str">
        <f t="shared" si="7"/>
        <v>Provincia con poche aree interne</v>
      </c>
      <c r="R6" s="26">
        <f t="shared" si="8"/>
        <v>1</v>
      </c>
      <c r="S6" s="26" t="str">
        <f t="shared" si="9"/>
        <v>Provincia fino a 500.000 abitanti</v>
      </c>
      <c r="T6" s="30">
        <v>227.06924082249782</v>
      </c>
      <c r="U6" s="30">
        <v>1379.3401070046571</v>
      </c>
      <c r="V6" s="30">
        <v>418.90520192746317</v>
      </c>
      <c r="W6" s="30">
        <v>1168.4738796986148</v>
      </c>
      <c r="X6" s="30">
        <v>1646.273383052544</v>
      </c>
      <c r="Y6" s="30">
        <v>990.40588438344298</v>
      </c>
      <c r="Z6" s="30">
        <v>5830.46769688922</v>
      </c>
      <c r="AA6" s="32">
        <f t="shared" si="10"/>
        <v>28085.780952764853</v>
      </c>
      <c r="AB6" s="30">
        <f>INDEX('pro-capite'!$1:$1048576,MATCH($B6,'pro-capite'!$A:$A,0),5)</f>
        <v>3890.9932312216606</v>
      </c>
      <c r="AC6" s="30">
        <f>INDEX('pro-capite'!$1:$1048576,MATCH($B6,'pro-capite'!$A:$A,0),6)</f>
        <v>4144.1283470841681</v>
      </c>
      <c r="AD6" s="30">
        <f>INDEX('pro-capite'!$1:$1048576,MATCH($B6,'pro-capite'!$A:$A,0),7)</f>
        <v>4314.4824172941499</v>
      </c>
      <c r="AE6" s="31">
        <v>208838</v>
      </c>
      <c r="AF6" s="31">
        <v>208118.5</v>
      </c>
      <c r="AG6" s="31">
        <v>207595</v>
      </c>
      <c r="AH6" s="32">
        <f t="shared" si="11"/>
        <v>18631.634239083218</v>
      </c>
      <c r="AI6" s="32">
        <f t="shared" si="12"/>
        <v>19912.349680995048</v>
      </c>
      <c r="AJ6" s="32">
        <f t="shared" si="13"/>
        <v>20783.171161608661</v>
      </c>
      <c r="AK6" s="29">
        <f t="shared" si="14"/>
        <v>10.883832505139708</v>
      </c>
      <c r="AL6" s="79">
        <f t="shared" si="15"/>
        <v>4.1107334508556903</v>
      </c>
      <c r="AM6" s="26">
        <f t="shared" si="16"/>
        <v>75</v>
      </c>
      <c r="AN6" s="26">
        <f t="shared" si="17"/>
        <v>60</v>
      </c>
      <c r="AO6" s="26">
        <f t="shared" si="18"/>
        <v>60</v>
      </c>
      <c r="AP6" s="26">
        <f t="shared" si="19"/>
        <v>62</v>
      </c>
      <c r="AQ6" s="26">
        <f t="shared" si="20"/>
        <v>79</v>
      </c>
      <c r="AR6" s="30">
        <f>INDEX('2021'!$1:$1048576,MATCH(Giacomo!B6,'2021'!A:A,0),3)</f>
        <v>1930.1859893366682</v>
      </c>
      <c r="AS6" s="30">
        <f>INDEX('2022'!$1:$1048576,MATCH(Giacomo!B6,'2022'!A:A,0),3)</f>
        <v>2004.2932099111836</v>
      </c>
      <c r="AT6" s="30">
        <f>INDEX('2023'!$1:$1048576,MATCH(Giacomo!B6,'2023'!A:A,0),3)</f>
        <v>2112.9957327575717</v>
      </c>
      <c r="AU6" s="29">
        <f t="shared" si="2"/>
        <v>9.4710947251113424</v>
      </c>
      <c r="AV6" s="30">
        <f>INDEX('2021'!$1:$1048576,MATCH(Giacomo!B6,'2021'!A:A,0),2)</f>
        <v>554.57086359785012</v>
      </c>
      <c r="AW6" s="30">
        <f>INDEX('2022'!$1:$1048576,MATCH(Giacomo!B6,'2022'!A:A,0),2)</f>
        <v>587.51923258030706</v>
      </c>
      <c r="AX6" s="30">
        <f>INDEX('2023'!$1:$1048576,MATCH(Giacomo!B6,'2023'!A:A,0),2)</f>
        <v>569.35581799131614</v>
      </c>
      <c r="AY6" s="29">
        <f t="shared" si="21"/>
        <v>2.6660171610074741</v>
      </c>
      <c r="AZ6" s="30">
        <v>1464.4370320287019</v>
      </c>
      <c r="BA6" s="30">
        <v>1624.9209777901572</v>
      </c>
      <c r="BB6" s="30">
        <v>1624.9209777901572</v>
      </c>
      <c r="BC6" s="29">
        <f t="shared" si="22"/>
        <v>10.95874675738942</v>
      </c>
      <c r="BD6" s="30">
        <f>INDEX('2021'!$1:$1048576,MATCH($B6,'2021'!$A:$A,0),7)</f>
        <v>1618.6519939501566</v>
      </c>
      <c r="BE6" s="30">
        <f>INDEX('2022'!$1:$1048576,MATCH($B6,'2022'!$A:$A,0),7)</f>
        <v>1647.1651256565387</v>
      </c>
      <c r="BF6" s="30">
        <f>INDEX('2023'!$1:$1048576,MATCH($B6,'2023'!$A:$A,0),7)</f>
        <v>1722.9210260048831</v>
      </c>
      <c r="BG6" s="29">
        <f t="shared" si="23"/>
        <v>6.4417201748393467</v>
      </c>
      <c r="BH6" s="29">
        <f t="shared" si="24"/>
        <v>48.974489368362015</v>
      </c>
      <c r="BI6" s="29">
        <f t="shared" si="25"/>
        <v>13.196387490400079</v>
      </c>
      <c r="BJ6" s="29">
        <f t="shared" si="26"/>
        <v>37.66201413353388</v>
      </c>
      <c r="BK6" s="29">
        <f t="shared" si="27"/>
        <v>39.933434868079075</v>
      </c>
      <c r="BL6" s="29">
        <f t="shared" si="28"/>
        <v>2742.6277992789619</v>
      </c>
      <c r="BM6" s="29"/>
      <c r="BN6" s="29"/>
      <c r="BO6" s="29"/>
      <c r="BP6" s="29"/>
      <c r="BQ6" s="29"/>
    </row>
    <row r="7" spans="1:69" x14ac:dyDescent="0.3">
      <c r="A7" s="26">
        <v>6</v>
      </c>
      <c r="B7" s="26" t="s">
        <v>15</v>
      </c>
      <c r="C7" s="26">
        <f>VALUE(INDEX([1]COD_RIPARTIZIONI!$A$1:$IV$65536,MATCH(A7,[1]COD_RIPARTIZIONI!$U$1:$U$65536,0),8))</f>
        <v>1</v>
      </c>
      <c r="D7" s="26" t="str">
        <f>INDEX([1]COD_RIPARTIZIONI!$A$1:$IV$65536,MATCH(A7,[1]COD_RIPARTIZIONI!$U$1:$U$65536,0),10)</f>
        <v>Piemonte</v>
      </c>
      <c r="E7" s="26">
        <v>1</v>
      </c>
      <c r="F7" s="26" t="s">
        <v>363</v>
      </c>
      <c r="G7" s="26">
        <f t="shared" si="3"/>
        <v>2</v>
      </c>
      <c r="H7" s="26" t="s">
        <v>187</v>
      </c>
      <c r="I7" s="26">
        <v>2</v>
      </c>
      <c r="J7" s="26" t="s">
        <v>360</v>
      </c>
      <c r="K7" s="31">
        <v>671970</v>
      </c>
      <c r="L7" s="31">
        <v>3557.9432999999999</v>
      </c>
      <c r="M7" s="30">
        <f t="shared" si="4"/>
        <v>188.86472980050019</v>
      </c>
      <c r="N7" s="26">
        <f t="shared" si="5"/>
        <v>2</v>
      </c>
      <c r="O7" s="26" t="str">
        <f t="shared" si="6"/>
        <v>Provincia non turistica</v>
      </c>
      <c r="P7" s="26">
        <f>INDEX(Foglio2!H:M,MATCH(Giacomo!A7,Foglio2!H:H,0),6)</f>
        <v>2</v>
      </c>
      <c r="Q7" s="26" t="str">
        <f t="shared" si="7"/>
        <v>Provincia con poche aree interne</v>
      </c>
      <c r="R7" s="26">
        <f t="shared" si="8"/>
        <v>1</v>
      </c>
      <c r="S7" s="26" t="str">
        <f t="shared" si="9"/>
        <v>Provincia fino a 500.000 abitanti</v>
      </c>
      <c r="T7" s="30">
        <v>241.71518577239681</v>
      </c>
      <c r="U7" s="30">
        <v>3115.8643906687507</v>
      </c>
      <c r="V7" s="30">
        <v>876.06029943482531</v>
      </c>
      <c r="W7" s="30">
        <v>2944.9552809193588</v>
      </c>
      <c r="X7" s="30">
        <v>3263.8385198693618</v>
      </c>
      <c r="Y7" s="30">
        <v>2073.7874431503201</v>
      </c>
      <c r="Z7" s="30">
        <v>12516.221119815014</v>
      </c>
      <c r="AA7" s="32">
        <f t="shared" si="10"/>
        <v>30794.795092049408</v>
      </c>
      <c r="AB7" s="30">
        <f>INDEX('pro-capite'!$1:$1048576,MATCH($B7,'pro-capite'!$A:$A,0),5)</f>
        <v>7981.33553386727</v>
      </c>
      <c r="AC7" s="30">
        <f>INDEX('pro-capite'!$1:$1048576,MATCH($B7,'pro-capite'!$A:$A,0),6)</f>
        <v>8450.2591708758464</v>
      </c>
      <c r="AD7" s="30">
        <f>INDEX('pro-capite'!$1:$1048576,MATCH($B7,'pro-capite'!$A:$A,0),7)</f>
        <v>8978.2260310959937</v>
      </c>
      <c r="AE7" s="31">
        <v>408328</v>
      </c>
      <c r="AF7" s="31">
        <v>406879</v>
      </c>
      <c r="AG7" s="31">
        <v>406439.5</v>
      </c>
      <c r="AH7" s="32">
        <f t="shared" si="11"/>
        <v>19546.38313774042</v>
      </c>
      <c r="AI7" s="32">
        <f t="shared" si="12"/>
        <v>20768.48195870479</v>
      </c>
      <c r="AJ7" s="32">
        <f t="shared" si="13"/>
        <v>22089.944582394164</v>
      </c>
      <c r="AK7" s="29">
        <f t="shared" si="14"/>
        <v>12.490271747110611</v>
      </c>
      <c r="AL7" s="79">
        <f t="shared" si="15"/>
        <v>6.2479368921583642</v>
      </c>
      <c r="AM7" s="26">
        <f t="shared" si="16"/>
        <v>22</v>
      </c>
      <c r="AN7" s="26">
        <f t="shared" si="17"/>
        <v>47</v>
      </c>
      <c r="AO7" s="26">
        <f t="shared" si="18"/>
        <v>50</v>
      </c>
      <c r="AP7" s="26">
        <f t="shared" si="19"/>
        <v>46</v>
      </c>
      <c r="AQ7" s="26">
        <f t="shared" si="20"/>
        <v>9</v>
      </c>
      <c r="AR7" s="30">
        <f>INDEX('2021'!$1:$1048576,MATCH(Giacomo!B7,'2021'!A:A,0),3)</f>
        <v>4667.8145294560336</v>
      </c>
      <c r="AS7" s="30">
        <f>INDEX('2022'!$1:$1048576,MATCH(Giacomo!B7,'2022'!A:A,0),3)</f>
        <v>4937.7911107305108</v>
      </c>
      <c r="AT7" s="30">
        <f>INDEX('2023'!$1:$1048576,MATCH(Giacomo!B7,'2023'!A:A,0),3)</f>
        <v>5157.4989795483925</v>
      </c>
      <c r="AU7" s="29">
        <f t="shared" si="2"/>
        <v>10.490657822889645</v>
      </c>
      <c r="AV7" s="30">
        <f>INDEX('2021'!$1:$1048576,MATCH(Giacomo!B7,'2021'!A:A,0),2)</f>
        <v>1090.6987121019454</v>
      </c>
      <c r="AW7" s="30">
        <f>INDEX('2022'!$1:$1048576,MATCH(Giacomo!B7,'2022'!A:A,0),2)</f>
        <v>1126.2889642760695</v>
      </c>
      <c r="AX7" s="30">
        <f>INDEX('2023'!$1:$1048576,MATCH(Giacomo!B7,'2023'!A:A,0),2)</f>
        <v>1268.0785978634251</v>
      </c>
      <c r="AY7" s="29">
        <f t="shared" si="21"/>
        <v>16.262959128249193</v>
      </c>
      <c r="AZ7" s="30">
        <v>2587.7577945939543</v>
      </c>
      <c r="BA7" s="30">
        <v>2857.7819914446063</v>
      </c>
      <c r="BB7" s="30">
        <v>2857.7819914446063</v>
      </c>
      <c r="BC7" s="29">
        <f t="shared" si="22"/>
        <v>10.434678137759093</v>
      </c>
      <c r="BD7" s="30">
        <f>INDEX('2021'!$1:$1048576,MATCH($B7,'2021'!$A:$A,0),7)</f>
        <v>3399.7559196361362</v>
      </c>
      <c r="BE7" s="30">
        <f>INDEX('2022'!$1:$1048576,MATCH($B7,'2022'!$A:$A,0),7)</f>
        <v>3455.1456207864808</v>
      </c>
      <c r="BF7" s="30">
        <f>INDEX('2023'!$1:$1048576,MATCH($B7,'2023'!$A:$A,0),7)</f>
        <v>3616.0967424684791</v>
      </c>
      <c r="BG7" s="29">
        <f t="shared" si="23"/>
        <v>6.3634221969528113</v>
      </c>
      <c r="BH7" s="29">
        <f t="shared" si="24"/>
        <v>57.444521464323216</v>
      </c>
      <c r="BI7" s="29">
        <f t="shared" si="25"/>
        <v>14.123932650742452</v>
      </c>
      <c r="BJ7" s="29">
        <f t="shared" si="26"/>
        <v>31.830140849057571</v>
      </c>
      <c r="BK7" s="29">
        <f t="shared" si="27"/>
        <v>40.276294336366284</v>
      </c>
      <c r="BL7" s="29">
        <f t="shared" si="28"/>
        <v>3119.9688954036828</v>
      </c>
      <c r="BM7" s="29"/>
      <c r="BN7" s="29"/>
      <c r="BO7" s="29"/>
      <c r="BP7" s="29"/>
      <c r="BQ7" s="29"/>
    </row>
    <row r="8" spans="1:69" x14ac:dyDescent="0.3">
      <c r="A8" s="26">
        <v>7</v>
      </c>
      <c r="B8" s="26" t="s">
        <v>18</v>
      </c>
      <c r="C8" s="26">
        <f>VALUE(INDEX([1]COD_RIPARTIZIONI!$A$1:$IV$65536,MATCH(A8,[1]COD_RIPARTIZIONI!$U$1:$U$65536,0),8))</f>
        <v>2</v>
      </c>
      <c r="D8" s="26" t="str">
        <f>INDEX([1]COD_RIPARTIZIONI!$A$1:$IV$65536,MATCH(A8,[1]COD_RIPARTIZIONI!$U$1:$U$65536,0),10)</f>
        <v>Valle d'Aosta/Vallée d'Aoste</v>
      </c>
      <c r="E8" s="26">
        <v>1</v>
      </c>
      <c r="F8" s="26" t="s">
        <v>363</v>
      </c>
      <c r="G8" s="26">
        <f t="shared" si="3"/>
        <v>2</v>
      </c>
      <c r="H8" s="26" t="s">
        <v>187</v>
      </c>
      <c r="I8" s="26">
        <v>1</v>
      </c>
      <c r="J8" s="26" t="s">
        <v>358</v>
      </c>
      <c r="K8" s="31">
        <v>3692878</v>
      </c>
      <c r="L8" s="31">
        <v>3258.6082000000001</v>
      </c>
      <c r="M8" s="30">
        <f t="shared" si="4"/>
        <v>1133.2684917444201</v>
      </c>
      <c r="N8" s="26">
        <f t="shared" si="5"/>
        <v>2</v>
      </c>
      <c r="O8" s="26" t="str">
        <f t="shared" si="6"/>
        <v>Provincia non turistica</v>
      </c>
      <c r="P8" s="26">
        <f>INDEX(Foglio2!H:M,MATCH(Giacomo!A8,Foglio2!H:H,0),6)</f>
        <v>1</v>
      </c>
      <c r="Q8" s="26" t="str">
        <f t="shared" si="7"/>
        <v>Provincia con molte aree interne</v>
      </c>
      <c r="R8" s="26">
        <f t="shared" si="8"/>
        <v>1</v>
      </c>
      <c r="S8" s="26" t="str">
        <f t="shared" si="9"/>
        <v>Provincia fino a 500.000 abitanti</v>
      </c>
      <c r="T8" s="30">
        <v>81.900000000000006</v>
      </c>
      <c r="U8" s="30">
        <v>901.3</v>
      </c>
      <c r="V8" s="30">
        <v>406.3</v>
      </c>
      <c r="W8" s="30">
        <v>1140.5</v>
      </c>
      <c r="X8" s="30">
        <v>1460.9</v>
      </c>
      <c r="Y8" s="30">
        <v>1279.2</v>
      </c>
      <c r="Z8" s="30">
        <v>5270.1</v>
      </c>
      <c r="AA8" s="32">
        <f t="shared" si="10"/>
        <v>42845.122293268083</v>
      </c>
      <c r="AB8" s="30">
        <f>INDEX('pro-capite'!$1:$1048576,MATCH($B8,'pro-capite'!$A:$A,0),5)</f>
        <v>2729.8</v>
      </c>
      <c r="AC8" s="30">
        <f>INDEX('pro-capite'!$1:$1048576,MATCH($B8,'pro-capite'!$A:$A,0),6)</f>
        <v>2926.1</v>
      </c>
      <c r="AD8" s="30">
        <f>INDEX('pro-capite'!$1:$1048576,MATCH($B8,'pro-capite'!$A:$A,0),7)</f>
        <v>3093.6</v>
      </c>
      <c r="AE8" s="31">
        <v>123724.5</v>
      </c>
      <c r="AF8" s="31">
        <v>123245</v>
      </c>
      <c r="AG8" s="31">
        <v>123003.5</v>
      </c>
      <c r="AH8" s="32">
        <f t="shared" si="11"/>
        <v>22063.536324656801</v>
      </c>
      <c r="AI8" s="32">
        <f t="shared" si="12"/>
        <v>23742.139640553371</v>
      </c>
      <c r="AJ8" s="32">
        <f t="shared" si="13"/>
        <v>25150.503847451495</v>
      </c>
      <c r="AK8" s="29">
        <f t="shared" si="14"/>
        <v>13.326983661806707</v>
      </c>
      <c r="AL8" s="79">
        <f t="shared" si="15"/>
        <v>5.7243429821263874</v>
      </c>
      <c r="AM8" s="26">
        <f t="shared" si="16"/>
        <v>8</v>
      </c>
      <c r="AN8" s="26">
        <f t="shared" si="17"/>
        <v>19</v>
      </c>
      <c r="AO8" s="26">
        <f t="shared" si="18"/>
        <v>16</v>
      </c>
      <c r="AP8" s="26">
        <f t="shared" si="19"/>
        <v>13</v>
      </c>
      <c r="AQ8" s="26">
        <f t="shared" si="20"/>
        <v>25</v>
      </c>
      <c r="AR8" s="30">
        <f>INDEX('2021'!$1:$1048576,MATCH(Giacomo!B8,'2021'!A:A,0),3)</f>
        <v>1626.8</v>
      </c>
      <c r="AS8" s="30">
        <f>INDEX('2022'!$1:$1048576,MATCH(Giacomo!B8,'2022'!A:A,0),3)</f>
        <v>1757.4</v>
      </c>
      <c r="AT8" s="30">
        <f>INDEX('2023'!$1:$1048576,MATCH(Giacomo!B8,'2023'!A:A,0),3)</f>
        <v>1868.9</v>
      </c>
      <c r="AU8" s="29">
        <f t="shared" si="2"/>
        <v>14.881976887140411</v>
      </c>
      <c r="AV8" s="30">
        <f>INDEX('2021'!$1:$1048576,MATCH(Giacomo!B8,'2021'!A:A,0),2)</f>
        <v>417</v>
      </c>
      <c r="AW8" s="30">
        <f>INDEX('2022'!$1:$1048576,MATCH(Giacomo!B8,'2022'!A:A,0),2)</f>
        <v>430</v>
      </c>
      <c r="AX8" s="30">
        <f>INDEX('2023'!$1:$1048576,MATCH(Giacomo!B8,'2023'!A:A,0),2)</f>
        <v>452.6</v>
      </c>
      <c r="AY8" s="29">
        <f t="shared" si="21"/>
        <v>8.5371702637889797</v>
      </c>
      <c r="AZ8" s="30">
        <v>857.4</v>
      </c>
      <c r="BA8" s="30">
        <v>947.6</v>
      </c>
      <c r="BB8" s="30">
        <v>947.6</v>
      </c>
      <c r="BC8" s="29">
        <f t="shared" si="22"/>
        <v>10.520177280149284</v>
      </c>
      <c r="BD8" s="30">
        <f>INDEX('2021'!$1:$1048576,MATCH($B8,'2021'!$A:$A,0),7)</f>
        <v>1030.7</v>
      </c>
      <c r="BE8" s="30">
        <f>INDEX('2022'!$1:$1048576,MATCH($B8,'2022'!$A:$A,0),7)</f>
        <v>1069.3999999999999</v>
      </c>
      <c r="BF8" s="30">
        <f>INDEX('2023'!$1:$1048576,MATCH($B8,'2023'!$A:$A,0),7)</f>
        <v>1117.7</v>
      </c>
      <c r="BG8" s="29">
        <f t="shared" si="23"/>
        <v>8.4408654312603062</v>
      </c>
      <c r="BH8" s="29">
        <f t="shared" si="24"/>
        <v>60.411817946728732</v>
      </c>
      <c r="BI8" s="29">
        <f t="shared" si="25"/>
        <v>14.630204292733387</v>
      </c>
      <c r="BJ8" s="29">
        <f t="shared" si="26"/>
        <v>30.630980087923454</v>
      </c>
      <c r="BK8" s="29">
        <f t="shared" si="27"/>
        <v>36.129428497543323</v>
      </c>
      <c r="BL8" s="29">
        <f t="shared" si="28"/>
        <v>3679.5700935339241</v>
      </c>
      <c r="BM8" s="29"/>
      <c r="BN8" s="29"/>
      <c r="BO8" s="29"/>
      <c r="BP8" s="29"/>
      <c r="BQ8" s="29"/>
    </row>
    <row r="9" spans="1:69" x14ac:dyDescent="0.3">
      <c r="A9" s="26">
        <v>8</v>
      </c>
      <c r="B9" s="26" t="s">
        <v>44</v>
      </c>
      <c r="C9" s="26">
        <f>VALUE(INDEX([1]COD_RIPARTIZIONI!$A$1:$IV$65536,MATCH(A9,[1]COD_RIPARTIZIONI!$U$1:$U$65536,0),8))</f>
        <v>7</v>
      </c>
      <c r="D9" s="26" t="str">
        <f>INDEX([1]COD_RIPARTIZIONI!$A$1:$IV$65536,MATCH(A9,[1]COD_RIPARTIZIONI!$U$1:$U$65536,0),10)</f>
        <v>Liguria</v>
      </c>
      <c r="E9" s="26">
        <v>1</v>
      </c>
      <c r="F9" s="26" t="s">
        <v>363</v>
      </c>
      <c r="G9" s="26">
        <f t="shared" si="3"/>
        <v>2</v>
      </c>
      <c r="H9" s="26" t="s">
        <v>187</v>
      </c>
      <c r="I9" s="26">
        <v>2</v>
      </c>
      <c r="J9" s="26" t="s">
        <v>360</v>
      </c>
      <c r="K9" s="31">
        <v>3316134</v>
      </c>
      <c r="L9" s="31">
        <v>1155.9871999999998</v>
      </c>
      <c r="M9" s="30">
        <f t="shared" si="4"/>
        <v>2868.659791388694</v>
      </c>
      <c r="N9" s="26">
        <f t="shared" si="5"/>
        <v>1</v>
      </c>
      <c r="O9" s="26" t="str">
        <f t="shared" si="6"/>
        <v>Provincia turistica</v>
      </c>
      <c r="P9" s="26">
        <f>INDEX(Foglio2!H:M,MATCH(Giacomo!A9,Foglio2!H:H,0),6)</f>
        <v>1</v>
      </c>
      <c r="Q9" s="26" t="str">
        <f t="shared" si="7"/>
        <v>Provincia con molte aree interne</v>
      </c>
      <c r="R9" s="26">
        <f t="shared" si="8"/>
        <v>1</v>
      </c>
      <c r="S9" s="26" t="str">
        <f t="shared" si="9"/>
        <v>Provincia fino a 500.000 abitanti</v>
      </c>
      <c r="T9" s="30">
        <v>270.48960103710385</v>
      </c>
      <c r="U9" s="30">
        <v>503.34142744118373</v>
      </c>
      <c r="V9" s="30">
        <v>411.31218124165719</v>
      </c>
      <c r="W9" s="30">
        <v>1425.6924221922322</v>
      </c>
      <c r="X9" s="30">
        <v>1956.061464183721</v>
      </c>
      <c r="Y9" s="30">
        <v>1106.8109243512251</v>
      </c>
      <c r="Z9" s="30">
        <v>5673.7080204471231</v>
      </c>
      <c r="AA9" s="32">
        <f t="shared" si="10"/>
        <v>27173.45169661834</v>
      </c>
      <c r="AB9" s="30">
        <f>INDEX('pro-capite'!$1:$1048576,MATCH($B9,'pro-capite'!$A:$A,0),5)</f>
        <v>3818.9276299838921</v>
      </c>
      <c r="AC9" s="30">
        <f>INDEX('pro-capite'!$1:$1048576,MATCH($B9,'pro-capite'!$A:$A,0),6)</f>
        <v>4146.9771862648558</v>
      </c>
      <c r="AD9" s="30">
        <f>INDEX('pro-capite'!$1:$1048576,MATCH($B9,'pro-capite'!$A:$A,0),7)</f>
        <v>4395.4258326802947</v>
      </c>
      <c r="AE9" s="31">
        <v>208957</v>
      </c>
      <c r="AF9" s="31">
        <v>208731</v>
      </c>
      <c r="AG9" s="31">
        <v>208796</v>
      </c>
      <c r="AH9" s="32">
        <f t="shared" si="11"/>
        <v>18276.141167722988</v>
      </c>
      <c r="AI9" s="32">
        <f t="shared" si="12"/>
        <v>19867.567281644107</v>
      </c>
      <c r="AJ9" s="32">
        <f t="shared" si="13"/>
        <v>21051.293284738666</v>
      </c>
      <c r="AK9" s="29">
        <f t="shared" si="14"/>
        <v>15.095813761174483</v>
      </c>
      <c r="AL9" s="79">
        <f t="shared" si="15"/>
        <v>5.9910782060321566</v>
      </c>
      <c r="AM9" s="26">
        <f t="shared" si="16"/>
        <v>3</v>
      </c>
      <c r="AN9" s="26">
        <f t="shared" si="17"/>
        <v>64</v>
      </c>
      <c r="AO9" s="26">
        <f t="shared" si="18"/>
        <v>61</v>
      </c>
      <c r="AP9" s="26">
        <f t="shared" si="19"/>
        <v>61</v>
      </c>
      <c r="AQ9" s="26">
        <f t="shared" si="20"/>
        <v>18</v>
      </c>
      <c r="AR9" s="30">
        <f>INDEX('2021'!$1:$1048576,MATCH(Giacomo!B9,'2021'!A:A,0),3)</f>
        <v>1526.694773183252</v>
      </c>
      <c r="AS9" s="30">
        <f>INDEX('2022'!$1:$1048576,MATCH(Giacomo!B9,'2022'!A:A,0),3)</f>
        <v>1699.3862432317849</v>
      </c>
      <c r="AT9" s="30">
        <f>INDEX('2023'!$1:$1048576,MATCH(Giacomo!B9,'2023'!A:A,0),3)</f>
        <v>1759.3834270327909</v>
      </c>
      <c r="AU9" s="29">
        <f t="shared" si="2"/>
        <v>15.241334282187196</v>
      </c>
      <c r="AV9" s="30">
        <f>INDEX('2021'!$1:$1048576,MATCH(Giacomo!B9,'2021'!A:A,0),2)</f>
        <v>817.32949414913048</v>
      </c>
      <c r="AW9" s="30">
        <f>INDEX('2022'!$1:$1048576,MATCH(Giacomo!B9,'2022'!A:A,0),2)</f>
        <v>881.68600795758255</v>
      </c>
      <c r="AX9" s="30">
        <f>INDEX('2023'!$1:$1048576,MATCH(Giacomo!B9,'2023'!A:A,0),2)</f>
        <v>980.11558845278637</v>
      </c>
      <c r="AY9" s="29">
        <f t="shared" si="21"/>
        <v>19.916826135476981</v>
      </c>
      <c r="AZ9" s="30">
        <v>1448.3078105377006</v>
      </c>
      <c r="BA9" s="30">
        <v>1588.9277532799849</v>
      </c>
      <c r="BB9" s="30">
        <v>1588.9277532799849</v>
      </c>
      <c r="BC9" s="29">
        <f t="shared" si="22"/>
        <v>9.7092580540650175</v>
      </c>
      <c r="BD9" s="30">
        <f>INDEX('2021'!$1:$1048576,MATCH($B9,'2021'!$A:$A,0),7)</f>
        <v>1421.899037194898</v>
      </c>
      <c r="BE9" s="30">
        <f>INDEX('2022'!$1:$1048576,MATCH($B9,'2022'!$A:$A,0),7)</f>
        <v>1459.6146191866251</v>
      </c>
      <c r="BF9" s="30">
        <f>INDEX('2023'!$1:$1048576,MATCH($B9,'2023'!$A:$A,0),7)</f>
        <v>1527.5408471154919</v>
      </c>
      <c r="BG9" s="29">
        <f t="shared" si="23"/>
        <v>7.4296280648028699</v>
      </c>
      <c r="BH9" s="29">
        <f t="shared" si="24"/>
        <v>40.027599008761641</v>
      </c>
      <c r="BI9" s="29">
        <f t="shared" si="25"/>
        <v>22.298535472161976</v>
      </c>
      <c r="BJ9" s="29">
        <f t="shared" si="26"/>
        <v>36.149574893658702</v>
      </c>
      <c r="BK9" s="29">
        <f t="shared" si="27"/>
        <v>34.752966043884079</v>
      </c>
      <c r="BL9" s="29">
        <f t="shared" si="28"/>
        <v>4694.1301004463039</v>
      </c>
      <c r="BM9" s="29"/>
      <c r="BN9" s="29"/>
      <c r="BO9" s="29"/>
      <c r="BP9" s="29"/>
      <c r="BQ9" s="29"/>
    </row>
    <row r="10" spans="1:69" x14ac:dyDescent="0.3">
      <c r="A10" s="26">
        <v>9</v>
      </c>
      <c r="B10" s="26" t="s">
        <v>45</v>
      </c>
      <c r="C10" s="26">
        <f>VALUE(INDEX([1]COD_RIPARTIZIONI!$A$1:$IV$65536,MATCH(A10,[1]COD_RIPARTIZIONI!$U$1:$U$65536,0),8))</f>
        <v>7</v>
      </c>
      <c r="D10" s="26" t="str">
        <f>INDEX([1]COD_RIPARTIZIONI!$A$1:$IV$65536,MATCH(A10,[1]COD_RIPARTIZIONI!$U$1:$U$65536,0),10)</f>
        <v>Liguria</v>
      </c>
      <c r="E10" s="26">
        <v>1</v>
      </c>
      <c r="F10" s="26" t="s">
        <v>363</v>
      </c>
      <c r="G10" s="26">
        <f t="shared" si="3"/>
        <v>2</v>
      </c>
      <c r="H10" s="26" t="s">
        <v>187</v>
      </c>
      <c r="I10" s="26">
        <v>2</v>
      </c>
      <c r="J10" s="26" t="s">
        <v>360</v>
      </c>
      <c r="K10" s="31">
        <v>5204633</v>
      </c>
      <c r="L10" s="31">
        <v>1545.4232000000002</v>
      </c>
      <c r="M10" s="30">
        <f t="shared" si="4"/>
        <v>3367.7720122229298</v>
      </c>
      <c r="N10" s="26">
        <f t="shared" si="5"/>
        <v>1</v>
      </c>
      <c r="O10" s="26" t="str">
        <f t="shared" si="6"/>
        <v>Provincia turistica</v>
      </c>
      <c r="P10" s="26">
        <f>INDEX(Foglio2!H:M,MATCH(Giacomo!A10,Foglio2!H:H,0),6)</f>
        <v>2</v>
      </c>
      <c r="Q10" s="26" t="str">
        <f t="shared" si="7"/>
        <v>Provincia con poche aree interne</v>
      </c>
      <c r="R10" s="26">
        <f t="shared" si="8"/>
        <v>1</v>
      </c>
      <c r="S10" s="26" t="str">
        <f t="shared" si="9"/>
        <v>Provincia fino a 500.000 abitanti</v>
      </c>
      <c r="T10" s="30">
        <v>112.76476703548929</v>
      </c>
      <c r="U10" s="30">
        <v>1479.0550828628714</v>
      </c>
      <c r="V10" s="30">
        <v>686.0908523303824</v>
      </c>
      <c r="W10" s="30">
        <v>2056.6855396881042</v>
      </c>
      <c r="X10" s="30">
        <v>2647.5832439724286</v>
      </c>
      <c r="Y10" s="30">
        <v>1499.4495278168802</v>
      </c>
      <c r="Z10" s="30">
        <v>8481.6290137061551</v>
      </c>
      <c r="AA10" s="32">
        <f t="shared" si="10"/>
        <v>31707.794820084062</v>
      </c>
      <c r="AB10" s="30">
        <f>INDEX('pro-capite'!$1:$1048576,MATCH($B10,'pro-capite'!$A:$A,0),5)</f>
        <v>6010.0543585027353</v>
      </c>
      <c r="AC10" s="30">
        <f>INDEX('pro-capite'!$1:$1048576,MATCH($B10,'pro-capite'!$A:$A,0),6)</f>
        <v>6430.0219268980018</v>
      </c>
      <c r="AD10" s="30">
        <f>INDEX('pro-capite'!$1:$1048576,MATCH($B10,'pro-capite'!$A:$A,0),7)</f>
        <v>6735.2953997617506</v>
      </c>
      <c r="AE10" s="31">
        <v>268895</v>
      </c>
      <c r="AF10" s="31">
        <v>267702</v>
      </c>
      <c r="AG10" s="31">
        <v>267493.5</v>
      </c>
      <c r="AH10" s="32">
        <f t="shared" si="11"/>
        <v>22350.933853373008</v>
      </c>
      <c r="AI10" s="32">
        <f t="shared" si="12"/>
        <v>24019.327188059862</v>
      </c>
      <c r="AJ10" s="32">
        <f t="shared" si="13"/>
        <v>25179.286224755931</v>
      </c>
      <c r="AK10" s="29">
        <f t="shared" si="14"/>
        <v>12.067129480001768</v>
      </c>
      <c r="AL10" s="79">
        <f t="shared" si="15"/>
        <v>4.7476272450445549</v>
      </c>
      <c r="AM10" s="26">
        <f t="shared" si="16"/>
        <v>32</v>
      </c>
      <c r="AN10" s="26">
        <f t="shared" si="17"/>
        <v>17</v>
      </c>
      <c r="AO10" s="26">
        <f t="shared" si="18"/>
        <v>13</v>
      </c>
      <c r="AP10" s="26">
        <f t="shared" si="19"/>
        <v>12</v>
      </c>
      <c r="AQ10" s="26">
        <f t="shared" si="20"/>
        <v>59</v>
      </c>
      <c r="AR10" s="30">
        <f>INDEX('2021'!$1:$1048576,MATCH(Giacomo!B10,'2021'!A:A,0),3)</f>
        <v>2744.9526524786274</v>
      </c>
      <c r="AS10" s="30">
        <f>INDEX('2022'!$1:$1048576,MATCH(Giacomo!B10,'2022'!A:A,0),3)</f>
        <v>2922.472207293014</v>
      </c>
      <c r="AT10" s="30">
        <f>INDEX('2023'!$1:$1048576,MATCH(Giacomo!B10,'2023'!A:A,0),3)</f>
        <v>3093.3197715917386</v>
      </c>
      <c r="AU10" s="29">
        <f t="shared" si="2"/>
        <v>12.691188636661678</v>
      </c>
      <c r="AV10" s="30">
        <f>INDEX('2021'!$1:$1048576,MATCH(Giacomo!B10,'2021'!A:A,0),2)</f>
        <v>1134.8155767923433</v>
      </c>
      <c r="AW10" s="30">
        <f>INDEX('2022'!$1:$1048576,MATCH(Giacomo!B10,'2022'!A:A,0),2)</f>
        <v>1181.2637193319499</v>
      </c>
      <c r="AX10" s="30">
        <f>INDEX('2023'!$1:$1048576,MATCH(Giacomo!B10,'2023'!A:A,0),2)</f>
        <v>1227.0991002542137</v>
      </c>
      <c r="AY10" s="29">
        <f t="shared" si="21"/>
        <v>8.132028265131666</v>
      </c>
      <c r="AZ10" s="30">
        <v>2205.3594614598233</v>
      </c>
      <c r="BA10" s="30">
        <v>2401.8955283708219</v>
      </c>
      <c r="BB10" s="30">
        <v>2401.8955283708219</v>
      </c>
      <c r="BC10" s="29">
        <f t="shared" si="22"/>
        <v>8.9117475108072739</v>
      </c>
      <c r="BD10" s="30">
        <f>INDEX('2021'!$1:$1048576,MATCH($B10,'2021'!$A:$A,0),7)</f>
        <v>2194.7434776036962</v>
      </c>
      <c r="BE10" s="30">
        <f>INDEX('2022'!$1:$1048576,MATCH($B10,'2022'!$A:$A,0),7)</f>
        <v>2280.3487129683012</v>
      </c>
      <c r="BF10" s="30">
        <f>INDEX('2023'!$1:$1048576,MATCH($B10,'2023'!$A:$A,0),7)</f>
        <v>2375.313607061164</v>
      </c>
      <c r="BG10" s="29">
        <f t="shared" si="23"/>
        <v>8.2273910960483363</v>
      </c>
      <c r="BH10" s="29">
        <f t="shared" si="24"/>
        <v>45.927009700289602</v>
      </c>
      <c r="BI10" s="29">
        <f t="shared" si="25"/>
        <v>18.218935138280944</v>
      </c>
      <c r="BJ10" s="29">
        <f t="shared" si="26"/>
        <v>35.661324200506265</v>
      </c>
      <c r="BK10" s="29">
        <f t="shared" si="27"/>
        <v>35.266658195053871</v>
      </c>
      <c r="BL10" s="29">
        <f t="shared" si="28"/>
        <v>4587.3978255703923</v>
      </c>
      <c r="BM10" s="29"/>
      <c r="BN10" s="29"/>
      <c r="BO10" s="29"/>
      <c r="BP10" s="29"/>
      <c r="BQ10" s="29"/>
    </row>
    <row r="11" spans="1:69" x14ac:dyDescent="0.3">
      <c r="A11" s="26">
        <v>10</v>
      </c>
      <c r="B11" s="26" t="s">
        <v>46</v>
      </c>
      <c r="C11" s="26">
        <f>VALUE(INDEX([1]COD_RIPARTIZIONI!$A$1:$IV$65536,MATCH(A11,[1]COD_RIPARTIZIONI!$U$1:$U$65536,0),8))</f>
        <v>7</v>
      </c>
      <c r="D11" s="26" t="str">
        <f>INDEX([1]COD_RIPARTIZIONI!$A$1:$IV$65536,MATCH(A11,[1]COD_RIPARTIZIONI!$U$1:$U$65536,0),10)</f>
        <v>Liguria</v>
      </c>
      <c r="E11" s="26">
        <v>1</v>
      </c>
      <c r="F11" s="26" t="s">
        <v>363</v>
      </c>
      <c r="G11" s="26">
        <f t="shared" si="3"/>
        <v>1</v>
      </c>
      <c r="H11" s="26" t="s">
        <v>355</v>
      </c>
      <c r="I11" s="26">
        <v>2</v>
      </c>
      <c r="J11" s="26" t="s">
        <v>360</v>
      </c>
      <c r="K11" s="31">
        <v>4574178</v>
      </c>
      <c r="L11" s="31">
        <v>1834.0072999999998</v>
      </c>
      <c r="M11" s="30">
        <f t="shared" si="4"/>
        <v>2494.089309241027</v>
      </c>
      <c r="N11" s="26">
        <f t="shared" si="5"/>
        <v>1</v>
      </c>
      <c r="O11" s="26" t="str">
        <f t="shared" si="6"/>
        <v>Provincia turistica</v>
      </c>
      <c r="P11" s="26">
        <f>INDEX(Foglio2!H:M,MATCH(Giacomo!A11,Foglio2!H:H,0),6)</f>
        <v>2</v>
      </c>
      <c r="Q11" s="26" t="str">
        <f t="shared" si="7"/>
        <v>Provincia con poche aree interne</v>
      </c>
      <c r="R11" s="26">
        <f t="shared" si="8"/>
        <v>2</v>
      </c>
      <c r="S11" s="26" t="str">
        <f t="shared" si="9"/>
        <v>Provincia con oltre 500.000 abitanti</v>
      </c>
      <c r="T11" s="30">
        <v>52.452102702802762</v>
      </c>
      <c r="U11" s="30">
        <v>5914.808066111771</v>
      </c>
      <c r="V11" s="30">
        <v>1900.4497669115319</v>
      </c>
      <c r="W11" s="30">
        <v>7885.7544808262646</v>
      </c>
      <c r="X11" s="30">
        <v>10279.854906199056</v>
      </c>
      <c r="Y11" s="30">
        <v>5284.3519269543276</v>
      </c>
      <c r="Z11" s="30">
        <v>31317.671249705756</v>
      </c>
      <c r="AA11" s="32">
        <f t="shared" si="10"/>
        <v>38327.034255444145</v>
      </c>
      <c r="AB11" s="30">
        <f>INDEX('pro-capite'!$1:$1048576,MATCH($B11,'pro-capite'!$A:$A,0),5)</f>
        <v>19760.179410446541</v>
      </c>
      <c r="AC11" s="30">
        <f>INDEX('pro-capite'!$1:$1048576,MATCH($B11,'pro-capite'!$A:$A,0),6)</f>
        <v>20980.787742402685</v>
      </c>
      <c r="AD11" s="30">
        <f>INDEX('pro-capite'!$1:$1048576,MATCH($B11,'pro-capite'!$A:$A,0),7)</f>
        <v>22148.398060570467</v>
      </c>
      <c r="AE11" s="31">
        <v>820507</v>
      </c>
      <c r="AF11" s="31">
        <v>817004</v>
      </c>
      <c r="AG11" s="31">
        <v>817117</v>
      </c>
      <c r="AH11" s="32">
        <f t="shared" si="11"/>
        <v>24082.889494479074</v>
      </c>
      <c r="AI11" s="32">
        <f t="shared" si="12"/>
        <v>25680.153025447471</v>
      </c>
      <c r="AJ11" s="32">
        <f t="shared" si="13"/>
        <v>27105.540651547413</v>
      </c>
      <c r="AK11" s="29">
        <f t="shared" si="14"/>
        <v>12.086017037180113</v>
      </c>
      <c r="AL11" s="79">
        <f t="shared" si="15"/>
        <v>5.5651405109447438</v>
      </c>
      <c r="AM11" s="26">
        <f t="shared" si="16"/>
        <v>31</v>
      </c>
      <c r="AN11" s="26">
        <f t="shared" si="17"/>
        <v>6</v>
      </c>
      <c r="AO11" s="26">
        <f t="shared" si="18"/>
        <v>6</v>
      </c>
      <c r="AP11" s="26">
        <f t="shared" si="19"/>
        <v>5</v>
      </c>
      <c r="AQ11" s="26">
        <f t="shared" si="20"/>
        <v>34</v>
      </c>
      <c r="AR11" s="30">
        <f>INDEX('2021'!$1:$1048576,MATCH(Giacomo!B11,'2021'!A:A,0),3)</f>
        <v>12676.196968302183</v>
      </c>
      <c r="AS11" s="30">
        <f>INDEX('2022'!$1:$1048576,MATCH(Giacomo!B11,'2022'!A:A,0),3)</f>
        <v>13622.443919973412</v>
      </c>
      <c r="AT11" s="30">
        <f>INDEX('2023'!$1:$1048576,MATCH(Giacomo!B11,'2023'!A:A,0),3)</f>
        <v>14351.528563426809</v>
      </c>
      <c r="AU11" s="29">
        <f t="shared" si="2"/>
        <v>13.21635818151077</v>
      </c>
      <c r="AV11" s="30">
        <f>INDEX('2021'!$1:$1048576,MATCH(Giacomo!B11,'2021'!A:A,0),2)</f>
        <v>2573.3881083298152</v>
      </c>
      <c r="AW11" s="30">
        <f>INDEX('2022'!$1:$1048576,MATCH(Giacomo!B11,'2022'!A:A,0),2)</f>
        <v>2623.8945458252065</v>
      </c>
      <c r="AX11" s="30">
        <f>INDEX('2023'!$1:$1048576,MATCH(Giacomo!B11,'2023'!A:A,0),2)</f>
        <v>2783.3758236561735</v>
      </c>
      <c r="AY11" s="29">
        <f t="shared" si="21"/>
        <v>8.1599706879287908</v>
      </c>
      <c r="AZ11" s="30">
        <v>6301.1305800432756</v>
      </c>
      <c r="BA11" s="30">
        <v>6707.7274894567026</v>
      </c>
      <c r="BB11" s="30">
        <v>6707.7274894567026</v>
      </c>
      <c r="BC11" s="29">
        <f t="shared" si="22"/>
        <v>6.4527612029051937</v>
      </c>
      <c r="BD11" s="30">
        <f>INDEX('2021'!$1:$1048576,MATCH($B11,'2021'!$A:$A,0),7)</f>
        <v>7296.7224539079289</v>
      </c>
      <c r="BE11" s="30">
        <f>INDEX('2022'!$1:$1048576,MATCH($B11,'2022'!$A:$A,0),7)</f>
        <v>7470.543115818934</v>
      </c>
      <c r="BF11" s="30">
        <f>INDEX('2023'!$1:$1048576,MATCH($B11,'2023'!$A:$A,0),7)</f>
        <v>7827.9070418819456</v>
      </c>
      <c r="BG11" s="29">
        <f t="shared" si="23"/>
        <v>7.279769668223139</v>
      </c>
      <c r="BH11" s="29">
        <f t="shared" si="24"/>
        <v>64.797140290592921</v>
      </c>
      <c r="BI11" s="29">
        <f t="shared" si="25"/>
        <v>12.566939676830438</v>
      </c>
      <c r="BJ11" s="29">
        <f t="shared" si="26"/>
        <v>30.285384392644126</v>
      </c>
      <c r="BK11" s="29">
        <f t="shared" si="27"/>
        <v>35.342994199736381</v>
      </c>
      <c r="BL11" s="29">
        <f t="shared" si="28"/>
        <v>3406.3369427587154</v>
      </c>
      <c r="BM11" s="29"/>
      <c r="BN11" s="29"/>
      <c r="BO11" s="29"/>
      <c r="BP11" s="29"/>
      <c r="BQ11" s="29"/>
    </row>
    <row r="12" spans="1:69" x14ac:dyDescent="0.3">
      <c r="A12" s="26">
        <v>11</v>
      </c>
      <c r="B12" s="26" t="s">
        <v>47</v>
      </c>
      <c r="C12" s="26">
        <f>VALUE(INDEX([1]COD_RIPARTIZIONI!$A$1:$IV$65536,MATCH(A12,[1]COD_RIPARTIZIONI!$U$1:$U$65536,0),8))</f>
        <v>7</v>
      </c>
      <c r="D12" s="26" t="str">
        <f>INDEX([1]COD_RIPARTIZIONI!$A$1:$IV$65536,MATCH(A12,[1]COD_RIPARTIZIONI!$U$1:$U$65536,0),10)</f>
        <v>Liguria</v>
      </c>
      <c r="E12" s="26">
        <v>1</v>
      </c>
      <c r="F12" s="26" t="s">
        <v>363</v>
      </c>
      <c r="G12" s="26">
        <f t="shared" si="3"/>
        <v>2</v>
      </c>
      <c r="H12" s="26" t="s">
        <v>187</v>
      </c>
      <c r="I12" s="26">
        <v>2</v>
      </c>
      <c r="J12" s="26" t="s">
        <v>360</v>
      </c>
      <c r="K12" s="31">
        <v>2989265</v>
      </c>
      <c r="L12" s="31">
        <v>882.29610000000014</v>
      </c>
      <c r="M12" s="30">
        <f t="shared" si="4"/>
        <v>3388.0519249716726</v>
      </c>
      <c r="N12" s="26">
        <f t="shared" si="5"/>
        <v>1</v>
      </c>
      <c r="O12" s="26" t="str">
        <f t="shared" si="6"/>
        <v>Provincia turistica</v>
      </c>
      <c r="P12" s="26">
        <f>INDEX(Foglio2!H:M,MATCH(Giacomo!A12,Foglio2!H:H,0),6)</f>
        <v>2</v>
      </c>
      <c r="Q12" s="26" t="str">
        <f t="shared" si="7"/>
        <v>Provincia con poche aree interne</v>
      </c>
      <c r="R12" s="26">
        <f t="shared" si="8"/>
        <v>1</v>
      </c>
      <c r="S12" s="26" t="str">
        <f t="shared" si="9"/>
        <v>Provincia fino a 500.000 abitanti</v>
      </c>
      <c r="T12" s="30">
        <v>30.093529224603593</v>
      </c>
      <c r="U12" s="30">
        <v>1385.195423584172</v>
      </c>
      <c r="V12" s="30">
        <v>373.54719951643153</v>
      </c>
      <c r="W12" s="30">
        <v>1784.4675572933993</v>
      </c>
      <c r="X12" s="30">
        <v>2188.6003856447956</v>
      </c>
      <c r="Y12" s="30">
        <v>1888.1876208775675</v>
      </c>
      <c r="Z12" s="30">
        <v>7650.0917161409698</v>
      </c>
      <c r="AA12" s="32">
        <f t="shared" si="10"/>
        <v>35584.883890664874</v>
      </c>
      <c r="AB12" s="30">
        <f>INDEX('pro-capite'!$1:$1048576,MATCH($B12,'pro-capite'!$A:$A,0),5)</f>
        <v>4034.8386010668264</v>
      </c>
      <c r="AC12" s="30">
        <f>INDEX('pro-capite'!$1:$1048576,MATCH($B12,'pro-capite'!$A:$A,0),6)</f>
        <v>4366.3131444344581</v>
      </c>
      <c r="AD12" s="30">
        <f>INDEX('pro-capite'!$1:$1048576,MATCH($B12,'pro-capite'!$A:$A,0),7)</f>
        <v>4558.6807069874912</v>
      </c>
      <c r="AE12" s="31">
        <v>215502</v>
      </c>
      <c r="AF12" s="31">
        <v>214994.5</v>
      </c>
      <c r="AG12" s="31">
        <v>214981.5</v>
      </c>
      <c r="AH12" s="32">
        <f t="shared" si="11"/>
        <v>18722.975197756059</v>
      </c>
      <c r="AI12" s="32">
        <f t="shared" si="12"/>
        <v>20308.952761277418</v>
      </c>
      <c r="AJ12" s="32">
        <f t="shared" si="13"/>
        <v>21204.990694489952</v>
      </c>
      <c r="AK12" s="29">
        <f t="shared" si="14"/>
        <v>12.982975472232241</v>
      </c>
      <c r="AL12" s="79">
        <f t="shared" si="15"/>
        <v>4.4057207119520427</v>
      </c>
      <c r="AM12" s="26">
        <f t="shared" si="16"/>
        <v>14</v>
      </c>
      <c r="AN12" s="26">
        <f t="shared" si="17"/>
        <v>59</v>
      </c>
      <c r="AO12" s="26">
        <f t="shared" si="18"/>
        <v>54</v>
      </c>
      <c r="AP12" s="26">
        <f t="shared" si="19"/>
        <v>57</v>
      </c>
      <c r="AQ12" s="26">
        <f t="shared" si="20"/>
        <v>68</v>
      </c>
      <c r="AR12" s="30">
        <f>INDEX('2021'!$1:$1048576,MATCH(Giacomo!B12,'2021'!A:A,0),3)</f>
        <v>2317.1556060359344</v>
      </c>
      <c r="AS12" s="30">
        <f>INDEX('2022'!$1:$1048576,MATCH(Giacomo!B12,'2022'!A:A,0),3)</f>
        <v>2485.6976295017876</v>
      </c>
      <c r="AT12" s="30">
        <f>INDEX('2023'!$1:$1048576,MATCH(Giacomo!B12,'2023'!A:A,0),3)</f>
        <v>2621.0682379486607</v>
      </c>
      <c r="AU12" s="29">
        <f t="shared" si="2"/>
        <v>13.115762753311316</v>
      </c>
      <c r="AV12" s="30">
        <f>INDEX('2021'!$1:$1048576,MATCH(Giacomo!B12,'2021'!A:A,0),2)</f>
        <v>600.5668207287116</v>
      </c>
      <c r="AW12" s="30">
        <f>INDEX('2022'!$1:$1048576,MATCH(Giacomo!B12,'2022'!A:A,0),2)</f>
        <v>657.75572688526131</v>
      </c>
      <c r="AX12" s="30">
        <f>INDEX('2023'!$1:$1048576,MATCH(Giacomo!B12,'2023'!A:A,0),2)</f>
        <v>690.60948763682643</v>
      </c>
      <c r="AY12" s="29">
        <f t="shared" si="21"/>
        <v>14.992947295832863</v>
      </c>
      <c r="AZ12" s="30">
        <v>1240.2021479592006</v>
      </c>
      <c r="BA12" s="30">
        <v>1384.3492288924901</v>
      </c>
      <c r="BB12" s="30">
        <v>1384.3492288924901</v>
      </c>
      <c r="BC12" s="29">
        <f t="shared" si="22"/>
        <v>11.622869801547182</v>
      </c>
      <c r="BD12" s="30">
        <f>INDEX('2021'!$1:$1048576,MATCH($B12,'2021'!$A:$A,0),7)</f>
        <v>1777.7350312934734</v>
      </c>
      <c r="BE12" s="30">
        <f>INDEX('2022'!$1:$1048576,MATCH($B12,'2022'!$A:$A,0),7)</f>
        <v>1821.5935520261392</v>
      </c>
      <c r="BF12" s="30">
        <f>INDEX('2023'!$1:$1048576,MATCH($B12,'2023'!$A:$A,0),7)</f>
        <v>1909.8385039413984</v>
      </c>
      <c r="BG12" s="29">
        <f t="shared" si="23"/>
        <v>7.4309990140548194</v>
      </c>
      <c r="BH12" s="29">
        <f t="shared" si="24"/>
        <v>57.496201344637242</v>
      </c>
      <c r="BI12" s="29">
        <f t="shared" si="25"/>
        <v>15.149327887304512</v>
      </c>
      <c r="BJ12" s="29">
        <f t="shared" si="26"/>
        <v>30.367321553592824</v>
      </c>
      <c r="BK12" s="29">
        <f t="shared" si="27"/>
        <v>41.894544204730565</v>
      </c>
      <c r="BL12" s="29">
        <f t="shared" si="28"/>
        <v>3212.4135687806925</v>
      </c>
      <c r="BM12" s="29"/>
      <c r="BN12" s="29"/>
      <c r="BO12" s="29"/>
      <c r="BP12" s="29"/>
      <c r="BQ12" s="29"/>
    </row>
    <row r="13" spans="1:69" x14ac:dyDescent="0.3">
      <c r="A13" s="26">
        <v>12</v>
      </c>
      <c r="B13" s="26" t="s">
        <v>19</v>
      </c>
      <c r="C13" s="26">
        <f>VALUE(INDEX([1]COD_RIPARTIZIONI!$A$1:$IV$65536,MATCH(A13,[1]COD_RIPARTIZIONI!$U$1:$U$65536,0),8))</f>
        <v>3</v>
      </c>
      <c r="D13" s="26" t="str">
        <f>INDEX([1]COD_RIPARTIZIONI!$A$1:$IV$65536,MATCH(A13,[1]COD_RIPARTIZIONI!$U$1:$U$65536,0),10)</f>
        <v>Lombardia</v>
      </c>
      <c r="E13" s="26">
        <v>1</v>
      </c>
      <c r="F13" s="26" t="s">
        <v>363</v>
      </c>
      <c r="G13" s="26">
        <f t="shared" si="3"/>
        <v>2</v>
      </c>
      <c r="H13" s="26" t="s">
        <v>187</v>
      </c>
      <c r="I13" s="26">
        <v>2</v>
      </c>
      <c r="J13" s="26" t="s">
        <v>360</v>
      </c>
      <c r="K13" s="31">
        <v>2245688</v>
      </c>
      <c r="L13" s="31">
        <v>1199.2467999999999</v>
      </c>
      <c r="M13" s="30">
        <f t="shared" si="4"/>
        <v>1872.5820239837205</v>
      </c>
      <c r="N13" s="26">
        <f t="shared" si="5"/>
        <v>1</v>
      </c>
      <c r="O13" s="26" t="str">
        <f t="shared" si="6"/>
        <v>Provincia turistica</v>
      </c>
      <c r="P13" s="26">
        <f>INDEX(Foglio2!H:M,MATCH(Giacomo!A13,Foglio2!H:H,0),6)</f>
        <v>2</v>
      </c>
      <c r="Q13" s="26" t="str">
        <f t="shared" si="7"/>
        <v>Provincia con poche aree interne</v>
      </c>
      <c r="R13" s="26">
        <f t="shared" si="8"/>
        <v>2</v>
      </c>
      <c r="S13" s="26" t="str">
        <f t="shared" si="9"/>
        <v>Provincia con oltre 500.000 abitanti</v>
      </c>
      <c r="T13" s="30">
        <v>141.95390130244857</v>
      </c>
      <c r="U13" s="30">
        <v>7300.4311611797402</v>
      </c>
      <c r="V13" s="30">
        <v>1474.6225220105546</v>
      </c>
      <c r="W13" s="30">
        <v>6402.9610228510974</v>
      </c>
      <c r="X13" s="30">
        <v>8117.0293458085416</v>
      </c>
      <c r="Y13" s="30">
        <v>4363.4849315031588</v>
      </c>
      <c r="Z13" s="30">
        <v>27800.482884655539</v>
      </c>
      <c r="AA13" s="32">
        <f t="shared" si="10"/>
        <v>31591.673221244171</v>
      </c>
      <c r="AB13" s="30">
        <f>INDEX('pro-capite'!$1:$1048576,MATCH($B13,'pro-capite'!$A:$A,0),5)</f>
        <v>17864.686645987265</v>
      </c>
      <c r="AC13" s="30">
        <f>INDEX('pro-capite'!$1:$1048576,MATCH($B13,'pro-capite'!$A:$A,0),6)</f>
        <v>19145.009971600495</v>
      </c>
      <c r="AD13" s="30">
        <f>INDEX('pro-capite'!$1:$1048576,MATCH($B13,'pro-capite'!$A:$A,0),7)</f>
        <v>20230.197230816742</v>
      </c>
      <c r="AE13" s="31">
        <v>878880.5</v>
      </c>
      <c r="AF13" s="31">
        <v>878699.5</v>
      </c>
      <c r="AG13" s="31">
        <v>879994</v>
      </c>
      <c r="AH13" s="32">
        <f t="shared" si="11"/>
        <v>20326.63899812007</v>
      </c>
      <c r="AI13" s="32">
        <f t="shared" si="12"/>
        <v>21787.892187944224</v>
      </c>
      <c r="AJ13" s="32">
        <f t="shared" si="13"/>
        <v>22989.017232863796</v>
      </c>
      <c r="AK13" s="29">
        <f t="shared" si="14"/>
        <v>13.241265473642173</v>
      </c>
      <c r="AL13" s="79">
        <f t="shared" si="15"/>
        <v>5.6682512091976065</v>
      </c>
      <c r="AM13" s="26">
        <f t="shared" si="16"/>
        <v>9</v>
      </c>
      <c r="AN13" s="26">
        <f t="shared" si="17"/>
        <v>41</v>
      </c>
      <c r="AO13" s="26">
        <f t="shared" si="18"/>
        <v>41</v>
      </c>
      <c r="AP13" s="26">
        <f t="shared" si="19"/>
        <v>40</v>
      </c>
      <c r="AQ13" s="26">
        <f t="shared" si="20"/>
        <v>29</v>
      </c>
      <c r="AR13" s="30">
        <f>INDEX('2021'!$1:$1048576,MATCH(Giacomo!B13,'2021'!A:A,0),3)</f>
        <v>10478.203745447969</v>
      </c>
      <c r="AS13" s="30">
        <f>INDEX('2022'!$1:$1048576,MATCH(Giacomo!B13,'2022'!A:A,0),3)</f>
        <v>11293.166245611343</v>
      </c>
      <c r="AT13" s="30">
        <f>INDEX('2023'!$1:$1048576,MATCH(Giacomo!B13,'2023'!A:A,0),3)</f>
        <v>11828.413367926862</v>
      </c>
      <c r="AU13" s="29">
        <f t="shared" si="2"/>
        <v>12.885888223594264</v>
      </c>
      <c r="AV13" s="30">
        <f>INDEX('2021'!$1:$1048576,MATCH(Giacomo!B13,'2021'!A:A,0),2)</f>
        <v>2543.6336678446864</v>
      </c>
      <c r="AW13" s="30">
        <f>INDEX('2022'!$1:$1048576,MATCH(Giacomo!B13,'2022'!A:A,0),2)</f>
        <v>2664.897716400068</v>
      </c>
      <c r="AX13" s="30">
        <f>INDEX('2023'!$1:$1048576,MATCH(Giacomo!B13,'2023'!A:A,0),2)</f>
        <v>2977.8980169396004</v>
      </c>
      <c r="AY13" s="29">
        <f t="shared" si="21"/>
        <v>17.072597936749361</v>
      </c>
      <c r="AZ13" s="30">
        <v>6042.189999532171</v>
      </c>
      <c r="BA13" s="30">
        <v>6548.3160096572301</v>
      </c>
      <c r="BB13" s="30">
        <v>6548.3160096572301</v>
      </c>
      <c r="BC13" s="29">
        <f t="shared" si="22"/>
        <v>8.3765325182466341</v>
      </c>
      <c r="BD13" s="30">
        <f>INDEX('2021'!$1:$1048576,MATCH($B13,'2021'!$A:$A,0),7)</f>
        <v>6897.9639921895705</v>
      </c>
      <c r="BE13" s="30">
        <f>INDEX('2022'!$1:$1048576,MATCH($B13,'2022'!$A:$A,0),7)</f>
        <v>7049.4359527549495</v>
      </c>
      <c r="BF13" s="30">
        <f>INDEX('2023'!$1:$1048576,MATCH($B13,'2023'!$A:$A,0),7)</f>
        <v>7363.1500935196218</v>
      </c>
      <c r="BG13" s="29">
        <f t="shared" si="23"/>
        <v>6.743817477980059</v>
      </c>
      <c r="BH13" s="29">
        <f t="shared" si="24"/>
        <v>58.469095644349878</v>
      </c>
      <c r="BI13" s="29">
        <f t="shared" si="25"/>
        <v>14.720064184067153</v>
      </c>
      <c r="BJ13" s="29">
        <f t="shared" si="26"/>
        <v>32.369017142760001</v>
      </c>
      <c r="BK13" s="29">
        <f t="shared" si="27"/>
        <v>36.396828016601368</v>
      </c>
      <c r="BL13" s="29">
        <f t="shared" si="28"/>
        <v>3383.9980919638097</v>
      </c>
      <c r="BM13" s="29"/>
      <c r="BN13" s="29"/>
      <c r="BO13" s="29"/>
      <c r="BP13" s="29"/>
      <c r="BQ13" s="29"/>
    </row>
    <row r="14" spans="1:69" x14ac:dyDescent="0.3">
      <c r="A14" s="26">
        <v>13</v>
      </c>
      <c r="B14" s="26" t="s">
        <v>20</v>
      </c>
      <c r="C14" s="26">
        <f>VALUE(INDEX([1]COD_RIPARTIZIONI!$A$1:$IV$65536,MATCH(A14,[1]COD_RIPARTIZIONI!$U$1:$U$65536,0),8))</f>
        <v>3</v>
      </c>
      <c r="D14" s="26" t="str">
        <f>INDEX([1]COD_RIPARTIZIONI!$A$1:$IV$65536,MATCH(A14,[1]COD_RIPARTIZIONI!$U$1:$U$65536,0),10)</f>
        <v>Lombardia</v>
      </c>
      <c r="E14" s="26">
        <v>1</v>
      </c>
      <c r="F14" s="26" t="s">
        <v>363</v>
      </c>
      <c r="G14" s="26">
        <f t="shared" si="3"/>
        <v>2</v>
      </c>
      <c r="H14" s="26" t="s">
        <v>187</v>
      </c>
      <c r="I14" s="26">
        <v>2</v>
      </c>
      <c r="J14" s="26" t="s">
        <v>360</v>
      </c>
      <c r="K14" s="31">
        <v>3346092</v>
      </c>
      <c r="L14" s="31">
        <v>1278.9512000000004</v>
      </c>
      <c r="M14" s="30">
        <f t="shared" si="4"/>
        <v>2616.278087858238</v>
      </c>
      <c r="N14" s="26">
        <f t="shared" si="5"/>
        <v>1</v>
      </c>
      <c r="O14" s="26" t="str">
        <f t="shared" si="6"/>
        <v>Provincia turistica</v>
      </c>
      <c r="P14" s="26">
        <f>INDEX(Foglio2!H:M,MATCH(Giacomo!A14,Foglio2!H:H,0),6)</f>
        <v>2</v>
      </c>
      <c r="Q14" s="26" t="str">
        <f t="shared" si="7"/>
        <v>Provincia con poche aree interne</v>
      </c>
      <c r="R14" s="26">
        <f t="shared" si="8"/>
        <v>2</v>
      </c>
      <c r="S14" s="26" t="str">
        <f t="shared" si="9"/>
        <v>Provincia con oltre 500.000 abitanti</v>
      </c>
      <c r="T14" s="30">
        <v>166.04324560115228</v>
      </c>
      <c r="U14" s="30">
        <v>4725.5411095707977</v>
      </c>
      <c r="V14" s="30">
        <v>1245.941390918706</v>
      </c>
      <c r="W14" s="30">
        <v>3492.7758825916517</v>
      </c>
      <c r="X14" s="30">
        <v>5735.0264704448527</v>
      </c>
      <c r="Y14" s="30">
        <v>2877.8051825912889</v>
      </c>
      <c r="Z14" s="30">
        <v>18243.133281718448</v>
      </c>
      <c r="AA14" s="32">
        <f t="shared" si="10"/>
        <v>30530.754421460319</v>
      </c>
      <c r="AB14" s="30">
        <f>INDEX('pro-capite'!$1:$1048576,MATCH($B14,'pro-capite'!$A:$A,0),5)</f>
        <v>12172.214769120486</v>
      </c>
      <c r="AC14" s="30">
        <f>INDEX('pro-capite'!$1:$1048576,MATCH($B14,'pro-capite'!$A:$A,0),6)</f>
        <v>13090.324674060823</v>
      </c>
      <c r="AD14" s="30">
        <f>INDEX('pro-capite'!$1:$1048576,MATCH($B14,'pro-capite'!$A:$A,0),7)</f>
        <v>13771.604821929501</v>
      </c>
      <c r="AE14" s="31">
        <v>595698.5</v>
      </c>
      <c r="AF14" s="31">
        <v>596029</v>
      </c>
      <c r="AG14" s="31">
        <v>597533</v>
      </c>
      <c r="AH14" s="32">
        <f t="shared" si="11"/>
        <v>20433.51589624699</v>
      </c>
      <c r="AI14" s="32">
        <f t="shared" si="12"/>
        <v>21962.563355240807</v>
      </c>
      <c r="AJ14" s="32">
        <f t="shared" si="13"/>
        <v>23047.438086146707</v>
      </c>
      <c r="AK14" s="29">
        <f t="shared" si="14"/>
        <v>13.139679862258788</v>
      </c>
      <c r="AL14" s="79">
        <f t="shared" si="15"/>
        <v>5.2044556940491447</v>
      </c>
      <c r="AM14" s="26">
        <f t="shared" si="16"/>
        <v>11</v>
      </c>
      <c r="AN14" s="26">
        <f t="shared" si="17"/>
        <v>40</v>
      </c>
      <c r="AO14" s="26">
        <f t="shared" si="18"/>
        <v>39</v>
      </c>
      <c r="AP14" s="26">
        <f t="shared" si="19"/>
        <v>39</v>
      </c>
      <c r="AQ14" s="26">
        <f t="shared" si="20"/>
        <v>43</v>
      </c>
      <c r="AR14" s="30">
        <f>INDEX('2021'!$1:$1048576,MATCH(Giacomo!B14,'2021'!A:A,0),3)</f>
        <v>6556.4618315246244</v>
      </c>
      <c r="AS14" s="30">
        <f>INDEX('2022'!$1:$1048576,MATCH(Giacomo!B14,'2022'!A:A,0),3)</f>
        <v>6960.2486570108067</v>
      </c>
      <c r="AT14" s="30">
        <f>INDEX('2023'!$1:$1048576,MATCH(Giacomo!B14,'2023'!A:A,0),3)</f>
        <v>7345.3998975557051</v>
      </c>
      <c r="AU14" s="29">
        <f t="shared" si="2"/>
        <v>12.032984959017497</v>
      </c>
      <c r="AV14" s="30">
        <f>INDEX('2021'!$1:$1048576,MATCH(Giacomo!B14,'2021'!A:A,0),2)</f>
        <v>1739.6126543620471</v>
      </c>
      <c r="AW14" s="30">
        <f>INDEX('2022'!$1:$1048576,MATCH(Giacomo!B14,'2022'!A:A,0),2)</f>
        <v>1829.2058112306477</v>
      </c>
      <c r="AX14" s="30">
        <f>INDEX('2023'!$1:$1048576,MATCH(Giacomo!B14,'2023'!A:A,0),2)</f>
        <v>1990.5374603399152</v>
      </c>
      <c r="AY14" s="29">
        <f t="shared" si="21"/>
        <v>14.42417686193987</v>
      </c>
      <c r="AZ14" s="30">
        <v>4683.3778160205911</v>
      </c>
      <c r="BA14" s="30">
        <v>5171.1029906164231</v>
      </c>
      <c r="BB14" s="30">
        <v>5171.1029906164231</v>
      </c>
      <c r="BC14" s="29">
        <f t="shared" si="22"/>
        <v>10.4139617548568</v>
      </c>
      <c r="BD14" s="30">
        <f>INDEX('2021'!$1:$1048576,MATCH($B14,'2021'!$A:$A,0),7)</f>
        <v>4430.9020452603545</v>
      </c>
      <c r="BE14" s="30">
        <f>INDEX('2022'!$1:$1048576,MATCH($B14,'2022'!$A:$A,0),7)</f>
        <v>4530.8434615284314</v>
      </c>
      <c r="BF14" s="30">
        <f>INDEX('2023'!$1:$1048576,MATCH($B14,'2023'!$A:$A,0),7)</f>
        <v>4731.7005187102723</v>
      </c>
      <c r="BG14" s="29">
        <f t="shared" si="23"/>
        <v>6.7886509423442476</v>
      </c>
      <c r="BH14" s="29">
        <f t="shared" si="24"/>
        <v>53.337283435980574</v>
      </c>
      <c r="BI14" s="29">
        <f t="shared" si="25"/>
        <v>14.453925203911178</v>
      </c>
      <c r="BJ14" s="29">
        <f t="shared" si="26"/>
        <v>37.549022481258753</v>
      </c>
      <c r="BK14" s="29">
        <f t="shared" si="27"/>
        <v>34.358381466012233</v>
      </c>
      <c r="BL14" s="29">
        <f t="shared" si="28"/>
        <v>3331.2594623893829</v>
      </c>
      <c r="BM14" s="29"/>
      <c r="BN14" s="29"/>
      <c r="BO14" s="29"/>
      <c r="BP14" s="29"/>
      <c r="BQ14" s="29"/>
    </row>
    <row r="15" spans="1:69" x14ac:dyDescent="0.3">
      <c r="A15" s="26">
        <v>14</v>
      </c>
      <c r="B15" s="26" t="s">
        <v>21</v>
      </c>
      <c r="C15" s="26">
        <f>VALUE(INDEX([1]COD_RIPARTIZIONI!$A$1:$IV$65536,MATCH(A15,[1]COD_RIPARTIZIONI!$U$1:$U$65536,0),8))</f>
        <v>3</v>
      </c>
      <c r="D15" s="26" t="str">
        <f>INDEX([1]COD_RIPARTIZIONI!$A$1:$IV$65536,MATCH(A15,[1]COD_RIPARTIZIONI!$U$1:$U$65536,0),10)</f>
        <v>Lombardia</v>
      </c>
      <c r="E15" s="26">
        <v>1</v>
      </c>
      <c r="F15" s="26" t="s">
        <v>363</v>
      </c>
      <c r="G15" s="26">
        <f t="shared" si="3"/>
        <v>2</v>
      </c>
      <c r="H15" s="26" t="s">
        <v>187</v>
      </c>
      <c r="I15" s="26">
        <v>1</v>
      </c>
      <c r="J15" s="26" t="s">
        <v>358</v>
      </c>
      <c r="K15" s="31">
        <v>3155374</v>
      </c>
      <c r="L15" s="31">
        <v>3194.8890999999999</v>
      </c>
      <c r="M15" s="30">
        <f t="shared" si="4"/>
        <v>987.63177726575861</v>
      </c>
      <c r="N15" s="26">
        <f t="shared" si="5"/>
        <v>2</v>
      </c>
      <c r="O15" s="26" t="str">
        <f t="shared" si="6"/>
        <v>Provincia non turistica</v>
      </c>
      <c r="P15" s="26">
        <f>INDEX(Foglio2!H:M,MATCH(Giacomo!A15,Foglio2!H:H,0),6)</f>
        <v>1</v>
      </c>
      <c r="Q15" s="26" t="str">
        <f t="shared" si="7"/>
        <v>Provincia con molte aree interne</v>
      </c>
      <c r="R15" s="26">
        <f t="shared" si="8"/>
        <v>1</v>
      </c>
      <c r="S15" s="26" t="str">
        <f t="shared" si="9"/>
        <v>Provincia fino a 500.000 abitanti</v>
      </c>
      <c r="T15" s="30">
        <v>103.58879836635329</v>
      </c>
      <c r="U15" s="30">
        <v>1180.0572826305495</v>
      </c>
      <c r="V15" s="30">
        <v>461.65492580108065</v>
      </c>
      <c r="W15" s="30">
        <v>1193.248025722618</v>
      </c>
      <c r="X15" s="30">
        <v>1724.4712446864557</v>
      </c>
      <c r="Y15" s="30">
        <v>995.74322121195837</v>
      </c>
      <c r="Z15" s="30">
        <v>5658.7634984190154</v>
      </c>
      <c r="AA15" s="32">
        <f t="shared" si="10"/>
        <v>31642.548387996772</v>
      </c>
      <c r="AB15" s="30">
        <f>INDEX('pro-capite'!$1:$1048576,MATCH($B15,'pro-capite'!$A:$A,0),5)</f>
        <v>3420.2176895680086</v>
      </c>
      <c r="AC15" s="30">
        <f>INDEX('pro-capite'!$1:$1048576,MATCH($B15,'pro-capite'!$A:$A,0),6)</f>
        <v>3826.0567450487797</v>
      </c>
      <c r="AD15" s="30">
        <f>INDEX('pro-capite'!$1:$1048576,MATCH($B15,'pro-capite'!$A:$A,0),7)</f>
        <v>4000.9528591990484</v>
      </c>
      <c r="AE15" s="31">
        <v>178791</v>
      </c>
      <c r="AF15" s="31">
        <v>178789.5</v>
      </c>
      <c r="AG15" s="31">
        <v>178834</v>
      </c>
      <c r="AH15" s="32">
        <f t="shared" si="11"/>
        <v>19129.697185921039</v>
      </c>
      <c r="AI15" s="32">
        <f t="shared" si="12"/>
        <v>21399.784355618085</v>
      </c>
      <c r="AJ15" s="32">
        <f t="shared" si="13"/>
        <v>22372.439576361587</v>
      </c>
      <c r="AK15" s="29">
        <f t="shared" si="14"/>
        <v>16.979479739033508</v>
      </c>
      <c r="AL15" s="79">
        <f t="shared" si="15"/>
        <v>4.5711845329162486</v>
      </c>
      <c r="AM15" s="26">
        <f t="shared" si="16"/>
        <v>1</v>
      </c>
      <c r="AN15" s="26">
        <f t="shared" si="17"/>
        <v>52</v>
      </c>
      <c r="AO15" s="26">
        <f t="shared" si="18"/>
        <v>42</v>
      </c>
      <c r="AP15" s="26">
        <f t="shared" si="19"/>
        <v>43</v>
      </c>
      <c r="AQ15" s="26">
        <f t="shared" si="20"/>
        <v>64</v>
      </c>
      <c r="AR15" s="30">
        <f>INDEX('2021'!$1:$1048576,MATCH(Giacomo!B15,'2021'!A:A,0),3)</f>
        <v>1398.3881627246819</v>
      </c>
      <c r="AS15" s="30">
        <f>INDEX('2022'!$1:$1048576,MATCH(Giacomo!B15,'2022'!A:A,0),3)</f>
        <v>1641.3985200165785</v>
      </c>
      <c r="AT15" s="30">
        <f>INDEX('2023'!$1:$1048576,MATCH(Giacomo!B15,'2023'!A:A,0),3)</f>
        <v>1649.302245785085</v>
      </c>
      <c r="AU15" s="29">
        <f t="shared" si="2"/>
        <v>17.943092608243404</v>
      </c>
      <c r="AV15" s="30">
        <f>INDEX('2021'!$1:$1048576,MATCH(Giacomo!B15,'2021'!A:A,0),2)</f>
        <v>518.72304542220729</v>
      </c>
      <c r="AW15" s="30">
        <f>INDEX('2022'!$1:$1048576,MATCH(Giacomo!B15,'2022'!A:A,0),2)</f>
        <v>532.55958691133128</v>
      </c>
      <c r="AX15" s="30">
        <f>INDEX('2023'!$1:$1048576,MATCH(Giacomo!B15,'2023'!A:A,0),2)</f>
        <v>605.21897410895338</v>
      </c>
      <c r="AY15" s="29">
        <f t="shared" si="21"/>
        <v>16.674780395836081</v>
      </c>
      <c r="AZ15" s="30">
        <v>1365.1958002807589</v>
      </c>
      <c r="BA15" s="30">
        <v>1579.1834609728837</v>
      </c>
      <c r="BB15" s="30">
        <v>1579.1834609728837</v>
      </c>
      <c r="BC15" s="29">
        <f t="shared" si="22"/>
        <v>15.674503294554327</v>
      </c>
      <c r="BD15" s="30">
        <f>INDEX('2021'!$1:$1048576,MATCH($B15,'2021'!$A:$A,0),7)</f>
        <v>1340.5753801780245</v>
      </c>
      <c r="BE15" s="30">
        <f>INDEX('2022'!$1:$1048576,MATCH($B15,'2022'!$A:$A,0),7)</f>
        <v>1375.9899534849656</v>
      </c>
      <c r="BF15" s="30">
        <f>INDEX('2023'!$1:$1048576,MATCH($B15,'2023'!$A:$A,0),7)</f>
        <v>1434.5606224336532</v>
      </c>
      <c r="BG15" s="29">
        <f t="shared" si="23"/>
        <v>7.0108136883095398</v>
      </c>
      <c r="BH15" s="29">
        <f t="shared" si="24"/>
        <v>41.222736278758838</v>
      </c>
      <c r="BI15" s="29">
        <f t="shared" si="25"/>
        <v>15.126870908199411</v>
      </c>
      <c r="BJ15" s="29">
        <f t="shared" si="26"/>
        <v>39.47018414231006</v>
      </c>
      <c r="BK15" s="29">
        <f t="shared" si="27"/>
        <v>35.855474256221008</v>
      </c>
      <c r="BL15" s="29">
        <f t="shared" si="28"/>
        <v>3384.2500537311325</v>
      </c>
      <c r="BM15" s="29"/>
      <c r="BN15" s="29"/>
      <c r="BO15" s="29"/>
      <c r="BP15" s="29"/>
      <c r="BQ15" s="29"/>
    </row>
    <row r="16" spans="1:69" x14ac:dyDescent="0.3">
      <c r="A16" s="26">
        <v>15</v>
      </c>
      <c r="B16" s="26" t="s">
        <v>22</v>
      </c>
      <c r="C16" s="26">
        <f>VALUE(INDEX([1]COD_RIPARTIZIONI!$A$1:$IV$65536,MATCH(A16,[1]COD_RIPARTIZIONI!$U$1:$U$65536,0),8))</f>
        <v>3</v>
      </c>
      <c r="D16" s="26" t="str">
        <f>INDEX([1]COD_RIPARTIZIONI!$A$1:$IV$65536,MATCH(A16,[1]COD_RIPARTIZIONI!$U$1:$U$65536,0),10)</f>
        <v>Lombardia</v>
      </c>
      <c r="E16" s="26">
        <v>1</v>
      </c>
      <c r="F16" s="26" t="s">
        <v>363</v>
      </c>
      <c r="G16" s="26">
        <f t="shared" si="3"/>
        <v>1</v>
      </c>
      <c r="H16" s="26" t="s">
        <v>355</v>
      </c>
      <c r="I16" s="26">
        <v>2</v>
      </c>
      <c r="J16" s="26" t="s">
        <v>360</v>
      </c>
      <c r="K16" s="31">
        <v>16266235</v>
      </c>
      <c r="L16" s="31">
        <v>1574.4453000000005</v>
      </c>
      <c r="M16" s="30">
        <f t="shared" si="4"/>
        <v>10331.406877076006</v>
      </c>
      <c r="N16" s="26">
        <f t="shared" si="5"/>
        <v>1</v>
      </c>
      <c r="O16" s="26" t="str">
        <f t="shared" si="6"/>
        <v>Provincia turistica</v>
      </c>
      <c r="P16" s="26">
        <f>INDEX(Foglio2!H:M,MATCH(Giacomo!A16,Foglio2!H:H,0),6)</f>
        <v>2</v>
      </c>
      <c r="Q16" s="26" t="str">
        <f t="shared" si="7"/>
        <v>Provincia con poche aree interne</v>
      </c>
      <c r="R16" s="26">
        <f t="shared" si="8"/>
        <v>2</v>
      </c>
      <c r="S16" s="26" t="str">
        <f t="shared" si="9"/>
        <v>Provincia con oltre 500.000 abitanti</v>
      </c>
      <c r="T16" s="30">
        <v>296.01853233939556</v>
      </c>
      <c r="U16" s="30">
        <v>31578.637271700012</v>
      </c>
      <c r="V16" s="30">
        <v>8100.2661332981415</v>
      </c>
      <c r="W16" s="30">
        <v>65202.692732229611</v>
      </c>
      <c r="X16" s="30">
        <v>76082.730940996466</v>
      </c>
      <c r="Y16" s="30">
        <v>22281.879204979337</v>
      </c>
      <c r="Z16" s="30">
        <v>203542.22481554298</v>
      </c>
      <c r="AA16" s="32">
        <f t="shared" si="10"/>
        <v>62885.093165883489</v>
      </c>
      <c r="AB16" s="30">
        <f>INDEX('pro-capite'!$1:$1048576,MATCH($B16,'pro-capite'!$A:$A,0),5)</f>
        <v>100428.57372276696</v>
      </c>
      <c r="AC16" s="30">
        <f>INDEX('pro-capite'!$1:$1048576,MATCH($B16,'pro-capite'!$A:$A,0),6)</f>
        <v>106589.94940579085</v>
      </c>
      <c r="AD16" s="30">
        <f>INDEX('pro-capite'!$1:$1048576,MATCH($B16,'pro-capite'!$A:$A,0),7)</f>
        <v>112914.27886281173</v>
      </c>
      <c r="AE16" s="31">
        <v>3228221.5</v>
      </c>
      <c r="AF16" s="31">
        <v>3221318</v>
      </c>
      <c r="AG16" s="31">
        <v>3236732.5</v>
      </c>
      <c r="AH16" s="32">
        <f t="shared" si="11"/>
        <v>31109.567209922541</v>
      </c>
      <c r="AI16" s="32">
        <f t="shared" si="12"/>
        <v>33088.92490769022</v>
      </c>
      <c r="AJ16" s="32">
        <f t="shared" si="13"/>
        <v>34885.26743029018</v>
      </c>
      <c r="AK16" s="29">
        <f t="shared" si="14"/>
        <v>12.432423041784446</v>
      </c>
      <c r="AL16" s="79">
        <f t="shared" si="15"/>
        <v>5.9333262585049056</v>
      </c>
      <c r="AM16" s="26">
        <f t="shared" si="16"/>
        <v>23</v>
      </c>
      <c r="AN16" s="26">
        <f t="shared" si="17"/>
        <v>1</v>
      </c>
      <c r="AO16" s="26">
        <f t="shared" si="18"/>
        <v>1</v>
      </c>
      <c r="AP16" s="26">
        <f t="shared" si="19"/>
        <v>1</v>
      </c>
      <c r="AQ16" s="26">
        <f t="shared" si="20"/>
        <v>20</v>
      </c>
      <c r="AR16" s="30">
        <f>INDEX('2021'!$1:$1048576,MATCH(Giacomo!B16,'2021'!A:A,0),3)</f>
        <v>84209.115100211173</v>
      </c>
      <c r="AS16" s="30">
        <f>INDEX('2022'!$1:$1048576,MATCH(Giacomo!B16,'2022'!A:A,0),3)</f>
        <v>90127.724526219565</v>
      </c>
      <c r="AT16" s="30">
        <f>INDEX('2023'!$1:$1048576,MATCH(Giacomo!B16,'2023'!A:A,0),3)</f>
        <v>94727.852335812757</v>
      </c>
      <c r="AU16" s="29">
        <f t="shared" si="2"/>
        <v>12.491209797281442</v>
      </c>
      <c r="AV16" s="30">
        <f>INDEX('2021'!$1:$1048576,MATCH(Giacomo!B16,'2021'!A:A,0),2)</f>
        <v>11029.750774380005</v>
      </c>
      <c r="AW16" s="30">
        <f>INDEX('2022'!$1:$1048576,MATCH(Giacomo!B16,'2022'!A:A,0),2)</f>
        <v>11383.415260508531</v>
      </c>
      <c r="AX16" s="30">
        <f>INDEX('2023'!$1:$1048576,MATCH(Giacomo!B16,'2023'!A:A,0),2)</f>
        <v>11988.287543784494</v>
      </c>
      <c r="AY16" s="29">
        <f t="shared" si="21"/>
        <v>8.6904662581405319</v>
      </c>
      <c r="AZ16" s="30">
        <v>31831.057927207919</v>
      </c>
      <c r="BA16" s="30">
        <v>34613.12689076957</v>
      </c>
      <c r="BB16" s="30">
        <v>34613.12689076957</v>
      </c>
      <c r="BC16" s="29">
        <f t="shared" si="22"/>
        <v>8.7401083869840477</v>
      </c>
      <c r="BD16" s="30">
        <f>INDEX('2021'!$1:$1048576,MATCH($B16,'2021'!$A:$A,0),7)</f>
        <v>26764.478692229492</v>
      </c>
      <c r="BE16" s="30">
        <f>INDEX('2022'!$1:$1048576,MATCH($B16,'2022'!$A:$A,0),7)</f>
        <v>26816.677829343589</v>
      </c>
      <c r="BF16" s="30">
        <f>INDEX('2023'!$1:$1048576,MATCH($B16,'2023'!$A:$A,0),7)</f>
        <v>28204.314290833783</v>
      </c>
      <c r="BG16" s="29">
        <f t="shared" si="23"/>
        <v>5.3796511979974326</v>
      </c>
      <c r="BH16" s="29">
        <f t="shared" si="24"/>
        <v>83.893599011427895</v>
      </c>
      <c r="BI16" s="29">
        <f t="shared" si="25"/>
        <v>10.617158134933485</v>
      </c>
      <c r="BJ16" s="29">
        <f t="shared" si="26"/>
        <v>30.654339946521493</v>
      </c>
      <c r="BK16" s="29">
        <f t="shared" si="27"/>
        <v>24.978518726671744</v>
      </c>
      <c r="BL16" s="29">
        <f t="shared" si="28"/>
        <v>3703.8240088683556</v>
      </c>
      <c r="BM16" s="29"/>
      <c r="BN16" s="29"/>
      <c r="BO16" s="29"/>
      <c r="BP16" s="29"/>
      <c r="BQ16" s="29"/>
    </row>
    <row r="17" spans="1:69" x14ac:dyDescent="0.3">
      <c r="A17" s="26">
        <v>16</v>
      </c>
      <c r="B17" s="26" t="s">
        <v>23</v>
      </c>
      <c r="C17" s="26">
        <f>VALUE(INDEX([1]COD_RIPARTIZIONI!$A$1:$IV$65536,MATCH(A17,[1]COD_RIPARTIZIONI!$U$1:$U$65536,0),8))</f>
        <v>3</v>
      </c>
      <c r="D17" s="26" t="str">
        <f>INDEX([1]COD_RIPARTIZIONI!$A$1:$IV$65536,MATCH(A17,[1]COD_RIPARTIZIONI!$U$1:$U$65536,0),10)</f>
        <v>Lombardia</v>
      </c>
      <c r="E17" s="26">
        <v>1</v>
      </c>
      <c r="F17" s="26" t="s">
        <v>363</v>
      </c>
      <c r="G17" s="26">
        <f t="shared" si="3"/>
        <v>2</v>
      </c>
      <c r="H17" s="26" t="s">
        <v>187</v>
      </c>
      <c r="I17" s="26">
        <v>2</v>
      </c>
      <c r="J17" s="26" t="s">
        <v>360</v>
      </c>
      <c r="K17" s="31">
        <v>2451098</v>
      </c>
      <c r="L17" s="31">
        <v>2755.6872000000008</v>
      </c>
      <c r="M17" s="30">
        <f t="shared" si="4"/>
        <v>889.46887730944184</v>
      </c>
      <c r="N17" s="26">
        <f t="shared" si="5"/>
        <v>2</v>
      </c>
      <c r="O17" s="26" t="str">
        <f t="shared" si="6"/>
        <v>Provincia non turistica</v>
      </c>
      <c r="P17" s="26">
        <f>INDEX(Foglio2!H:M,MATCH(Giacomo!A17,Foglio2!H:H,0),6)</f>
        <v>2</v>
      </c>
      <c r="Q17" s="26" t="str">
        <f t="shared" si="7"/>
        <v>Provincia con poche aree interne</v>
      </c>
      <c r="R17" s="26">
        <f t="shared" si="8"/>
        <v>2</v>
      </c>
      <c r="S17" s="26" t="str">
        <f t="shared" si="9"/>
        <v>Provincia con oltre 500.000 abitanti</v>
      </c>
      <c r="T17" s="30">
        <v>565.66043868357326</v>
      </c>
      <c r="U17" s="30">
        <v>12514.350419884811</v>
      </c>
      <c r="V17" s="30">
        <v>3490.738810327658</v>
      </c>
      <c r="W17" s="30">
        <v>7648.2372742298749</v>
      </c>
      <c r="X17" s="30">
        <v>11330.978748261041</v>
      </c>
      <c r="Y17" s="30">
        <v>5128.396614682526</v>
      </c>
      <c r="Z17" s="30">
        <v>40678.362306069481</v>
      </c>
      <c r="AA17" s="32">
        <f t="shared" si="10"/>
        <v>36701.233173250221</v>
      </c>
      <c r="AB17" s="30">
        <f>INDEX('pro-capite'!$1:$1048576,MATCH($B17,'pro-capite'!$A:$A,0),5)</f>
        <v>23664.236567206386</v>
      </c>
      <c r="AC17" s="30">
        <f>INDEX('pro-capite'!$1:$1048576,MATCH($B17,'pro-capite'!$A:$A,0),6)</f>
        <v>25028.780940749995</v>
      </c>
      <c r="AD17" s="30">
        <f>INDEX('pro-capite'!$1:$1048576,MATCH($B17,'pro-capite'!$A:$A,0),7)</f>
        <v>26453.504488783165</v>
      </c>
      <c r="AE17" s="31">
        <v>1103276.5</v>
      </c>
      <c r="AF17" s="31">
        <v>1104650</v>
      </c>
      <c r="AG17" s="31">
        <v>1108365</v>
      </c>
      <c r="AH17" s="32">
        <f t="shared" si="11"/>
        <v>21449.05340339107</v>
      </c>
      <c r="AI17" s="32">
        <f t="shared" si="12"/>
        <v>22657.657122844335</v>
      </c>
      <c r="AJ17" s="32">
        <f t="shared" si="13"/>
        <v>23867.141680568373</v>
      </c>
      <c r="AK17" s="29">
        <f t="shared" si="14"/>
        <v>11.786849381999986</v>
      </c>
      <c r="AL17" s="79">
        <f t="shared" si="15"/>
        <v>5.6923409550224733</v>
      </c>
      <c r="AM17" s="26">
        <f t="shared" si="16"/>
        <v>42</v>
      </c>
      <c r="AN17" s="26">
        <f t="shared" si="17"/>
        <v>26</v>
      </c>
      <c r="AO17" s="26">
        <f t="shared" si="18"/>
        <v>32</v>
      </c>
      <c r="AP17" s="26">
        <f t="shared" si="19"/>
        <v>28</v>
      </c>
      <c r="AQ17" s="26">
        <f t="shared" si="20"/>
        <v>26</v>
      </c>
      <c r="AR17" s="30">
        <f>INDEX('2021'!$1:$1048576,MATCH(Giacomo!B17,'2021'!A:A,0),3)</f>
        <v>15578.842560233394</v>
      </c>
      <c r="AS17" s="30">
        <f>INDEX('2022'!$1:$1048576,MATCH(Giacomo!B17,'2022'!A:A,0),3)</f>
        <v>16373.904842626143</v>
      </c>
      <c r="AT17" s="30">
        <f>INDEX('2023'!$1:$1048576,MATCH(Giacomo!B17,'2023'!A:A,0),3)</f>
        <v>17366.851263070876</v>
      </c>
      <c r="AU17" s="29">
        <f t="shared" si="2"/>
        <v>11.477160103033327</v>
      </c>
      <c r="AV17" s="30">
        <f>INDEX('2021'!$1:$1048576,MATCH(Giacomo!B17,'2021'!A:A,0),2)</f>
        <v>3418.3099780784196</v>
      </c>
      <c r="AW17" s="30">
        <f>INDEX('2022'!$1:$1048576,MATCH(Giacomo!B17,'2022'!A:A,0),2)</f>
        <v>3449.1855699222046</v>
      </c>
      <c r="AX17" s="30">
        <f>INDEX('2023'!$1:$1048576,MATCH(Giacomo!B17,'2023'!A:A,0),2)</f>
        <v>3680.3923043155123</v>
      </c>
      <c r="AY17" s="29">
        <f t="shared" si="21"/>
        <v>7.6670146334833191</v>
      </c>
      <c r="AZ17" s="30">
        <v>7929.873326005405</v>
      </c>
      <c r="BA17" s="30">
        <v>8609.3192435240853</v>
      </c>
      <c r="BB17" s="30">
        <v>8609.3192435240853</v>
      </c>
      <c r="BC17" s="29">
        <f t="shared" si="22"/>
        <v>8.5681812254237286</v>
      </c>
      <c r="BD17" s="30">
        <f>INDEX('2021'!$1:$1048576,MATCH($B17,'2021'!$A:$A,0),7)</f>
        <v>7914.8059414307436</v>
      </c>
      <c r="BE17" s="30">
        <f>INDEX('2022'!$1:$1048576,MATCH($B17,'2022'!$A:$A,0),7)</f>
        <v>8142.1764327954024</v>
      </c>
      <c r="BF17" s="30">
        <f>INDEX('2023'!$1:$1048576,MATCH($B17,'2023'!$A:$A,0),7)</f>
        <v>8474.9310941822623</v>
      </c>
      <c r="BG17" s="29">
        <f t="shared" si="23"/>
        <v>7.0769284414099616</v>
      </c>
      <c r="BH17" s="29">
        <f t="shared" si="24"/>
        <v>65.650474667486051</v>
      </c>
      <c r="BI17" s="29">
        <f t="shared" si="25"/>
        <v>13.912683311491206</v>
      </c>
      <c r="BJ17" s="29">
        <f t="shared" si="26"/>
        <v>32.545099070615066</v>
      </c>
      <c r="BK17" s="29">
        <f t="shared" si="27"/>
        <v>32.037082639753116</v>
      </c>
      <c r="BL17" s="29">
        <f t="shared" si="28"/>
        <v>3320.5598375223976</v>
      </c>
      <c r="BM17" s="29"/>
      <c r="BN17" s="29"/>
      <c r="BO17" s="29"/>
      <c r="BP17" s="29"/>
      <c r="BQ17" s="29"/>
    </row>
    <row r="18" spans="1:69" x14ac:dyDescent="0.3">
      <c r="A18" s="26">
        <v>17</v>
      </c>
      <c r="B18" s="26" t="s">
        <v>24</v>
      </c>
      <c r="C18" s="26">
        <f>VALUE(INDEX([1]COD_RIPARTIZIONI!$A$1:$IV$65536,MATCH(A18,[1]COD_RIPARTIZIONI!$U$1:$U$65536,0),8))</f>
        <v>3</v>
      </c>
      <c r="D18" s="26" t="str">
        <f>INDEX([1]COD_RIPARTIZIONI!$A$1:$IV$65536,MATCH(A18,[1]COD_RIPARTIZIONI!$U$1:$U$65536,0),10)</f>
        <v>Lombardia</v>
      </c>
      <c r="E18" s="26">
        <v>1</v>
      </c>
      <c r="F18" s="26" t="s">
        <v>363</v>
      </c>
      <c r="G18" s="26">
        <f t="shared" si="3"/>
        <v>2</v>
      </c>
      <c r="H18" s="26" t="s">
        <v>187</v>
      </c>
      <c r="I18" s="26">
        <v>2</v>
      </c>
      <c r="J18" s="26" t="s">
        <v>360</v>
      </c>
      <c r="K18" s="31">
        <v>10639360</v>
      </c>
      <c r="L18" s="31">
        <v>4787.0960999999998</v>
      </c>
      <c r="M18" s="30">
        <f t="shared" si="4"/>
        <v>2222.5081297198108</v>
      </c>
      <c r="N18" s="26">
        <f t="shared" si="5"/>
        <v>1</v>
      </c>
      <c r="O18" s="26" t="str">
        <f t="shared" si="6"/>
        <v>Provincia turistica</v>
      </c>
      <c r="P18" s="26">
        <f>INDEX(Foglio2!H:M,MATCH(Giacomo!A18,Foglio2!H:H,0),6)</f>
        <v>1</v>
      </c>
      <c r="Q18" s="26" t="str">
        <f t="shared" si="7"/>
        <v>Provincia con molte aree interne</v>
      </c>
      <c r="R18" s="26">
        <f t="shared" si="8"/>
        <v>2</v>
      </c>
      <c r="S18" s="26" t="str">
        <f t="shared" si="9"/>
        <v>Provincia con oltre 500.000 abitanti</v>
      </c>
      <c r="T18" s="30">
        <v>984.7365826769153</v>
      </c>
      <c r="U18" s="30">
        <v>15025.048316558479</v>
      </c>
      <c r="V18" s="30">
        <v>3433.2758690891328</v>
      </c>
      <c r="W18" s="30">
        <v>8859.6787557733314</v>
      </c>
      <c r="X18" s="30">
        <v>12753.579099358105</v>
      </c>
      <c r="Y18" s="30">
        <v>6030.0393886826187</v>
      </c>
      <c r="Z18" s="30">
        <v>47086.358012138582</v>
      </c>
      <c r="AA18" s="32">
        <f t="shared" si="10"/>
        <v>37395.634571470444</v>
      </c>
      <c r="AB18" s="30">
        <f>INDEX('pro-capite'!$1:$1048576,MATCH($B18,'pro-capite'!$A:$A,0),5)</f>
        <v>25699.682898047678</v>
      </c>
      <c r="AC18" s="30">
        <f>INDEX('pro-capite'!$1:$1048576,MATCH($B18,'pro-capite'!$A:$A,0),6)</f>
        <v>27400.767254629984</v>
      </c>
      <c r="AD18" s="30">
        <f>INDEX('pro-capite'!$1:$1048576,MATCH($B18,'pro-capite'!$A:$A,0),7)</f>
        <v>28589.43164845409</v>
      </c>
      <c r="AE18" s="31">
        <v>1254433</v>
      </c>
      <c r="AF18" s="31">
        <v>1255241.5</v>
      </c>
      <c r="AG18" s="31">
        <v>1259140.5</v>
      </c>
      <c r="AH18" s="32">
        <f t="shared" si="11"/>
        <v>20487.09089927296</v>
      </c>
      <c r="AI18" s="32">
        <f t="shared" si="12"/>
        <v>21829.08010500767</v>
      </c>
      <c r="AJ18" s="32">
        <f t="shared" si="13"/>
        <v>22705.513521687288</v>
      </c>
      <c r="AK18" s="29">
        <f t="shared" si="14"/>
        <v>11.244297300749722</v>
      </c>
      <c r="AL18" s="79">
        <f t="shared" si="15"/>
        <v>4.338069743734124</v>
      </c>
      <c r="AM18" s="26">
        <f t="shared" si="16"/>
        <v>67</v>
      </c>
      <c r="AN18" s="26">
        <f t="shared" si="17"/>
        <v>39</v>
      </c>
      <c r="AO18" s="26">
        <f t="shared" si="18"/>
        <v>40</v>
      </c>
      <c r="AP18" s="26">
        <f t="shared" si="19"/>
        <v>41</v>
      </c>
      <c r="AQ18" s="26">
        <f t="shared" si="20"/>
        <v>70</v>
      </c>
      <c r="AR18" s="30">
        <f>INDEX('2021'!$1:$1048576,MATCH(Giacomo!B18,'2021'!A:A,0),3)</f>
        <v>15697.991186392039</v>
      </c>
      <c r="AS18" s="30">
        <f>INDEX('2022'!$1:$1048576,MATCH(Giacomo!B18,'2022'!A:A,0),3)</f>
        <v>16561.069055480664</v>
      </c>
      <c r="AT18" s="30">
        <f>INDEX('2023'!$1:$1048576,MATCH(Giacomo!B18,'2023'!A:A,0),3)</f>
        <v>17532.300897503257</v>
      </c>
      <c r="AU18" s="29">
        <f t="shared" si="2"/>
        <v>11.684996438915761</v>
      </c>
      <c r="AV18" s="30">
        <f>INDEX('2021'!$1:$1048576,MATCH(Giacomo!B18,'2021'!A:A,0),2)</f>
        <v>3688.8231269774246</v>
      </c>
      <c r="AW18" s="30">
        <f>INDEX('2022'!$1:$1048576,MATCH(Giacomo!B18,'2022'!A:A,0),2)</f>
        <v>3696.4435827374587</v>
      </c>
      <c r="AX18" s="30">
        <f>INDEX('2023'!$1:$1048576,MATCH(Giacomo!B18,'2023'!A:A,0),2)</f>
        <v>3723.6555088504028</v>
      </c>
      <c r="AY18" s="29">
        <f t="shared" si="21"/>
        <v>0.94426814932488412</v>
      </c>
      <c r="AZ18" s="30">
        <v>9670.806441817178</v>
      </c>
      <c r="BA18" s="30">
        <v>10675.827685956738</v>
      </c>
      <c r="BB18" s="30">
        <v>10675.827685956738</v>
      </c>
      <c r="BC18" s="29">
        <f t="shared" si="22"/>
        <v>10.392320952612437</v>
      </c>
      <c r="BD18" s="30">
        <f>INDEX('2021'!$1:$1048576,MATCH($B18,'2021'!$A:$A,0),7)</f>
        <v>8455.550968104104</v>
      </c>
      <c r="BE18" s="30">
        <f>INDEX('2022'!$1:$1048576,MATCH($B18,'2022'!$A:$A,0),7)</f>
        <v>8670.1320773827611</v>
      </c>
      <c r="BF18" s="30">
        <f>INDEX('2023'!$1:$1048576,MATCH($B18,'2023'!$A:$A,0),7)</f>
        <v>9031.7348157755441</v>
      </c>
      <c r="BG18" s="29">
        <f t="shared" si="23"/>
        <v>6.8142673356817625</v>
      </c>
      <c r="BH18" s="29">
        <f t="shared" si="24"/>
        <v>61.324412157215015</v>
      </c>
      <c r="BI18" s="29">
        <f t="shared" si="25"/>
        <v>13.024587388227255</v>
      </c>
      <c r="BJ18" s="29">
        <f t="shared" si="26"/>
        <v>37.341867502756074</v>
      </c>
      <c r="BK18" s="29">
        <f t="shared" si="27"/>
        <v>31.59116601838398</v>
      </c>
      <c r="BL18" s="29">
        <f t="shared" si="28"/>
        <v>2957.2994505779161</v>
      </c>
      <c r="BM18" s="29"/>
      <c r="BN18" s="29"/>
      <c r="BO18" s="29"/>
      <c r="BP18" s="29"/>
      <c r="BQ18" s="29"/>
    </row>
    <row r="19" spans="1:69" x14ac:dyDescent="0.3">
      <c r="A19" s="26">
        <v>18</v>
      </c>
      <c r="B19" s="26" t="s">
        <v>25</v>
      </c>
      <c r="C19" s="26">
        <f>VALUE(INDEX([1]COD_RIPARTIZIONI!$A$1:$IV$65536,MATCH(A19,[1]COD_RIPARTIZIONI!$U$1:$U$65536,0),8))</f>
        <v>3</v>
      </c>
      <c r="D19" s="26" t="str">
        <f>INDEX([1]COD_RIPARTIZIONI!$A$1:$IV$65536,MATCH(A19,[1]COD_RIPARTIZIONI!$U$1:$U$65536,0),10)</f>
        <v>Lombardia</v>
      </c>
      <c r="E19" s="26">
        <v>1</v>
      </c>
      <c r="F19" s="26" t="s">
        <v>363</v>
      </c>
      <c r="G19" s="26">
        <f t="shared" si="3"/>
        <v>2</v>
      </c>
      <c r="H19" s="26" t="s">
        <v>187</v>
      </c>
      <c r="I19" s="26">
        <v>2</v>
      </c>
      <c r="J19" s="26" t="s">
        <v>360</v>
      </c>
      <c r="K19" s="31">
        <v>502829</v>
      </c>
      <c r="L19" s="31">
        <v>2967.9289000000008</v>
      </c>
      <c r="M19" s="30">
        <f t="shared" si="4"/>
        <v>169.42083754095319</v>
      </c>
      <c r="N19" s="26">
        <f t="shared" si="5"/>
        <v>2</v>
      </c>
      <c r="O19" s="26" t="str">
        <f t="shared" si="6"/>
        <v>Provincia non turistica</v>
      </c>
      <c r="P19" s="26">
        <f>INDEX(Foglio2!H:M,MATCH(Giacomo!A19,Foglio2!H:H,0),6)</f>
        <v>2</v>
      </c>
      <c r="Q19" s="26" t="str">
        <f t="shared" si="7"/>
        <v>Provincia con poche aree interne</v>
      </c>
      <c r="R19" s="26">
        <f t="shared" si="8"/>
        <v>2</v>
      </c>
      <c r="S19" s="26" t="str">
        <f t="shared" si="9"/>
        <v>Provincia con oltre 500.000 abitanti</v>
      </c>
      <c r="T19" s="30">
        <v>366.3315301616293</v>
      </c>
      <c r="U19" s="30">
        <v>3491.3500630983403</v>
      </c>
      <c r="V19" s="30">
        <v>859.05146813099202</v>
      </c>
      <c r="W19" s="30">
        <v>2816.9928460876613</v>
      </c>
      <c r="X19" s="30">
        <v>4675.0431000516855</v>
      </c>
      <c r="Y19" s="30">
        <v>2717.0217985188715</v>
      </c>
      <c r="Z19" s="30">
        <v>14925.790806049181</v>
      </c>
      <c r="AA19" s="32">
        <f t="shared" si="10"/>
        <v>27767.931563440885</v>
      </c>
      <c r="AB19" s="30">
        <f>INDEX('pro-capite'!$1:$1048576,MATCH($B19,'pro-capite'!$A:$A,0),5)</f>
        <v>10132.05854388527</v>
      </c>
      <c r="AC19" s="30">
        <f>INDEX('pro-capite'!$1:$1048576,MATCH($B19,'pro-capite'!$A:$A,0),6)</f>
        <v>10724.145795698394</v>
      </c>
      <c r="AD19" s="30">
        <f>INDEX('pro-capite'!$1:$1048576,MATCH($B19,'pro-capite'!$A:$A,0),7)</f>
        <v>11461.649378725042</v>
      </c>
      <c r="AE19" s="31">
        <v>535153.5</v>
      </c>
      <c r="AF19" s="31">
        <v>535456</v>
      </c>
      <c r="AG19" s="31">
        <v>537519</v>
      </c>
      <c r="AH19" s="32">
        <f t="shared" si="11"/>
        <v>18932.995007759961</v>
      </c>
      <c r="AI19" s="32">
        <f t="shared" si="12"/>
        <v>20028.061681442348</v>
      </c>
      <c r="AJ19" s="32">
        <f t="shared" si="13"/>
        <v>21323.245092220073</v>
      </c>
      <c r="AK19" s="29">
        <f t="shared" si="14"/>
        <v>13.12261303150666</v>
      </c>
      <c r="AL19" s="79">
        <f t="shared" si="15"/>
        <v>6.8770380138105907</v>
      </c>
      <c r="AM19" s="26">
        <f t="shared" si="16"/>
        <v>12</v>
      </c>
      <c r="AN19" s="26">
        <f t="shared" si="17"/>
        <v>55</v>
      </c>
      <c r="AO19" s="26">
        <f t="shared" si="18"/>
        <v>59</v>
      </c>
      <c r="AP19" s="26">
        <f t="shared" si="19"/>
        <v>54</v>
      </c>
      <c r="AQ19" s="26">
        <f t="shared" si="20"/>
        <v>2</v>
      </c>
      <c r="AR19" s="30">
        <f>INDEX('2021'!$1:$1048576,MATCH(Giacomo!B19,'2021'!A:A,0),3)</f>
        <v>5213.9113502692253</v>
      </c>
      <c r="AS19" s="30">
        <f>INDEX('2022'!$1:$1048576,MATCH(Giacomo!B19,'2022'!A:A,0),3)</f>
        <v>5504.9248996611532</v>
      </c>
      <c r="AT19" s="30">
        <f>INDEX('2023'!$1:$1048576,MATCH(Giacomo!B19,'2023'!A:A,0),3)</f>
        <v>5825.4492238039675</v>
      </c>
      <c r="AU19" s="29">
        <f t="shared" si="2"/>
        <v>11.728965692966085</v>
      </c>
      <c r="AV19" s="30">
        <f>INDEX('2021'!$1:$1048576,MATCH(Giacomo!B19,'2021'!A:A,0),2)</f>
        <v>1552.1754570851817</v>
      </c>
      <c r="AW19" s="30">
        <f>INDEX('2022'!$1:$1048576,MATCH(Giacomo!B19,'2022'!A:A,0),2)</f>
        <v>1612.7929363048513</v>
      </c>
      <c r="AX19" s="30">
        <f>INDEX('2023'!$1:$1048576,MATCH(Giacomo!B19,'2023'!A:A,0),2)</f>
        <v>1869.2007525031047</v>
      </c>
      <c r="AY19" s="29">
        <f t="shared" si="21"/>
        <v>20.424578546890729</v>
      </c>
      <c r="AZ19" s="30">
        <v>3514.2031000412589</v>
      </c>
      <c r="BA19" s="30">
        <v>3797.0596520675008</v>
      </c>
      <c r="BB19" s="30">
        <v>3797.0596520675008</v>
      </c>
      <c r="BC19" s="29">
        <f t="shared" si="22"/>
        <v>8.0489528912805639</v>
      </c>
      <c r="BD19" s="30">
        <f>INDEX('2021'!$1:$1048576,MATCH($B19,'2021'!$A:$A,0),7)</f>
        <v>4427.5584648750728</v>
      </c>
      <c r="BE19" s="30">
        <f>INDEX('2022'!$1:$1048576,MATCH($B19,'2022'!$A:$A,0),7)</f>
        <v>4511.6650500683436</v>
      </c>
      <c r="BF19" s="30">
        <f>INDEX('2023'!$1:$1048576,MATCH($B19,'2023'!$A:$A,0),7)</f>
        <v>4717.9781394891561</v>
      </c>
      <c r="BG19" s="29">
        <f t="shared" si="23"/>
        <v>6.5593639681566174</v>
      </c>
      <c r="BH19" s="29">
        <f t="shared" si="24"/>
        <v>50.825575197031306</v>
      </c>
      <c r="BI19" s="29">
        <f t="shared" si="25"/>
        <v>16.308305120314444</v>
      </c>
      <c r="BJ19" s="29">
        <f t="shared" si="26"/>
        <v>33.12838777912323</v>
      </c>
      <c r="BK19" s="29">
        <f t="shared" si="27"/>
        <v>41.163169310052382</v>
      </c>
      <c r="BL19" s="29">
        <f t="shared" si="28"/>
        <v>3477.4598711917247</v>
      </c>
      <c r="BM19" s="29"/>
      <c r="BN19" s="29"/>
      <c r="BO19" s="29"/>
      <c r="BP19" s="29"/>
      <c r="BQ19" s="29"/>
    </row>
    <row r="20" spans="1:69" x14ac:dyDescent="0.3">
      <c r="A20" s="26">
        <v>19</v>
      </c>
      <c r="B20" s="26" t="s">
        <v>26</v>
      </c>
      <c r="C20" s="26">
        <f>VALUE(INDEX([1]COD_RIPARTIZIONI!$A$1:$IV$65536,MATCH(A20,[1]COD_RIPARTIZIONI!$U$1:$U$65536,0),8))</f>
        <v>3</v>
      </c>
      <c r="D20" s="26" t="str">
        <f>INDEX([1]COD_RIPARTIZIONI!$A$1:$IV$65536,MATCH(A20,[1]COD_RIPARTIZIONI!$U$1:$U$65536,0),10)</f>
        <v>Lombardia</v>
      </c>
      <c r="E20" s="26">
        <v>1</v>
      </c>
      <c r="F20" s="26" t="s">
        <v>363</v>
      </c>
      <c r="G20" s="26">
        <f t="shared" si="3"/>
        <v>2</v>
      </c>
      <c r="H20" s="26" t="s">
        <v>187</v>
      </c>
      <c r="I20" s="26">
        <v>2</v>
      </c>
      <c r="J20" s="26" t="s">
        <v>360</v>
      </c>
      <c r="K20" s="31">
        <v>421640</v>
      </c>
      <c r="L20" s="31">
        <v>1769.4187999999995</v>
      </c>
      <c r="M20" s="30">
        <f t="shared" si="4"/>
        <v>238.2929355108017</v>
      </c>
      <c r="N20" s="26">
        <f t="shared" si="5"/>
        <v>2</v>
      </c>
      <c r="O20" s="26" t="str">
        <f t="shared" si="6"/>
        <v>Provincia non turistica</v>
      </c>
      <c r="P20" s="26">
        <f>INDEX(Foglio2!H:M,MATCH(Giacomo!A20,Foglio2!H:H,0),6)</f>
        <v>2</v>
      </c>
      <c r="Q20" s="26" t="str">
        <f t="shared" si="7"/>
        <v>Provincia con poche aree interne</v>
      </c>
      <c r="R20" s="26">
        <f t="shared" si="8"/>
        <v>1</v>
      </c>
      <c r="S20" s="26" t="str">
        <f t="shared" si="9"/>
        <v>Provincia fino a 500.000 abitanti</v>
      </c>
      <c r="T20" s="30">
        <v>604.46180614405455</v>
      </c>
      <c r="U20" s="30">
        <v>3858.3209271245451</v>
      </c>
      <c r="V20" s="30">
        <v>659.82020870701854</v>
      </c>
      <c r="W20" s="30">
        <v>2537.5921272114447</v>
      </c>
      <c r="X20" s="30">
        <v>3186.4274391180916</v>
      </c>
      <c r="Y20" s="30">
        <v>1831.1393778642564</v>
      </c>
      <c r="Z20" s="30">
        <v>12677.76188616941</v>
      </c>
      <c r="AA20" s="32">
        <f t="shared" si="10"/>
        <v>35957.427416335748</v>
      </c>
      <c r="AB20" s="30">
        <f>INDEX('pro-capite'!$1:$1048576,MATCH($B20,'pro-capite'!$A:$A,0),5)</f>
        <v>6722.643258039956</v>
      </c>
      <c r="AC20" s="30">
        <f>INDEX('pro-capite'!$1:$1048576,MATCH($B20,'pro-capite'!$A:$A,0),6)</f>
        <v>7101.5199858798405</v>
      </c>
      <c r="AD20" s="30">
        <f>INDEX('pro-capite'!$1:$1048576,MATCH($B20,'pro-capite'!$A:$A,0),7)</f>
        <v>7502.1748710630263</v>
      </c>
      <c r="AE20" s="31">
        <v>351948</v>
      </c>
      <c r="AF20" s="31">
        <v>351921.5</v>
      </c>
      <c r="AG20" s="31">
        <v>352577</v>
      </c>
      <c r="AH20" s="32">
        <f t="shared" si="11"/>
        <v>19101.240120813178</v>
      </c>
      <c r="AI20" s="32">
        <f t="shared" si="12"/>
        <v>20179.272894323993</v>
      </c>
      <c r="AJ20" s="32">
        <f t="shared" si="13"/>
        <v>21278.117605694715</v>
      </c>
      <c r="AK20" s="29">
        <f t="shared" si="14"/>
        <v>11.595611772062853</v>
      </c>
      <c r="AL20" s="79">
        <f t="shared" si="15"/>
        <v>5.6418187371128852</v>
      </c>
      <c r="AM20" s="26">
        <f t="shared" si="16"/>
        <v>50</v>
      </c>
      <c r="AN20" s="26">
        <f t="shared" si="17"/>
        <v>53</v>
      </c>
      <c r="AO20" s="26">
        <f t="shared" si="18"/>
        <v>58</v>
      </c>
      <c r="AP20" s="26">
        <f t="shared" si="19"/>
        <v>55</v>
      </c>
      <c r="AQ20" s="26">
        <f t="shared" si="20"/>
        <v>32</v>
      </c>
      <c r="AR20" s="30">
        <f>INDEX('2021'!$1:$1048576,MATCH(Giacomo!B20,'2021'!A:A,0),3)</f>
        <v>3557.0564863384775</v>
      </c>
      <c r="AS20" s="30">
        <f>INDEX('2022'!$1:$1048576,MATCH(Giacomo!B20,'2022'!A:A,0),3)</f>
        <v>3738.3715297261137</v>
      </c>
      <c r="AT20" s="30">
        <f>INDEX('2023'!$1:$1048576,MATCH(Giacomo!B20,'2023'!A:A,0),3)</f>
        <v>3965.1904877915517</v>
      </c>
      <c r="AU20" s="29">
        <f t="shared" si="2"/>
        <v>11.473925224988335</v>
      </c>
      <c r="AV20" s="30">
        <f>INDEX('2021'!$1:$1048576,MATCH(Giacomo!B20,'2021'!A:A,0),2)</f>
        <v>959.25477618587627</v>
      </c>
      <c r="AW20" s="30">
        <f>INDEX('2022'!$1:$1048576,MATCH(Giacomo!B20,'2022'!A:A,0),2)</f>
        <v>954.76461699693675</v>
      </c>
      <c r="AX20" s="30">
        <f>INDEX('2023'!$1:$1048576,MATCH(Giacomo!B20,'2023'!A:A,0),2)</f>
        <v>1030.9558566410014</v>
      </c>
      <c r="AY20" s="29">
        <f t="shared" si="21"/>
        <v>7.4746649414890669</v>
      </c>
      <c r="AZ20" s="30">
        <v>2412.2317826748431</v>
      </c>
      <c r="BA20" s="30">
        <v>2622.178565089343</v>
      </c>
      <c r="BB20" s="30">
        <v>2622.178565089343</v>
      </c>
      <c r="BC20" s="29">
        <f t="shared" si="22"/>
        <v>8.7034249329762616</v>
      </c>
      <c r="BD20" s="30">
        <f>INDEX('2021'!$1:$1048576,MATCH($B20,'2021'!$A:$A,0),7)</f>
        <v>2870.6947851749783</v>
      </c>
      <c r="BE20" s="30">
        <f>INDEX('2022'!$1:$1048576,MATCH($B20,'2022'!$A:$A,0),7)</f>
        <v>2932.3613507889841</v>
      </c>
      <c r="BF20" s="30">
        <f>INDEX('2023'!$1:$1048576,MATCH($B20,'2023'!$A:$A,0),7)</f>
        <v>3062.3481090163727</v>
      </c>
      <c r="BG20" s="29">
        <f t="shared" si="23"/>
        <v>6.6761999510063674</v>
      </c>
      <c r="BH20" s="29">
        <f t="shared" si="24"/>
        <v>52.853879787391591</v>
      </c>
      <c r="BI20" s="29">
        <f t="shared" si="25"/>
        <v>13.742093117791047</v>
      </c>
      <c r="BJ20" s="29">
        <f t="shared" si="26"/>
        <v>34.952245317600699</v>
      </c>
      <c r="BK20" s="29">
        <f t="shared" si="27"/>
        <v>40.819471175329333</v>
      </c>
      <c r="BL20" s="29">
        <f t="shared" si="28"/>
        <v>2924.058735087659</v>
      </c>
      <c r="BM20" s="29"/>
      <c r="BN20" s="29"/>
      <c r="BO20" s="29"/>
      <c r="BP20" s="29"/>
      <c r="BQ20" s="29"/>
    </row>
    <row r="21" spans="1:69" x14ac:dyDescent="0.3">
      <c r="A21" s="26">
        <v>20</v>
      </c>
      <c r="B21" s="26" t="s">
        <v>27</v>
      </c>
      <c r="C21" s="26">
        <f>VALUE(INDEX([1]COD_RIPARTIZIONI!$A$1:$IV$65536,MATCH(A21,[1]COD_RIPARTIZIONI!$U$1:$U$65536,0),8))</f>
        <v>3</v>
      </c>
      <c r="D21" s="26" t="str">
        <f>INDEX([1]COD_RIPARTIZIONI!$A$1:$IV$65536,MATCH(A21,[1]COD_RIPARTIZIONI!$U$1:$U$65536,0),10)</f>
        <v>Lombardia</v>
      </c>
      <c r="E21" s="26">
        <v>1</v>
      </c>
      <c r="F21" s="26" t="s">
        <v>363</v>
      </c>
      <c r="G21" s="26">
        <f t="shared" si="3"/>
        <v>2</v>
      </c>
      <c r="H21" s="26" t="s">
        <v>187</v>
      </c>
      <c r="I21" s="26">
        <v>2</v>
      </c>
      <c r="J21" s="26" t="s">
        <v>360</v>
      </c>
      <c r="K21" s="31">
        <v>637225</v>
      </c>
      <c r="L21" s="31">
        <v>2341.8434999999995</v>
      </c>
      <c r="M21" s="30">
        <f t="shared" si="4"/>
        <v>272.10400695008019</v>
      </c>
      <c r="N21" s="26">
        <f t="shared" si="5"/>
        <v>2</v>
      </c>
      <c r="O21" s="26" t="str">
        <f t="shared" si="6"/>
        <v>Provincia non turistica</v>
      </c>
      <c r="P21" s="26">
        <f>INDEX(Foglio2!H:M,MATCH(Giacomo!A21,Foglio2!H:H,0),6)</f>
        <v>2</v>
      </c>
      <c r="Q21" s="26" t="str">
        <f t="shared" si="7"/>
        <v>Provincia con poche aree interne</v>
      </c>
      <c r="R21" s="26">
        <f t="shared" si="8"/>
        <v>1</v>
      </c>
      <c r="S21" s="26" t="str">
        <f t="shared" si="9"/>
        <v>Provincia fino a 500.000 abitanti</v>
      </c>
      <c r="T21" s="30">
        <v>725.32296491118018</v>
      </c>
      <c r="U21" s="30">
        <v>4136.1240214752061</v>
      </c>
      <c r="V21" s="30">
        <v>757.77237896340023</v>
      </c>
      <c r="W21" s="30">
        <v>2618.7302230100759</v>
      </c>
      <c r="X21" s="30">
        <v>3867.014903228709</v>
      </c>
      <c r="Y21" s="30">
        <v>1860.360009965362</v>
      </c>
      <c r="Z21" s="30">
        <v>13965.324501553931</v>
      </c>
      <c r="AA21" s="32">
        <f t="shared" si="10"/>
        <v>34349.929473113916</v>
      </c>
      <c r="AB21" s="30">
        <f>INDEX('pro-capite'!$1:$1048576,MATCH($B21,'pro-capite'!$A:$A,0),5)</f>
        <v>7766.7774735722596</v>
      </c>
      <c r="AC21" s="30">
        <f>INDEX('pro-capite'!$1:$1048576,MATCH($B21,'pro-capite'!$A:$A,0),6)</f>
        <v>8242.6010712723237</v>
      </c>
      <c r="AD21" s="30">
        <f>INDEX('pro-capite'!$1:$1048576,MATCH($B21,'pro-capite'!$A:$A,0),7)</f>
        <v>8753.5885740491449</v>
      </c>
      <c r="AE21" s="31">
        <v>405268.5</v>
      </c>
      <c r="AF21" s="31">
        <v>405297.5</v>
      </c>
      <c r="AG21" s="31">
        <v>406560.5</v>
      </c>
      <c r="AH21" s="32">
        <f t="shared" si="11"/>
        <v>19164.522960882132</v>
      </c>
      <c r="AI21" s="32">
        <f t="shared" si="12"/>
        <v>20337.16238385957</v>
      </c>
      <c r="AJ21" s="32">
        <f t="shared" si="13"/>
        <v>21530.838765815039</v>
      </c>
      <c r="AK21" s="29">
        <f t="shared" si="14"/>
        <v>12.705541053991467</v>
      </c>
      <c r="AL21" s="79">
        <f t="shared" si="15"/>
        <v>6.1993477345124717</v>
      </c>
      <c r="AM21" s="26">
        <f t="shared" si="16"/>
        <v>19</v>
      </c>
      <c r="AN21" s="26">
        <f t="shared" si="17"/>
        <v>51</v>
      </c>
      <c r="AO21" s="26">
        <f t="shared" si="18"/>
        <v>53</v>
      </c>
      <c r="AP21" s="26">
        <f t="shared" si="19"/>
        <v>52</v>
      </c>
      <c r="AQ21" s="26">
        <f t="shared" si="20"/>
        <v>10</v>
      </c>
      <c r="AR21" s="30">
        <f>INDEX('2021'!$1:$1048576,MATCH(Giacomo!B21,'2021'!A:A,0),3)</f>
        <v>4609.6179122067842</v>
      </c>
      <c r="AS21" s="30">
        <f>INDEX('2022'!$1:$1048576,MATCH(Giacomo!B21,'2022'!A:A,0),3)</f>
        <v>4784.6620784109064</v>
      </c>
      <c r="AT21" s="30">
        <f>INDEX('2023'!$1:$1048576,MATCH(Giacomo!B21,'2023'!A:A,0),3)</f>
        <v>5106.9554733656732</v>
      </c>
      <c r="AU21" s="29">
        <f t="shared" si="2"/>
        <v>10.789127659407157</v>
      </c>
      <c r="AV21" s="30">
        <f>INDEX('2021'!$1:$1048576,MATCH(Giacomo!B21,'2021'!A:A,0),2)</f>
        <v>1020.3850308579492</v>
      </c>
      <c r="AW21" s="30">
        <f>INDEX('2022'!$1:$1048576,MATCH(Giacomo!B21,'2022'!A:A,0),2)</f>
        <v>1073.9146688555179</v>
      </c>
      <c r="AX21" s="30">
        <f>INDEX('2023'!$1:$1048576,MATCH(Giacomo!B21,'2023'!A:A,0),2)</f>
        <v>1152.7990698545182</v>
      </c>
      <c r="AY21" s="29">
        <f t="shared" si="21"/>
        <v>12.976870004182047</v>
      </c>
      <c r="AZ21" s="30">
        <v>2752.1032481021971</v>
      </c>
      <c r="BA21" s="30">
        <v>3027.5804106856481</v>
      </c>
      <c r="BB21" s="30">
        <v>3027.5804106856481</v>
      </c>
      <c r="BC21" s="29">
        <f t="shared" si="22"/>
        <v>10.009695776254588</v>
      </c>
      <c r="BD21" s="30">
        <f>INDEX('2021'!$1:$1048576,MATCH($B21,'2021'!$A:$A,0),7)</f>
        <v>3002.2786473711194</v>
      </c>
      <c r="BE21" s="30">
        <f>INDEX('2022'!$1:$1048576,MATCH($B21,'2022'!$A:$A,0),7)</f>
        <v>3065.6357291097861</v>
      </c>
      <c r="BF21" s="30">
        <f>INDEX('2023'!$1:$1048576,MATCH($B21,'2023'!$A:$A,0),7)</f>
        <v>3201.3835510684698</v>
      </c>
      <c r="BG21" s="29">
        <f t="shared" si="23"/>
        <v>6.6317929507206941</v>
      </c>
      <c r="BH21" s="29">
        <f t="shared" si="24"/>
        <v>58.341278324477507</v>
      </c>
      <c r="BI21" s="29">
        <f t="shared" si="25"/>
        <v>13.169445423470115</v>
      </c>
      <c r="BJ21" s="29">
        <f t="shared" si="26"/>
        <v>34.58673417278488</v>
      </c>
      <c r="BK21" s="29">
        <f t="shared" si="27"/>
        <v>36.572241475447903</v>
      </c>
      <c r="BL21" s="29">
        <f t="shared" si="28"/>
        <v>2835.4920604793583</v>
      </c>
      <c r="BM21" s="29"/>
      <c r="BN21" s="29"/>
      <c r="BO21" s="29"/>
      <c r="BP21" s="29"/>
      <c r="BQ21" s="29"/>
    </row>
    <row r="22" spans="1:69" x14ac:dyDescent="0.3">
      <c r="A22" s="26">
        <v>21</v>
      </c>
      <c r="B22" s="26" t="s">
        <v>31</v>
      </c>
      <c r="C22" s="26">
        <f>VALUE(INDEX([1]COD_RIPARTIZIONI!$A$1:$IV$65536,MATCH(A22,[1]COD_RIPARTIZIONI!$U$1:$U$65536,0),8))</f>
        <v>4</v>
      </c>
      <c r="D22" s="26" t="str">
        <f>INDEX([1]COD_RIPARTIZIONI!$A$1:$IV$65536,MATCH(A22,[1]COD_RIPARTIZIONI!$U$1:$U$65536,0),10)</f>
        <v>Trentino-Alto Adige/Südtirol</v>
      </c>
      <c r="E22" s="26">
        <v>2</v>
      </c>
      <c r="F22" s="26" t="s">
        <v>364</v>
      </c>
      <c r="G22" s="26">
        <f t="shared" si="3"/>
        <v>2</v>
      </c>
      <c r="H22" s="26" t="s">
        <v>187</v>
      </c>
      <c r="I22" s="26">
        <v>1</v>
      </c>
      <c r="J22" s="26" t="s">
        <v>358</v>
      </c>
      <c r="K22" s="31">
        <v>36085187</v>
      </c>
      <c r="L22" s="31">
        <v>7397.7858999999989</v>
      </c>
      <c r="M22" s="30">
        <f t="shared" si="4"/>
        <v>4877.836083361105</v>
      </c>
      <c r="N22" s="26">
        <f t="shared" si="5"/>
        <v>1</v>
      </c>
      <c r="O22" s="26" t="str">
        <f t="shared" si="6"/>
        <v>Provincia turistica</v>
      </c>
      <c r="P22" s="26">
        <f>INDEX(Foglio2!H:M,MATCH(Giacomo!A22,Foglio2!H:H,0),6)</f>
        <v>1</v>
      </c>
      <c r="Q22" s="26" t="str">
        <f t="shared" si="7"/>
        <v>Provincia con molte aree interne</v>
      </c>
      <c r="R22" s="26">
        <f t="shared" si="8"/>
        <v>2</v>
      </c>
      <c r="S22" s="26" t="str">
        <f t="shared" si="9"/>
        <v>Provincia con oltre 500.000 abitanti</v>
      </c>
      <c r="T22" s="30">
        <v>1217.4542078588524</v>
      </c>
      <c r="U22" s="30">
        <v>4893.70857471205</v>
      </c>
      <c r="V22" s="30">
        <v>2079.5362467963182</v>
      </c>
      <c r="W22" s="30">
        <v>7951.7106257579862</v>
      </c>
      <c r="X22" s="30">
        <v>6619.8047031723545</v>
      </c>
      <c r="Y22" s="30">
        <v>5520.1869582984191</v>
      </c>
      <c r="Z22" s="30">
        <v>28282.40131659598</v>
      </c>
      <c r="AA22" s="32">
        <f t="shared" si="10"/>
        <v>52781.429748798109</v>
      </c>
      <c r="AB22" s="30">
        <f>INDEX('pro-capite'!$1:$1048576,MATCH($B22,'pro-capite'!$A:$A,0),5)</f>
        <v>14573.785139943433</v>
      </c>
      <c r="AC22" s="30">
        <f>INDEX('pro-capite'!$1:$1048576,MATCH($B22,'pro-capite'!$A:$A,0),6)</f>
        <v>15764.788174433932</v>
      </c>
      <c r="AD22" s="30">
        <f>INDEX('pro-capite'!$1:$1048576,MATCH($B22,'pro-capite'!$A:$A,0),7)</f>
        <v>16696.613516996196</v>
      </c>
      <c r="AE22" s="31">
        <v>533764</v>
      </c>
      <c r="AF22" s="31">
        <v>533381.5</v>
      </c>
      <c r="AG22" s="31">
        <v>535840</v>
      </c>
      <c r="AH22" s="32">
        <f t="shared" si="11"/>
        <v>27303.799319443486</v>
      </c>
      <c r="AI22" s="32">
        <f t="shared" si="12"/>
        <v>29556.308522950145</v>
      </c>
      <c r="AJ22" s="32">
        <f t="shared" si="13"/>
        <v>31159.69975551694</v>
      </c>
      <c r="AK22" s="29">
        <f t="shared" si="14"/>
        <v>14.566074335997811</v>
      </c>
      <c r="AL22" s="79">
        <f t="shared" si="15"/>
        <v>5.9108015423475564</v>
      </c>
      <c r="AM22" s="26">
        <f t="shared" si="16"/>
        <v>4</v>
      </c>
      <c r="AN22" s="26">
        <f t="shared" si="17"/>
        <v>2</v>
      </c>
      <c r="AO22" s="26">
        <f t="shared" si="18"/>
        <v>2</v>
      </c>
      <c r="AP22" s="26">
        <f t="shared" si="19"/>
        <v>2</v>
      </c>
      <c r="AQ22" s="26">
        <f t="shared" si="20"/>
        <v>22</v>
      </c>
      <c r="AR22" s="30">
        <f>INDEX('2021'!$1:$1048576,MATCH(Giacomo!B22,'2021'!A:A,0),3)</f>
        <v>10285.104771336111</v>
      </c>
      <c r="AS22" s="30">
        <f>INDEX('2022'!$1:$1048576,MATCH(Giacomo!B22,'2022'!A:A,0),3)</f>
        <v>11073.637501213299</v>
      </c>
      <c r="AT22" s="30">
        <f>INDEX('2023'!$1:$1048576,MATCH(Giacomo!B22,'2023'!A:A,0),3)</f>
        <v>11775.589292627928</v>
      </c>
      <c r="AU22" s="29">
        <f t="shared" si="2"/>
        <v>14.491680487744716</v>
      </c>
      <c r="AV22" s="30">
        <f>INDEX('2021'!$1:$1048576,MATCH(Giacomo!B22,'2021'!A:A,0),2)</f>
        <v>1733.1</v>
      </c>
      <c r="AW22" s="30">
        <f>INDEX('2022'!$1:$1048576,MATCH(Giacomo!B22,'2022'!A:A,0),2)</f>
        <v>1829.5</v>
      </c>
      <c r="AX22" s="30">
        <f>INDEX('2023'!$1:$1048576,MATCH(Giacomo!B22,'2023'!A:A,0),2)</f>
        <v>1935.5</v>
      </c>
      <c r="AY22" s="29">
        <f t="shared" si="21"/>
        <v>11.678495182043733</v>
      </c>
      <c r="AZ22" s="30">
        <v>4833.7000000000007</v>
      </c>
      <c r="BA22" s="30">
        <v>5325.9000000000005</v>
      </c>
      <c r="BB22" s="30">
        <v>5325.9000000000005</v>
      </c>
      <c r="BC22" s="29">
        <f t="shared" si="22"/>
        <v>10.182675797008486</v>
      </c>
      <c r="BD22" s="30">
        <f>INDEX('2021'!$1:$1048576,MATCH($B22,'2021'!$A:$A,0),7)</f>
        <v>4239.5</v>
      </c>
      <c r="BE22" s="30">
        <f>INDEX('2022'!$1:$1048576,MATCH($B22,'2022'!$A:$A,0),7)</f>
        <v>4433.8</v>
      </c>
      <c r="BF22" s="30">
        <f>INDEX('2023'!$1:$1048576,MATCH($B22,'2023'!$A:$A,0),7)</f>
        <v>4626.3999999999996</v>
      </c>
      <c r="BG22" s="29">
        <f t="shared" si="23"/>
        <v>9.1260761882297317</v>
      </c>
      <c r="BH22" s="29">
        <f t="shared" si="24"/>
        <v>70.52681240205419</v>
      </c>
      <c r="BI22" s="29">
        <f t="shared" si="25"/>
        <v>11.592171059297575</v>
      </c>
      <c r="BJ22" s="29">
        <f t="shared" si="26"/>
        <v>31.898085169058621</v>
      </c>
      <c r="BK22" s="29">
        <f t="shared" si="27"/>
        <v>27.708612859072229</v>
      </c>
      <c r="BL22" s="29">
        <f t="shared" si="28"/>
        <v>3612.0856972230517</v>
      </c>
      <c r="BM22" s="29"/>
      <c r="BN22" s="29"/>
      <c r="BO22" s="29"/>
      <c r="BP22" s="29"/>
      <c r="BQ22" s="29"/>
    </row>
    <row r="23" spans="1:69" x14ac:dyDescent="0.3">
      <c r="A23" s="26">
        <v>22</v>
      </c>
      <c r="B23" s="26" t="s">
        <v>32</v>
      </c>
      <c r="C23" s="26">
        <f>VALUE(INDEX([1]COD_RIPARTIZIONI!$A$1:$IV$65536,MATCH(A23,[1]COD_RIPARTIZIONI!$U$1:$U$65536,0),8))</f>
        <v>4</v>
      </c>
      <c r="D23" s="26" t="str">
        <f>INDEX([1]COD_RIPARTIZIONI!$A$1:$IV$65536,MATCH(A23,[1]COD_RIPARTIZIONI!$U$1:$U$65536,0),10)</f>
        <v>Trentino-Alto Adige/Südtirol</v>
      </c>
      <c r="E23" s="26">
        <v>2</v>
      </c>
      <c r="F23" s="26" t="s">
        <v>364</v>
      </c>
      <c r="G23" s="26">
        <f t="shared" si="3"/>
        <v>2</v>
      </c>
      <c r="H23" s="26" t="s">
        <v>187</v>
      </c>
      <c r="I23" s="26">
        <v>1</v>
      </c>
      <c r="J23" s="26" t="s">
        <v>358</v>
      </c>
      <c r="K23" s="31">
        <v>19141944</v>
      </c>
      <c r="L23" s="31">
        <v>6208.1793000000007</v>
      </c>
      <c r="M23" s="30">
        <f t="shared" si="4"/>
        <v>3083.3426476583882</v>
      </c>
      <c r="N23" s="26">
        <f t="shared" si="5"/>
        <v>1</v>
      </c>
      <c r="O23" s="26" t="str">
        <f t="shared" si="6"/>
        <v>Provincia turistica</v>
      </c>
      <c r="P23" s="26">
        <f>INDEX(Foglio2!H:M,MATCH(Giacomo!A23,Foglio2!H:H,0),6)</f>
        <v>1</v>
      </c>
      <c r="Q23" s="26" t="str">
        <f t="shared" si="7"/>
        <v>Provincia con molte aree interne</v>
      </c>
      <c r="R23" s="26">
        <f t="shared" si="8"/>
        <v>2</v>
      </c>
      <c r="S23" s="26" t="str">
        <f t="shared" si="9"/>
        <v>Provincia con oltre 500.000 abitanti</v>
      </c>
      <c r="T23" s="30">
        <v>864.04579214114938</v>
      </c>
      <c r="U23" s="30">
        <v>4389.1914252879506</v>
      </c>
      <c r="V23" s="30">
        <v>1452.763753203682</v>
      </c>
      <c r="W23" s="30">
        <v>5330.1893742420143</v>
      </c>
      <c r="X23" s="30">
        <v>6565.4952968276457</v>
      </c>
      <c r="Y23" s="30">
        <v>4626.1130417015802</v>
      </c>
      <c r="Z23" s="30">
        <v>23227.798683404024</v>
      </c>
      <c r="AA23" s="32">
        <f t="shared" si="10"/>
        <v>42691.684962122512</v>
      </c>
      <c r="AB23" s="30">
        <f>INDEX('pro-capite'!$1:$1048576,MATCH($B23,'pro-capite'!$A:$A,0),5)</f>
        <v>12267.214860056572</v>
      </c>
      <c r="AC23" s="30">
        <f>INDEX('pro-capite'!$1:$1048576,MATCH($B23,'pro-capite'!$A:$A,0),6)</f>
        <v>13226.211825566068</v>
      </c>
      <c r="AD23" s="30">
        <f>INDEX('pro-capite'!$1:$1048576,MATCH($B23,'pro-capite'!$A:$A,0),7)</f>
        <v>13674.886483003811</v>
      </c>
      <c r="AE23" s="31">
        <v>541562</v>
      </c>
      <c r="AF23" s="31">
        <v>541977</v>
      </c>
      <c r="AG23" s="31">
        <v>544082.5</v>
      </c>
      <c r="AH23" s="32">
        <f t="shared" si="11"/>
        <v>22651.542870542195</v>
      </c>
      <c r="AI23" s="32">
        <f t="shared" si="12"/>
        <v>24403.640423054978</v>
      </c>
      <c r="AJ23" s="32">
        <f t="shared" si="13"/>
        <v>25133.847317279662</v>
      </c>
      <c r="AK23" s="29">
        <f t="shared" si="14"/>
        <v>11.475071065485082</v>
      </c>
      <c r="AL23" s="79">
        <f t="shared" si="15"/>
        <v>3.3923141664075018</v>
      </c>
      <c r="AM23" s="26">
        <f t="shared" si="16"/>
        <v>57</v>
      </c>
      <c r="AN23" s="26">
        <f t="shared" si="17"/>
        <v>13</v>
      </c>
      <c r="AO23" s="26">
        <f t="shared" si="18"/>
        <v>11</v>
      </c>
      <c r="AP23" s="26">
        <f t="shared" si="19"/>
        <v>14</v>
      </c>
      <c r="AQ23" s="26">
        <f t="shared" si="20"/>
        <v>94</v>
      </c>
      <c r="AR23" s="30">
        <f>INDEX('2021'!$1:$1048576,MATCH(Giacomo!B23,'2021'!A:A,0),3)</f>
        <v>8166.3952286638905</v>
      </c>
      <c r="AS23" s="30">
        <f>INDEX('2022'!$1:$1048576,MATCH(Giacomo!B23,'2022'!A:A,0),3)</f>
        <v>8796.5624987866995</v>
      </c>
      <c r="AT23" s="30">
        <f>INDEX('2023'!$1:$1048576,MATCH(Giacomo!B23,'2023'!A:A,0),3)</f>
        <v>9151.810707372073</v>
      </c>
      <c r="AU23" s="29">
        <f t="shared" si="2"/>
        <v>12.066713049221448</v>
      </c>
      <c r="AV23" s="30">
        <f>INDEX('2021'!$1:$1048576,MATCH(Giacomo!B23,'2021'!A:A,0),2)</f>
        <v>1469.8</v>
      </c>
      <c r="AW23" s="30">
        <f>INDEX('2022'!$1:$1048576,MATCH(Giacomo!B23,'2022'!A:A,0),2)</f>
        <v>1556.8</v>
      </c>
      <c r="AX23" s="30">
        <f>INDEX('2023'!$1:$1048576,MATCH(Giacomo!B23,'2023'!A:A,0),2)</f>
        <v>1655.7</v>
      </c>
      <c r="AY23" s="29">
        <f t="shared" si="21"/>
        <v>12.647979316913876</v>
      </c>
      <c r="AZ23" s="30">
        <v>3973.8999999999996</v>
      </c>
      <c r="BA23" s="30">
        <v>4342.3999999999996</v>
      </c>
      <c r="BB23" s="30">
        <v>4342.3999999999996</v>
      </c>
      <c r="BC23" s="29">
        <f t="shared" si="22"/>
        <v>9.2730063665416935</v>
      </c>
      <c r="BD23" s="30">
        <f>INDEX('2021'!$1:$1048576,MATCH($B23,'2021'!$A:$A,0),7)</f>
        <v>4336.3999999999996</v>
      </c>
      <c r="BE23" s="30">
        <f>INDEX('2022'!$1:$1048576,MATCH($B23,'2022'!$A:$A,0),7)</f>
        <v>4541.5999999999995</v>
      </c>
      <c r="BF23" s="30">
        <f>INDEX('2023'!$1:$1048576,MATCH($B23,'2023'!$A:$A,0),7)</f>
        <v>4735.9000000000005</v>
      </c>
      <c r="BG23" s="29">
        <f t="shared" si="23"/>
        <v>9.2127110045199032</v>
      </c>
      <c r="BH23" s="29">
        <f t="shared" si="24"/>
        <v>66.92421702181322</v>
      </c>
      <c r="BI23" s="29">
        <f t="shared" si="25"/>
        <v>12.107595935497015</v>
      </c>
      <c r="BJ23" s="29">
        <f t="shared" si="26"/>
        <v>31.754559757384932</v>
      </c>
      <c r="BK23" s="29">
        <f t="shared" si="27"/>
        <v>34.632097355149071</v>
      </c>
      <c r="BL23" s="29">
        <f t="shared" si="28"/>
        <v>3043.1046762209776</v>
      </c>
      <c r="BM23" s="29"/>
      <c r="BN23" s="29"/>
      <c r="BO23" s="29"/>
      <c r="BP23" s="29"/>
      <c r="BQ23" s="29"/>
    </row>
    <row r="24" spans="1:69" x14ac:dyDescent="0.3">
      <c r="A24" s="26">
        <v>23</v>
      </c>
      <c r="B24" s="26" t="s">
        <v>33</v>
      </c>
      <c r="C24" s="26">
        <f>VALUE(INDEX([1]COD_RIPARTIZIONI!$A$1:$IV$65536,MATCH(A24,[1]COD_RIPARTIZIONI!$U$1:$U$65536,0),8))</f>
        <v>5</v>
      </c>
      <c r="D24" s="26" t="str">
        <f>INDEX([1]COD_RIPARTIZIONI!$A$1:$IV$65536,MATCH(A24,[1]COD_RIPARTIZIONI!$U$1:$U$65536,0),10)</f>
        <v>Veneto</v>
      </c>
      <c r="E24" s="26">
        <v>2</v>
      </c>
      <c r="F24" s="26" t="s">
        <v>364</v>
      </c>
      <c r="G24" s="26">
        <f t="shared" si="3"/>
        <v>2</v>
      </c>
      <c r="H24" s="26" t="s">
        <v>187</v>
      </c>
      <c r="I24" s="26">
        <v>2</v>
      </c>
      <c r="J24" s="26" t="s">
        <v>360</v>
      </c>
      <c r="K24" s="31">
        <v>18809189</v>
      </c>
      <c r="L24" s="31">
        <v>3096.7621999999997</v>
      </c>
      <c r="M24" s="30">
        <f t="shared" si="4"/>
        <v>6073.8241379980682</v>
      </c>
      <c r="N24" s="26">
        <f t="shared" si="5"/>
        <v>1</v>
      </c>
      <c r="O24" s="26" t="str">
        <f t="shared" si="6"/>
        <v>Provincia turistica</v>
      </c>
      <c r="P24" s="26">
        <f>INDEX(Foglio2!H:M,MATCH(Giacomo!A24,Foglio2!H:H,0),6)</f>
        <v>2</v>
      </c>
      <c r="Q24" s="26" t="str">
        <f t="shared" si="7"/>
        <v>Provincia con poche aree interne</v>
      </c>
      <c r="R24" s="26">
        <f t="shared" si="8"/>
        <v>2</v>
      </c>
      <c r="S24" s="26" t="str">
        <f t="shared" si="9"/>
        <v>Provincia con oltre 500.000 abitanti</v>
      </c>
      <c r="T24" s="30">
        <v>970.95442674676053</v>
      </c>
      <c r="U24" s="30">
        <v>7114.7405276611944</v>
      </c>
      <c r="V24" s="30">
        <v>2088.8212425227484</v>
      </c>
      <c r="W24" s="30">
        <v>9721.462947612903</v>
      </c>
      <c r="X24" s="30">
        <v>9561.5608104701423</v>
      </c>
      <c r="Y24" s="30">
        <v>4990.7532651943466</v>
      </c>
      <c r="Z24" s="30">
        <v>34448.293220208092</v>
      </c>
      <c r="AA24" s="32">
        <f t="shared" si="10"/>
        <v>37188.61035115354</v>
      </c>
      <c r="AB24" s="30">
        <f>INDEX('pro-capite'!$1:$1048576,MATCH($B24,'pro-capite'!$A:$A,0),5)</f>
        <v>20366.993444117252</v>
      </c>
      <c r="AC24" s="30">
        <f>INDEX('pro-capite'!$1:$1048576,MATCH($B24,'pro-capite'!$A:$A,0),6)</f>
        <v>21515.180757940445</v>
      </c>
      <c r="AD24" s="30">
        <f>INDEX('pro-capite'!$1:$1048576,MATCH($B24,'pro-capite'!$A:$A,0),7)</f>
        <v>22839.158013717606</v>
      </c>
      <c r="AE24" s="31">
        <v>925917</v>
      </c>
      <c r="AF24" s="31">
        <v>924840</v>
      </c>
      <c r="AG24" s="31">
        <v>926313</v>
      </c>
      <c r="AH24" s="32">
        <f t="shared" si="11"/>
        <v>21996.564966532907</v>
      </c>
      <c r="AI24" s="32">
        <f t="shared" si="12"/>
        <v>23263.678861144032</v>
      </c>
      <c r="AJ24" s="32">
        <f t="shared" si="13"/>
        <v>24655.983467486269</v>
      </c>
      <c r="AK24" s="29">
        <f t="shared" si="14"/>
        <v>12.13809282348646</v>
      </c>
      <c r="AL24" s="79">
        <f t="shared" si="15"/>
        <v>6.1536887403956797</v>
      </c>
      <c r="AM24" s="26">
        <f t="shared" si="16"/>
        <v>28</v>
      </c>
      <c r="AN24" s="26">
        <f t="shared" si="17"/>
        <v>21</v>
      </c>
      <c r="AO24" s="26">
        <f t="shared" si="18"/>
        <v>23</v>
      </c>
      <c r="AP24" s="26">
        <f t="shared" si="19"/>
        <v>20</v>
      </c>
      <c r="AQ24" s="26">
        <f t="shared" si="20"/>
        <v>11</v>
      </c>
      <c r="AR24" s="30">
        <f>INDEX('2021'!$1:$1048576,MATCH(Giacomo!B24,'2021'!A:A,0),3)</f>
        <v>14396.752749406665</v>
      </c>
      <c r="AS24" s="30">
        <f>INDEX('2022'!$1:$1048576,MATCH(Giacomo!B24,'2022'!A:A,0),3)</f>
        <v>15151.57975676348</v>
      </c>
      <c r="AT24" s="30">
        <f>INDEX('2023'!$1:$1048576,MATCH(Giacomo!B24,'2023'!A:A,0),3)</f>
        <v>16288.544665981117</v>
      </c>
      <c r="AU24" s="29">
        <f t="shared" si="2"/>
        <v>13.140407073063187</v>
      </c>
      <c r="AV24" s="30">
        <f>INDEX('2021'!$1:$1048576,MATCH(Giacomo!B24,'2021'!A:A,0),2)</f>
        <v>2425.8292533100312</v>
      </c>
      <c r="AW24" s="30">
        <f>INDEX('2022'!$1:$1048576,MATCH(Giacomo!B24,'2022'!A:A,0),2)</f>
        <v>2508.590955909378</v>
      </c>
      <c r="AX24" s="30">
        <f>INDEX('2023'!$1:$1048576,MATCH(Giacomo!B24,'2023'!A:A,0),2)</f>
        <v>2655.4474206640643</v>
      </c>
      <c r="AY24" s="29">
        <f t="shared" si="21"/>
        <v>9.4655535644448321</v>
      </c>
      <c r="AZ24" s="30">
        <v>6620.1228906075603</v>
      </c>
      <c r="BA24" s="30">
        <v>7175.8129866109994</v>
      </c>
      <c r="BB24" s="30">
        <v>7175.8129866109994</v>
      </c>
      <c r="BC24" s="29">
        <f t="shared" si="22"/>
        <v>8.3939543900587665</v>
      </c>
      <c r="BD24" s="30">
        <f>INDEX('2021'!$1:$1048576,MATCH($B24,'2021'!$A:$A,0),7)</f>
        <v>6486.7249874303743</v>
      </c>
      <c r="BE24" s="30">
        <f>INDEX('2022'!$1:$1048576,MATCH($B24,'2022'!$A:$A,0),7)</f>
        <v>6667.0361123311641</v>
      </c>
      <c r="BF24" s="30">
        <f>INDEX('2023'!$1:$1048576,MATCH($B24,'2023'!$A:$A,0),7)</f>
        <v>6954.3283223075641</v>
      </c>
      <c r="BG24" s="29">
        <f t="shared" si="23"/>
        <v>7.2086196930390258</v>
      </c>
      <c r="BH24" s="29">
        <f t="shared" si="24"/>
        <v>71.318498940275845</v>
      </c>
      <c r="BI24" s="29">
        <f t="shared" si="25"/>
        <v>11.6267308062283</v>
      </c>
      <c r="BJ24" s="29">
        <f t="shared" si="26"/>
        <v>31.418903368946783</v>
      </c>
      <c r="BK24" s="29">
        <f t="shared" si="27"/>
        <v>30.449144920888372</v>
      </c>
      <c r="BL24" s="29">
        <f t="shared" si="28"/>
        <v>2866.6848253927824</v>
      </c>
      <c r="BM24" s="29"/>
      <c r="BN24" s="29"/>
      <c r="BO24" s="29"/>
      <c r="BP24" s="29"/>
      <c r="BQ24" s="29"/>
    </row>
    <row r="25" spans="1:69" x14ac:dyDescent="0.3">
      <c r="A25" s="26">
        <v>24</v>
      </c>
      <c r="B25" s="26" t="s">
        <v>34</v>
      </c>
      <c r="C25" s="26">
        <f>VALUE(INDEX([1]COD_RIPARTIZIONI!$A$1:$IV$65536,MATCH(A25,[1]COD_RIPARTIZIONI!$U$1:$U$65536,0),8))</f>
        <v>5</v>
      </c>
      <c r="D25" s="26" t="str">
        <f>INDEX([1]COD_RIPARTIZIONI!$A$1:$IV$65536,MATCH(A25,[1]COD_RIPARTIZIONI!$U$1:$U$65536,0),10)</f>
        <v>Veneto</v>
      </c>
      <c r="E25" s="26">
        <v>2</v>
      </c>
      <c r="F25" s="26" t="s">
        <v>364</v>
      </c>
      <c r="G25" s="26">
        <f t="shared" si="3"/>
        <v>2</v>
      </c>
      <c r="H25" s="26" t="s">
        <v>187</v>
      </c>
      <c r="I25" s="26">
        <v>2</v>
      </c>
      <c r="J25" s="26" t="s">
        <v>360</v>
      </c>
      <c r="K25" s="31">
        <v>2264687</v>
      </c>
      <c r="L25" s="31">
        <v>2720.4192999999996</v>
      </c>
      <c r="M25" s="30">
        <f t="shared" si="4"/>
        <v>832.47718467517132</v>
      </c>
      <c r="N25" s="26">
        <f t="shared" si="5"/>
        <v>2</v>
      </c>
      <c r="O25" s="26" t="str">
        <f t="shared" si="6"/>
        <v>Provincia non turistica</v>
      </c>
      <c r="P25" s="26">
        <f>INDEX(Foglio2!H:M,MATCH(Giacomo!A25,Foglio2!H:H,0),6)</f>
        <v>2</v>
      </c>
      <c r="Q25" s="26" t="str">
        <f t="shared" si="7"/>
        <v>Provincia con poche aree interne</v>
      </c>
      <c r="R25" s="26">
        <f t="shared" si="8"/>
        <v>2</v>
      </c>
      <c r="S25" s="26" t="str">
        <f t="shared" si="9"/>
        <v>Provincia con oltre 500.000 abitanti</v>
      </c>
      <c r="T25" s="30">
        <v>372.33101607314057</v>
      </c>
      <c r="U25" s="30">
        <v>12823.548796345565</v>
      </c>
      <c r="V25" s="30">
        <v>1662.4864772908809</v>
      </c>
      <c r="W25" s="30">
        <v>6349.687363662285</v>
      </c>
      <c r="X25" s="30">
        <v>7872.3052681366144</v>
      </c>
      <c r="Y25" s="30">
        <v>3881.5277992440824</v>
      </c>
      <c r="Z25" s="30">
        <v>32961.886720752562</v>
      </c>
      <c r="AA25" s="32">
        <f t="shared" si="10"/>
        <v>38633.496489666264</v>
      </c>
      <c r="AB25" s="30">
        <f>INDEX('pro-capite'!$1:$1048576,MATCH($B25,'pro-capite'!$A:$A,0),5)</f>
        <v>19074.602559989027</v>
      </c>
      <c r="AC25" s="30">
        <f>INDEX('pro-capite'!$1:$1048576,MATCH($B25,'pro-capite'!$A:$A,0),6)</f>
        <v>20023.780442249496</v>
      </c>
      <c r="AD25" s="30">
        <f>INDEX('pro-capite'!$1:$1048576,MATCH($B25,'pro-capite'!$A:$A,0),7)</f>
        <v>21319.212433889203</v>
      </c>
      <c r="AE25" s="31">
        <v>853550.5</v>
      </c>
      <c r="AF25" s="31">
        <v>852459</v>
      </c>
      <c r="AG25" s="31">
        <v>853194.5</v>
      </c>
      <c r="AH25" s="32">
        <f t="shared" si="11"/>
        <v>22347.362645782563</v>
      </c>
      <c r="AI25" s="32">
        <f t="shared" si="12"/>
        <v>23489.435201281816</v>
      </c>
      <c r="AJ25" s="32">
        <f t="shared" si="13"/>
        <v>24987.517422919631</v>
      </c>
      <c r="AK25" s="29">
        <f t="shared" si="14"/>
        <v>11.767531547988725</v>
      </c>
      <c r="AL25" s="79">
        <f t="shared" si="15"/>
        <v>6.4694676181446198</v>
      </c>
      <c r="AM25" s="26">
        <f t="shared" si="16"/>
        <v>43</v>
      </c>
      <c r="AN25" s="26">
        <f t="shared" si="17"/>
        <v>18</v>
      </c>
      <c r="AO25" s="26">
        <f t="shared" si="18"/>
        <v>19</v>
      </c>
      <c r="AP25" s="26">
        <f t="shared" si="19"/>
        <v>17</v>
      </c>
      <c r="AQ25" s="26">
        <f t="shared" si="20"/>
        <v>4</v>
      </c>
      <c r="AR25" s="30">
        <f>INDEX('2021'!$1:$1048576,MATCH(Giacomo!B25,'2021'!A:A,0),3)</f>
        <v>13926.486800319981</v>
      </c>
      <c r="AS25" s="30">
        <f>INDEX('2022'!$1:$1048576,MATCH(Giacomo!B25,'2022'!A:A,0),3)</f>
        <v>14614.334088928319</v>
      </c>
      <c r="AT25" s="30">
        <f>INDEX('2023'!$1:$1048576,MATCH(Giacomo!B25,'2023'!A:A,0),3)</f>
        <v>15733.845332276544</v>
      </c>
      <c r="AU25" s="29">
        <f t="shared" si="2"/>
        <v>12.977849746822258</v>
      </c>
      <c r="AV25" s="30">
        <f>INDEX('2021'!$1:$1048576,MATCH(Giacomo!B25,'2021'!A:A,0),2)</f>
        <v>1990.4374867659142</v>
      </c>
      <c r="AW25" s="30">
        <f>INDEX('2022'!$1:$1048576,MATCH(Giacomo!B25,'2022'!A:A,0),2)</f>
        <v>2044.7526266209368</v>
      </c>
      <c r="AX25" s="30">
        <f>INDEX('2023'!$1:$1048576,MATCH(Giacomo!B25,'2023'!A:A,0),2)</f>
        <v>2144.3348766044001</v>
      </c>
      <c r="AY25" s="29">
        <f t="shared" si="21"/>
        <v>7.7318373906100533</v>
      </c>
      <c r="AZ25" s="30">
        <v>6124.3716552725145</v>
      </c>
      <c r="BA25" s="30">
        <v>6559.7803841559253</v>
      </c>
      <c r="BB25" s="30">
        <v>6559.7803841559253</v>
      </c>
      <c r="BC25" s="29">
        <f t="shared" si="22"/>
        <v>7.1094432766594764</v>
      </c>
      <c r="BD25" s="30">
        <f>INDEX('2021'!$1:$1048576,MATCH($B25,'2021'!$A:$A,0),7)</f>
        <v>6167.3072213547339</v>
      </c>
      <c r="BE25" s="30">
        <f>INDEX('2022'!$1:$1048576,MATCH($B25,'2022'!$A:$A,0),7)</f>
        <v>6345.7038468687851</v>
      </c>
      <c r="BF25" s="30">
        <f>INDEX('2023'!$1:$1048576,MATCH($B25,'2023'!$A:$A,0),7)</f>
        <v>6621.0426178927401</v>
      </c>
      <c r="BG25" s="29">
        <f t="shared" si="23"/>
        <v>7.3571070850324389</v>
      </c>
      <c r="BH25" s="29">
        <f t="shared" si="24"/>
        <v>73.801250309161929</v>
      </c>
      <c r="BI25" s="29">
        <f t="shared" si="25"/>
        <v>10.058227447444292</v>
      </c>
      <c r="BJ25" s="29">
        <f t="shared" si="26"/>
        <v>30.769337303138094</v>
      </c>
      <c r="BK25" s="29">
        <f t="shared" si="27"/>
        <v>31.056694230260934</v>
      </c>
      <c r="BL25" s="29">
        <f t="shared" si="28"/>
        <v>2513.3013358670269</v>
      </c>
      <c r="BM25" s="29"/>
      <c r="BN25" s="29"/>
      <c r="BO25" s="29"/>
      <c r="BP25" s="29"/>
      <c r="BQ25" s="29"/>
    </row>
    <row r="26" spans="1:69" x14ac:dyDescent="0.3">
      <c r="A26" s="26">
        <v>25</v>
      </c>
      <c r="B26" s="26" t="s">
        <v>35</v>
      </c>
      <c r="C26" s="26">
        <f>VALUE(INDEX([1]COD_RIPARTIZIONI!$A$1:$IV$65536,MATCH(A26,[1]COD_RIPARTIZIONI!$U$1:$U$65536,0),8))</f>
        <v>5</v>
      </c>
      <c r="D26" s="26" t="str">
        <f>INDEX([1]COD_RIPARTIZIONI!$A$1:$IV$65536,MATCH(A26,[1]COD_RIPARTIZIONI!$U$1:$U$65536,0),10)</f>
        <v>Veneto</v>
      </c>
      <c r="E26" s="26">
        <v>2</v>
      </c>
      <c r="F26" s="26" t="s">
        <v>364</v>
      </c>
      <c r="G26" s="26">
        <f t="shared" si="3"/>
        <v>2</v>
      </c>
      <c r="H26" s="26" t="s">
        <v>187</v>
      </c>
      <c r="I26" s="26">
        <v>1</v>
      </c>
      <c r="J26" s="26" t="s">
        <v>358</v>
      </c>
      <c r="K26" s="31">
        <v>3878266</v>
      </c>
      <c r="L26" s="31">
        <v>3608.8643999999995</v>
      </c>
      <c r="M26" s="30">
        <f t="shared" si="4"/>
        <v>1074.6499646814107</v>
      </c>
      <c r="N26" s="26">
        <f t="shared" si="5"/>
        <v>2</v>
      </c>
      <c r="O26" s="26" t="str">
        <f t="shared" si="6"/>
        <v>Provincia non turistica</v>
      </c>
      <c r="P26" s="26">
        <f>INDEX(Foglio2!H:M,MATCH(Giacomo!A26,Foglio2!H:H,0),6)</f>
        <v>1</v>
      </c>
      <c r="Q26" s="26" t="str">
        <f t="shared" si="7"/>
        <v>Provincia con molte aree interne</v>
      </c>
      <c r="R26" s="26">
        <f t="shared" si="8"/>
        <v>1</v>
      </c>
      <c r="S26" s="26" t="str">
        <f t="shared" si="9"/>
        <v>Provincia fino a 500.000 abitanti</v>
      </c>
      <c r="T26" s="30">
        <v>91.505835425623559</v>
      </c>
      <c r="U26" s="30">
        <v>2113.2383181783707</v>
      </c>
      <c r="V26" s="30">
        <v>434.10548220220682</v>
      </c>
      <c r="W26" s="30">
        <v>1630.7853534298272</v>
      </c>
      <c r="X26" s="30">
        <v>1577.924421353722</v>
      </c>
      <c r="Y26" s="30">
        <v>1159.217899323847</v>
      </c>
      <c r="Z26" s="30">
        <v>7006.7773099135975</v>
      </c>
      <c r="AA26" s="32">
        <f t="shared" si="10"/>
        <v>35397.328621186018</v>
      </c>
      <c r="AB26" s="30">
        <f>INDEX('pro-capite'!$1:$1048576,MATCH($B26,'pro-capite'!$A:$A,0),5)</f>
        <v>4184.8138923885599</v>
      </c>
      <c r="AC26" s="30">
        <f>INDEX('pro-capite'!$1:$1048576,MATCH($B26,'pro-capite'!$A:$A,0),6)</f>
        <v>4633.3549689931388</v>
      </c>
      <c r="AD26" s="30">
        <f>INDEX('pro-capite'!$1:$1048576,MATCH($B26,'pro-capite'!$A:$A,0),7)</f>
        <v>4830.6186780222906</v>
      </c>
      <c r="AE26" s="31">
        <v>199190</v>
      </c>
      <c r="AF26" s="31">
        <v>198390.5</v>
      </c>
      <c r="AG26" s="31">
        <v>197946.5</v>
      </c>
      <c r="AH26" s="32">
        <f t="shared" si="11"/>
        <v>21009.156545953912</v>
      </c>
      <c r="AI26" s="32">
        <f t="shared" si="12"/>
        <v>23354.721970019425</v>
      </c>
      <c r="AJ26" s="32">
        <f t="shared" si="13"/>
        <v>24403.657948093503</v>
      </c>
      <c r="AK26" s="29">
        <f t="shared" si="14"/>
        <v>15.432102890126998</v>
      </c>
      <c r="AL26" s="79">
        <f t="shared" si="15"/>
        <v>4.2574702423893598</v>
      </c>
      <c r="AM26" s="26">
        <f t="shared" si="16"/>
        <v>2</v>
      </c>
      <c r="AN26" s="26">
        <f t="shared" si="17"/>
        <v>33</v>
      </c>
      <c r="AO26" s="26">
        <f t="shared" si="18"/>
        <v>22</v>
      </c>
      <c r="AP26" s="26">
        <f t="shared" si="19"/>
        <v>23</v>
      </c>
      <c r="AQ26" s="26">
        <f t="shared" si="20"/>
        <v>73</v>
      </c>
      <c r="AR26" s="30">
        <f>INDEX('2021'!$1:$1048576,MATCH(Giacomo!B26,'2021'!A:A,0),3)</f>
        <v>2310.9591593340083</v>
      </c>
      <c r="AS26" s="30">
        <f>INDEX('2022'!$1:$1048576,MATCH(Giacomo!B26,'2022'!A:A,0),3)</f>
        <v>2560.2888792461226</v>
      </c>
      <c r="AT26" s="30">
        <f>INDEX('2023'!$1:$1048576,MATCH(Giacomo!B26,'2023'!A:A,0),3)</f>
        <v>2683.1832512479295</v>
      </c>
      <c r="AU26" s="29">
        <f t="shared" si="2"/>
        <v>16.106909133833057</v>
      </c>
      <c r="AV26" s="30">
        <f>INDEX('2021'!$1:$1048576,MATCH(Giacomo!B26,'2021'!A:A,0),2)</f>
        <v>552.79269971608187</v>
      </c>
      <c r="AW26" s="30">
        <f>INDEX('2022'!$1:$1048576,MATCH(Giacomo!B26,'2022'!A:A,0),2)</f>
        <v>585.2602523814345</v>
      </c>
      <c r="AX26" s="30">
        <f>INDEX('2023'!$1:$1048576,MATCH(Giacomo!B26,'2023'!A:A,0),2)</f>
        <v>634.5283916394535</v>
      </c>
      <c r="AY26" s="29">
        <f t="shared" si="21"/>
        <v>14.785957188897683</v>
      </c>
      <c r="AZ26" s="30">
        <v>1403.7697197837094</v>
      </c>
      <c r="BA26" s="30">
        <v>1584.3675664778496</v>
      </c>
      <c r="BB26" s="30">
        <v>1584.3675664778496</v>
      </c>
      <c r="BC26" s="29">
        <f t="shared" si="22"/>
        <v>12.865204609340509</v>
      </c>
      <c r="BD26" s="30">
        <f>INDEX('2021'!$1:$1048576,MATCH($B26,'2021'!$A:$A,0),7)</f>
        <v>1662.0203727799599</v>
      </c>
      <c r="BE26" s="30">
        <f>INDEX('2022'!$1:$1048576,MATCH($B26,'2022'!$A:$A,0),7)</f>
        <v>1711.5698584943214</v>
      </c>
      <c r="BF26" s="30">
        <f>INDEX('2023'!$1:$1048576,MATCH($B26,'2023'!$A:$A,0),7)</f>
        <v>1785.6427164352922</v>
      </c>
      <c r="BG26" s="29">
        <f t="shared" si="23"/>
        <v>7.4380763124194829</v>
      </c>
      <c r="BH26" s="29">
        <f t="shared" si="24"/>
        <v>55.545333426037566</v>
      </c>
      <c r="BI26" s="29">
        <f t="shared" si="25"/>
        <v>13.13555123956165</v>
      </c>
      <c r="BJ26" s="29">
        <f t="shared" si="26"/>
        <v>32.79843995317195</v>
      </c>
      <c r="BK26" s="29">
        <f t="shared" si="27"/>
        <v>36.965093613357915</v>
      </c>
      <c r="BL26" s="29">
        <f t="shared" si="28"/>
        <v>3205.5549940991809</v>
      </c>
      <c r="BM26" s="29"/>
      <c r="BN26" s="29"/>
      <c r="BO26" s="29"/>
      <c r="BP26" s="29"/>
      <c r="BQ26" s="29"/>
    </row>
    <row r="27" spans="1:69" x14ac:dyDescent="0.3">
      <c r="A27" s="26">
        <v>26</v>
      </c>
      <c r="B27" s="26" t="s">
        <v>36</v>
      </c>
      <c r="C27" s="26">
        <f>VALUE(INDEX([1]COD_RIPARTIZIONI!$A$1:$IV$65536,MATCH(A27,[1]COD_RIPARTIZIONI!$U$1:$U$65536,0),8))</f>
        <v>5</v>
      </c>
      <c r="D27" s="26" t="str">
        <f>INDEX([1]COD_RIPARTIZIONI!$A$1:$IV$65536,MATCH(A27,[1]COD_RIPARTIZIONI!$U$1:$U$65536,0),10)</f>
        <v>Veneto</v>
      </c>
      <c r="E27" s="26">
        <v>2</v>
      </c>
      <c r="F27" s="26" t="s">
        <v>364</v>
      </c>
      <c r="G27" s="26">
        <f t="shared" si="3"/>
        <v>2</v>
      </c>
      <c r="H27" s="26" t="s">
        <v>187</v>
      </c>
      <c r="I27" s="26">
        <v>2</v>
      </c>
      <c r="J27" s="26" t="s">
        <v>360</v>
      </c>
      <c r="K27" s="31">
        <v>2034187</v>
      </c>
      <c r="L27" s="31">
        <v>2479.2621000000008</v>
      </c>
      <c r="M27" s="30">
        <f t="shared" si="4"/>
        <v>820.48081967614451</v>
      </c>
      <c r="N27" s="26">
        <f t="shared" si="5"/>
        <v>2</v>
      </c>
      <c r="O27" s="26" t="str">
        <f t="shared" si="6"/>
        <v>Provincia non turistica</v>
      </c>
      <c r="P27" s="26">
        <f>INDEX(Foglio2!H:M,MATCH(Giacomo!A27,Foglio2!H:H,0),6)</f>
        <v>2</v>
      </c>
      <c r="Q27" s="26" t="str">
        <f t="shared" si="7"/>
        <v>Provincia con poche aree interne</v>
      </c>
      <c r="R27" s="26">
        <f t="shared" si="8"/>
        <v>2</v>
      </c>
      <c r="S27" s="26" t="str">
        <f t="shared" si="9"/>
        <v>Provincia con oltre 500.000 abitanti</v>
      </c>
      <c r="T27" s="30">
        <v>879.08645682292854</v>
      </c>
      <c r="U27" s="30">
        <v>10175.993261680718</v>
      </c>
      <c r="V27" s="30">
        <v>2152.0973066991446</v>
      </c>
      <c r="W27" s="30">
        <v>6150.2475484186434</v>
      </c>
      <c r="X27" s="30">
        <v>9019.7558726515235</v>
      </c>
      <c r="Y27" s="30">
        <v>4023.4931610992071</v>
      </c>
      <c r="Z27" s="30">
        <v>32400.673607372166</v>
      </c>
      <c r="AA27" s="32">
        <f t="shared" si="10"/>
        <v>36856.306173271281</v>
      </c>
      <c r="AB27" s="30">
        <f>INDEX('pro-capite'!$1:$1048576,MATCH($B27,'pro-capite'!$A:$A,0),5)</f>
        <v>18501.64620748661</v>
      </c>
      <c r="AC27" s="30">
        <f>INDEX('pro-capite'!$1:$1048576,MATCH($B27,'pro-capite'!$A:$A,0),6)</f>
        <v>19426.451903041849</v>
      </c>
      <c r="AD27" s="30">
        <f>INDEX('pro-capite'!$1:$1048576,MATCH($B27,'pro-capite'!$A:$A,0),7)</f>
        <v>20678.097154918938</v>
      </c>
      <c r="AE27" s="31">
        <v>879153.5</v>
      </c>
      <c r="AF27" s="31">
        <v>878359</v>
      </c>
      <c r="AG27" s="31">
        <v>879108</v>
      </c>
      <c r="AH27" s="32">
        <f t="shared" si="11"/>
        <v>21044.841665859956</v>
      </c>
      <c r="AI27" s="32">
        <f t="shared" si="12"/>
        <v>22116.756250054761</v>
      </c>
      <c r="AJ27" s="32">
        <f t="shared" si="13"/>
        <v>23521.68010633385</v>
      </c>
      <c r="AK27" s="29">
        <f t="shared" si="14"/>
        <v>11.763552945638082</v>
      </c>
      <c r="AL27" s="79">
        <f t="shared" si="15"/>
        <v>6.4429946246699927</v>
      </c>
      <c r="AM27" s="26">
        <f t="shared" si="16"/>
        <v>44</v>
      </c>
      <c r="AN27" s="26">
        <f t="shared" si="17"/>
        <v>32</v>
      </c>
      <c r="AO27" s="26">
        <f t="shared" si="18"/>
        <v>36</v>
      </c>
      <c r="AP27" s="26">
        <f t="shared" si="19"/>
        <v>34</v>
      </c>
      <c r="AQ27" s="26">
        <f t="shared" si="20"/>
        <v>6</v>
      </c>
      <c r="AR27" s="30">
        <f>INDEX('2021'!$1:$1048576,MATCH(Giacomo!B27,'2021'!A:A,0),3)</f>
        <v>12598.632968207721</v>
      </c>
      <c r="AS27" s="30">
        <f>INDEX('2022'!$1:$1048576,MATCH(Giacomo!B27,'2022'!A:A,0),3)</f>
        <v>13235.617659659529</v>
      </c>
      <c r="AT27" s="30">
        <f>INDEX('2023'!$1:$1048576,MATCH(Giacomo!B27,'2023'!A:A,0),3)</f>
        <v>14241.539221440864</v>
      </c>
      <c r="AU27" s="29">
        <f t="shared" si="2"/>
        <v>13.040353325467663</v>
      </c>
      <c r="AV27" s="30">
        <f>INDEX('2021'!$1:$1048576,MATCH(Giacomo!B27,'2021'!A:A,0),2)</f>
        <v>1947.6795642427517</v>
      </c>
      <c r="AW27" s="30">
        <f>INDEX('2022'!$1:$1048576,MATCH(Giacomo!B27,'2022'!A:A,0),2)</f>
        <v>1964.5285774278736</v>
      </c>
      <c r="AX27" s="30">
        <f>INDEX('2023'!$1:$1048576,MATCH(Giacomo!B27,'2023'!A:A,0),2)</f>
        <v>2103.1902582836033</v>
      </c>
      <c r="AY27" s="29">
        <f t="shared" si="21"/>
        <v>7.9844085698621399</v>
      </c>
      <c r="AZ27" s="30">
        <v>6583.7526650049922</v>
      </c>
      <c r="BA27" s="30">
        <v>7052.6076655904089</v>
      </c>
      <c r="BB27" s="30">
        <v>7052.6076655904089</v>
      </c>
      <c r="BC27" s="29">
        <f t="shared" si="22"/>
        <v>7.1213945061689259</v>
      </c>
      <c r="BD27" s="30">
        <f>INDEX('2021'!$1:$1048576,MATCH($B27,'2021'!$A:$A,0),7)</f>
        <v>6131.77199759629</v>
      </c>
      <c r="BE27" s="30">
        <f>INDEX('2022'!$1:$1048576,MATCH($B27,'2022'!$A:$A,0),7)</f>
        <v>6329.7246264725263</v>
      </c>
      <c r="BF27" s="30">
        <f>INDEX('2023'!$1:$1048576,MATCH($B27,'2023'!$A:$A,0),7)</f>
        <v>6592.8387893526151</v>
      </c>
      <c r="BG27" s="29">
        <f t="shared" si="23"/>
        <v>7.5193075009486279</v>
      </c>
      <c r="BH27" s="29">
        <f t="shared" si="24"/>
        <v>68.8725810443011</v>
      </c>
      <c r="BI27" s="29">
        <f t="shared" si="25"/>
        <v>10.171101540565559</v>
      </c>
      <c r="BJ27" s="29">
        <f t="shared" si="26"/>
        <v>34.106656975024045</v>
      </c>
      <c r="BK27" s="29">
        <f t="shared" si="27"/>
        <v>31.883198632637725</v>
      </c>
      <c r="BL27" s="29">
        <f t="shared" si="28"/>
        <v>2392.4139676622249</v>
      </c>
      <c r="BM27" s="29"/>
      <c r="BN27" s="29"/>
      <c r="BO27" s="29"/>
      <c r="BP27" s="29"/>
      <c r="BQ27" s="29"/>
    </row>
    <row r="28" spans="1:69" x14ac:dyDescent="0.3">
      <c r="A28" s="26">
        <v>27</v>
      </c>
      <c r="B28" s="26" t="s">
        <v>37</v>
      </c>
      <c r="C28" s="26">
        <f>VALUE(INDEX([1]COD_RIPARTIZIONI!$A$1:$IV$65536,MATCH(A28,[1]COD_RIPARTIZIONI!$U$1:$U$65536,0),8))</f>
        <v>5</v>
      </c>
      <c r="D28" s="26" t="str">
        <f>INDEX([1]COD_RIPARTIZIONI!$A$1:$IV$65536,MATCH(A28,[1]COD_RIPARTIZIONI!$U$1:$U$65536,0),10)</f>
        <v>Veneto</v>
      </c>
      <c r="E28" s="26">
        <v>2</v>
      </c>
      <c r="F28" s="26" t="s">
        <v>364</v>
      </c>
      <c r="G28" s="26">
        <f t="shared" si="3"/>
        <v>1</v>
      </c>
      <c r="H28" s="26" t="s">
        <v>355</v>
      </c>
      <c r="I28" s="26">
        <v>2</v>
      </c>
      <c r="J28" s="26" t="s">
        <v>360</v>
      </c>
      <c r="K28" s="31">
        <v>38159987</v>
      </c>
      <c r="L28" s="31">
        <v>2477.4961000000003</v>
      </c>
      <c r="M28" s="30">
        <f t="shared" si="4"/>
        <v>15402.642611627116</v>
      </c>
      <c r="N28" s="26">
        <f t="shared" si="5"/>
        <v>1</v>
      </c>
      <c r="O28" s="26" t="str">
        <f t="shared" si="6"/>
        <v>Provincia turistica</v>
      </c>
      <c r="P28" s="26">
        <f>INDEX(Foglio2!H:M,MATCH(Giacomo!A28,Foglio2!H:H,0),6)</f>
        <v>2</v>
      </c>
      <c r="Q28" s="26" t="str">
        <f t="shared" si="7"/>
        <v>Provincia con poche aree interne</v>
      </c>
      <c r="R28" s="26">
        <f t="shared" si="8"/>
        <v>2</v>
      </c>
      <c r="S28" s="26" t="str">
        <f t="shared" si="9"/>
        <v>Provincia con oltre 500.000 abitanti</v>
      </c>
      <c r="T28" s="30">
        <v>412.65977489576233</v>
      </c>
      <c r="U28" s="30">
        <v>4913.2683358162158</v>
      </c>
      <c r="V28" s="30">
        <v>2003.2114091458814</v>
      </c>
      <c r="W28" s="30">
        <v>8144.4757092992459</v>
      </c>
      <c r="X28" s="30">
        <v>7868.9899869057399</v>
      </c>
      <c r="Y28" s="30">
        <v>4859.2009902605751</v>
      </c>
      <c r="Z28" s="30">
        <v>28201.806206323421</v>
      </c>
      <c r="AA28" s="32">
        <f t="shared" si="10"/>
        <v>33748.347042809095</v>
      </c>
      <c r="AB28" s="30">
        <f>INDEX('pro-capite'!$1:$1048576,MATCH($B28,'pro-capite'!$A:$A,0),5)</f>
        <v>17577.776986610221</v>
      </c>
      <c r="AC28" s="30">
        <f>INDEX('pro-capite'!$1:$1048576,MATCH($B28,'pro-capite'!$A:$A,0),6)</f>
        <v>19177.120513100374</v>
      </c>
      <c r="AD28" s="30">
        <f>INDEX('pro-capite'!$1:$1048576,MATCH($B28,'pro-capite'!$A:$A,0),7)</f>
        <v>19967.093331388558</v>
      </c>
      <c r="AE28" s="31">
        <v>840230.5</v>
      </c>
      <c r="AF28" s="31">
        <v>836405.5</v>
      </c>
      <c r="AG28" s="31">
        <v>835650</v>
      </c>
      <c r="AH28" s="32">
        <f t="shared" si="11"/>
        <v>20920.184385844386</v>
      </c>
      <c r="AI28" s="32">
        <f t="shared" si="12"/>
        <v>22928.018183883742</v>
      </c>
      <c r="AJ28" s="32">
        <f t="shared" si="13"/>
        <v>23894.086437370381</v>
      </c>
      <c r="AK28" s="29">
        <f t="shared" si="14"/>
        <v>13.592824317878112</v>
      </c>
      <c r="AL28" s="79">
        <f t="shared" si="15"/>
        <v>4.1193505445644689</v>
      </c>
      <c r="AM28" s="26">
        <f t="shared" si="16"/>
        <v>5</v>
      </c>
      <c r="AN28" s="26">
        <f t="shared" si="17"/>
        <v>34</v>
      </c>
      <c r="AO28" s="26">
        <f t="shared" si="18"/>
        <v>27</v>
      </c>
      <c r="AP28" s="26">
        <f t="shared" si="19"/>
        <v>27</v>
      </c>
      <c r="AQ28" s="26">
        <f t="shared" si="20"/>
        <v>78</v>
      </c>
      <c r="AR28" s="30">
        <f>INDEX('2021'!$1:$1048576,MATCH(Giacomo!B28,'2021'!A:A,0),3)</f>
        <v>10799.652591538545</v>
      </c>
      <c r="AS28" s="30">
        <f>INDEX('2022'!$1:$1048576,MATCH(Giacomo!B28,'2022'!A:A,0),3)</f>
        <v>11938.64219035001</v>
      </c>
      <c r="AT28" s="30">
        <f>INDEX('2023'!$1:$1048576,MATCH(Giacomo!B28,'2023'!A:A,0),3)</f>
        <v>12525.135863774434</v>
      </c>
      <c r="AU28" s="29">
        <f t="shared" si="2"/>
        <v>15.977210911282413</v>
      </c>
      <c r="AV28" s="30">
        <f>INDEX('2021'!$1:$1048576,MATCH(Giacomo!B28,'2021'!A:A,0),2)</f>
        <v>2479.1715688135073</v>
      </c>
      <c r="AW28" s="30">
        <f>INDEX('2022'!$1:$1048576,MATCH(Giacomo!B28,'2022'!A:A,0),2)</f>
        <v>2616.3064912550308</v>
      </c>
      <c r="AX28" s="30">
        <f>INDEX('2023'!$1:$1048576,MATCH(Giacomo!B28,'2023'!A:A,0),2)</f>
        <v>2755.9376192697678</v>
      </c>
      <c r="AY28" s="29">
        <f t="shared" si="21"/>
        <v>11.163650549151654</v>
      </c>
      <c r="AZ28" s="30">
        <v>5624.1423563621847</v>
      </c>
      <c r="BA28" s="30">
        <v>6403.6461113332743</v>
      </c>
      <c r="BB28" s="30">
        <v>6403.6461113332743</v>
      </c>
      <c r="BC28" s="29">
        <f t="shared" si="22"/>
        <v>13.859957760302663</v>
      </c>
      <c r="BD28" s="30">
        <f>INDEX('2021'!$1:$1048576,MATCH($B28,'2021'!$A:$A,0),7)</f>
        <v>6421.9052877383574</v>
      </c>
      <c r="BE28" s="30">
        <f>INDEX('2022'!$1:$1048576,MATCH($B28,'2022'!$A:$A,0),7)</f>
        <v>6565.8192792997688</v>
      </c>
      <c r="BF28" s="30">
        <f>INDEX('2023'!$1:$1048576,MATCH($B28,'2023'!$A:$A,0),7)</f>
        <v>6868.0529675309426</v>
      </c>
      <c r="BG28" s="29">
        <f t="shared" si="23"/>
        <v>6.9472790364011701</v>
      </c>
      <c r="BH28" s="29">
        <f t="shared" si="24"/>
        <v>62.728889257430076</v>
      </c>
      <c r="BI28" s="29">
        <f t="shared" si="25"/>
        <v>13.802397642612279</v>
      </c>
      <c r="BJ28" s="29">
        <f t="shared" si="26"/>
        <v>32.070998041896516</v>
      </c>
      <c r="BK28" s="29">
        <f t="shared" si="27"/>
        <v>34.396859139904279</v>
      </c>
      <c r="BL28" s="29">
        <f t="shared" si="28"/>
        <v>3297.9568231553494</v>
      </c>
      <c r="BM28" s="29"/>
      <c r="BN28" s="29"/>
      <c r="BO28" s="29"/>
      <c r="BP28" s="29"/>
      <c r="BQ28" s="29"/>
    </row>
    <row r="29" spans="1:69" x14ac:dyDescent="0.3">
      <c r="A29" s="26">
        <v>28</v>
      </c>
      <c r="B29" s="26" t="s">
        <v>38</v>
      </c>
      <c r="C29" s="26">
        <f>VALUE(INDEX([1]COD_RIPARTIZIONI!$A$1:$IV$65536,MATCH(A29,[1]COD_RIPARTIZIONI!$U$1:$U$65536,0),8))</f>
        <v>5</v>
      </c>
      <c r="D29" s="26" t="str">
        <f>INDEX([1]COD_RIPARTIZIONI!$A$1:$IV$65536,MATCH(A29,[1]COD_RIPARTIZIONI!$U$1:$U$65536,0),10)</f>
        <v>Veneto</v>
      </c>
      <c r="E29" s="26">
        <v>2</v>
      </c>
      <c r="F29" s="26" t="s">
        <v>364</v>
      </c>
      <c r="G29" s="26">
        <f t="shared" si="3"/>
        <v>2</v>
      </c>
      <c r="H29" s="26" t="s">
        <v>187</v>
      </c>
      <c r="I29" s="26">
        <v>2</v>
      </c>
      <c r="J29" s="26" t="s">
        <v>360</v>
      </c>
      <c r="K29" s="31">
        <v>5179574</v>
      </c>
      <c r="L29" s="31">
        <v>2145.1853000000001</v>
      </c>
      <c r="M29" s="30">
        <f t="shared" si="4"/>
        <v>2414.5112312675274</v>
      </c>
      <c r="N29" s="26">
        <f t="shared" si="5"/>
        <v>1</v>
      </c>
      <c r="O29" s="26" t="str">
        <f t="shared" si="6"/>
        <v>Provincia turistica</v>
      </c>
      <c r="P29" s="26">
        <f>INDEX(Foglio2!H:M,MATCH(Giacomo!A29,Foglio2!H:H,0),6)</f>
        <v>2</v>
      </c>
      <c r="Q29" s="26" t="str">
        <f t="shared" si="7"/>
        <v>Provincia con poche aree interne</v>
      </c>
      <c r="R29" s="26">
        <f t="shared" si="8"/>
        <v>2</v>
      </c>
      <c r="S29" s="26" t="str">
        <f t="shared" si="9"/>
        <v>Provincia con oltre 500.000 abitanti</v>
      </c>
      <c r="T29" s="30">
        <v>453.37403721310216</v>
      </c>
      <c r="U29" s="30">
        <v>9161.1944171050072</v>
      </c>
      <c r="V29" s="30">
        <v>2135.5085726095622</v>
      </c>
      <c r="W29" s="30">
        <v>8721.7277034855597</v>
      </c>
      <c r="X29" s="30">
        <v>9889.381309891447</v>
      </c>
      <c r="Y29" s="30">
        <v>5220.1781087213658</v>
      </c>
      <c r="Z29" s="30">
        <v>35581.364149026042</v>
      </c>
      <c r="AA29" s="32">
        <f t="shared" si="10"/>
        <v>38219.339392580754</v>
      </c>
      <c r="AB29" s="30">
        <f>INDEX('pro-capite'!$1:$1048576,MATCH($B29,'pro-capite'!$A:$A,0),5)</f>
        <v>20383.602903406416</v>
      </c>
      <c r="AC29" s="30">
        <f>INDEX('pro-capite'!$1:$1048576,MATCH($B29,'pro-capite'!$A:$A,0),6)</f>
        <v>21536.559045247213</v>
      </c>
      <c r="AD29" s="30">
        <f>INDEX('pro-capite'!$1:$1048576,MATCH($B29,'pro-capite'!$A:$A,0),7)</f>
        <v>22810.887362165155</v>
      </c>
      <c r="AE29" s="31">
        <v>930913.5</v>
      </c>
      <c r="AF29" s="31">
        <v>929773.5</v>
      </c>
      <c r="AG29" s="31">
        <v>930978</v>
      </c>
      <c r="AH29" s="32">
        <f t="shared" si="11"/>
        <v>21896.344723120263</v>
      </c>
      <c r="AI29" s="32">
        <f t="shared" si="12"/>
        <v>23163.231738963535</v>
      </c>
      <c r="AJ29" s="32">
        <f t="shared" si="13"/>
        <v>24502.069181189196</v>
      </c>
      <c r="AK29" s="29">
        <f t="shared" si="14"/>
        <v>11.908024652271365</v>
      </c>
      <c r="AL29" s="79">
        <f t="shared" si="15"/>
        <v>5.9170469815565241</v>
      </c>
      <c r="AM29" s="26">
        <f t="shared" si="16"/>
        <v>37</v>
      </c>
      <c r="AN29" s="26">
        <f t="shared" si="17"/>
        <v>23</v>
      </c>
      <c r="AO29" s="26">
        <f t="shared" si="18"/>
        <v>24</v>
      </c>
      <c r="AP29" s="26">
        <f t="shared" si="19"/>
        <v>22</v>
      </c>
      <c r="AQ29" s="26">
        <f t="shared" si="20"/>
        <v>21</v>
      </c>
      <c r="AR29" s="30">
        <f>INDEX('2021'!$1:$1048576,MATCH(Giacomo!B29,'2021'!A:A,0),3)</f>
        <v>12753.426479634962</v>
      </c>
      <c r="AS29" s="30">
        <f>INDEX('2022'!$1:$1048576,MATCH(Giacomo!B29,'2022'!A:A,0),3)</f>
        <v>13507.505239040394</v>
      </c>
      <c r="AT29" s="30">
        <f>INDEX('2023'!$1:$1048576,MATCH(Giacomo!B29,'2023'!A:A,0),3)</f>
        <v>14474.964845975399</v>
      </c>
      <c r="AU29" s="29">
        <f t="shared" si="2"/>
        <v>13.498634026623662</v>
      </c>
      <c r="AV29" s="30">
        <f>INDEX('2021'!$1:$1048576,MATCH(Giacomo!B29,'2021'!A:A,0),2)</f>
        <v>2299.7680424652408</v>
      </c>
      <c r="AW29" s="30">
        <f>INDEX('2022'!$1:$1048576,MATCH(Giacomo!B29,'2022'!A:A,0),2)</f>
        <v>2346.9514643831139</v>
      </c>
      <c r="AX29" s="30">
        <f>INDEX('2023'!$1:$1048576,MATCH(Giacomo!B29,'2023'!A:A,0),2)</f>
        <v>2466.9573942093803</v>
      </c>
      <c r="AY29" s="29">
        <f t="shared" si="21"/>
        <v>7.2698354206592199</v>
      </c>
      <c r="AZ29" s="30">
        <v>7752.2953638233848</v>
      </c>
      <c r="BA29" s="30">
        <v>8401.3191451260409</v>
      </c>
      <c r="BB29" s="30">
        <v>8401.3191451260409</v>
      </c>
      <c r="BC29" s="29">
        <f t="shared" si="22"/>
        <v>8.3720208124598656</v>
      </c>
      <c r="BD29" s="30">
        <f>INDEX('2021'!$1:$1048576,MATCH($B29,'2021'!$A:$A,0),7)</f>
        <v>6795.769143743466</v>
      </c>
      <c r="BE29" s="30">
        <f>INDEX('2022'!$1:$1048576,MATCH($B29,'2022'!$A:$A,0),7)</f>
        <v>6999.3334605907339</v>
      </c>
      <c r="BF29" s="30">
        <f>INDEX('2023'!$1:$1048576,MATCH($B29,'2023'!$A:$A,0),7)</f>
        <v>7294.3493656764686</v>
      </c>
      <c r="BG29" s="29">
        <f t="shared" si="23"/>
        <v>7.3366268245298016</v>
      </c>
      <c r="BH29" s="29">
        <f t="shared" si="24"/>
        <v>63.456386488427562</v>
      </c>
      <c r="BI29" s="29">
        <f t="shared" si="25"/>
        <v>10.814824320693251</v>
      </c>
      <c r="BJ29" s="29">
        <f t="shared" si="26"/>
        <v>36.830303932238643</v>
      </c>
      <c r="BK29" s="29">
        <f t="shared" si="27"/>
        <v>31.977490616060393</v>
      </c>
      <c r="BL29" s="29">
        <f t="shared" si="28"/>
        <v>2649.8557368803345</v>
      </c>
      <c r="BM29" s="29"/>
      <c r="BN29" s="29"/>
      <c r="BO29" s="29"/>
      <c r="BP29" s="29"/>
      <c r="BQ29" s="29"/>
    </row>
    <row r="30" spans="1:69" x14ac:dyDescent="0.3">
      <c r="A30" s="26">
        <v>29</v>
      </c>
      <c r="B30" s="26" t="s">
        <v>39</v>
      </c>
      <c r="C30" s="26">
        <f>VALUE(INDEX([1]COD_RIPARTIZIONI!$A$1:$IV$65536,MATCH(A30,[1]COD_RIPARTIZIONI!$U$1:$U$65536,0),8))</f>
        <v>5</v>
      </c>
      <c r="D30" s="26" t="str">
        <f>INDEX([1]COD_RIPARTIZIONI!$A$1:$IV$65536,MATCH(A30,[1]COD_RIPARTIZIONI!$U$1:$U$65536,0),10)</f>
        <v>Veneto</v>
      </c>
      <c r="E30" s="26">
        <v>2</v>
      </c>
      <c r="F30" s="26" t="s">
        <v>364</v>
      </c>
      <c r="G30" s="26">
        <f t="shared" si="3"/>
        <v>2</v>
      </c>
      <c r="H30" s="26" t="s">
        <v>187</v>
      </c>
      <c r="I30" s="26">
        <v>2</v>
      </c>
      <c r="J30" s="26" t="s">
        <v>360</v>
      </c>
      <c r="K30" s="31">
        <v>1570973</v>
      </c>
      <c r="L30" s="31">
        <v>1823.5045999999995</v>
      </c>
      <c r="M30" s="30">
        <f t="shared" si="4"/>
        <v>861.51304471620222</v>
      </c>
      <c r="N30" s="26">
        <f t="shared" si="5"/>
        <v>2</v>
      </c>
      <c r="O30" s="26" t="str">
        <f t="shared" si="6"/>
        <v>Provincia non turistica</v>
      </c>
      <c r="P30" s="26">
        <f>INDEX(Foglio2!H:M,MATCH(Giacomo!A30,Foglio2!H:H,0),6)</f>
        <v>2</v>
      </c>
      <c r="Q30" s="26" t="str">
        <f t="shared" si="7"/>
        <v>Provincia con poche aree interne</v>
      </c>
      <c r="R30" s="26">
        <f t="shared" si="8"/>
        <v>1</v>
      </c>
      <c r="S30" s="26" t="str">
        <f t="shared" si="9"/>
        <v>Provincia fino a 500.000 abitanti</v>
      </c>
      <c r="T30" s="30">
        <v>220.48845282268354</v>
      </c>
      <c r="U30" s="30">
        <v>1525.0163432129793</v>
      </c>
      <c r="V30" s="30">
        <v>453.56950952958448</v>
      </c>
      <c r="W30" s="30">
        <v>1468.9133740915463</v>
      </c>
      <c r="X30" s="30">
        <v>1796.6823305908119</v>
      </c>
      <c r="Y30" s="30">
        <v>1167.5287761565769</v>
      </c>
      <c r="Z30" s="30">
        <v>6632.198786404183</v>
      </c>
      <c r="AA30" s="32">
        <f t="shared" si="10"/>
        <v>29127.619623680777</v>
      </c>
      <c r="AB30" s="30">
        <f>INDEX('pro-capite'!$1:$1048576,MATCH($B30,'pro-capite'!$A:$A,0),5)</f>
        <v>3957.6640060019358</v>
      </c>
      <c r="AC30" s="30">
        <f>INDEX('pro-capite'!$1:$1048576,MATCH($B30,'pro-capite'!$A:$A,0),6)</f>
        <v>4204.7523694274769</v>
      </c>
      <c r="AD30" s="30">
        <f>INDEX('pro-capite'!$1:$1048576,MATCH($B30,'pro-capite'!$A:$A,0),7)</f>
        <v>4476.0330258982358</v>
      </c>
      <c r="AE30" s="31">
        <v>229832.5</v>
      </c>
      <c r="AF30" s="31">
        <v>228421.5</v>
      </c>
      <c r="AG30" s="31">
        <v>227694.5</v>
      </c>
      <c r="AH30" s="32">
        <f t="shared" si="11"/>
        <v>17219.775297235752</v>
      </c>
      <c r="AI30" s="32">
        <f t="shared" si="12"/>
        <v>18407.866025866555</v>
      </c>
      <c r="AJ30" s="32">
        <f t="shared" si="13"/>
        <v>19658.063879005582</v>
      </c>
      <c r="AK30" s="29">
        <f t="shared" si="14"/>
        <v>13.097853155552741</v>
      </c>
      <c r="AL30" s="79">
        <f t="shared" si="15"/>
        <v>6.4517629728500765</v>
      </c>
      <c r="AM30" s="26">
        <f t="shared" si="16"/>
        <v>13</v>
      </c>
      <c r="AN30" s="26">
        <f t="shared" si="17"/>
        <v>71</v>
      </c>
      <c r="AO30" s="26">
        <f t="shared" si="18"/>
        <v>70</v>
      </c>
      <c r="AP30" s="26">
        <f t="shared" si="19"/>
        <v>71</v>
      </c>
      <c r="AQ30" s="26">
        <f t="shared" si="20"/>
        <v>5</v>
      </c>
      <c r="AR30" s="30">
        <f>INDEX('2021'!$1:$1048576,MATCH(Giacomo!B30,'2021'!A:A,0),3)</f>
        <v>1856.6892515581312</v>
      </c>
      <c r="AS30" s="30">
        <f>INDEX('2022'!$1:$1048576,MATCH(Giacomo!B30,'2022'!A:A,0),3)</f>
        <v>1943.2321860121428</v>
      </c>
      <c r="AT30" s="30">
        <f>INDEX('2023'!$1:$1048576,MATCH(Giacomo!B30,'2023'!A:A,0),3)</f>
        <v>2094.8868193037169</v>
      </c>
      <c r="AU30" s="29">
        <f t="shared" si="2"/>
        <v>12.829156389292962</v>
      </c>
      <c r="AV30" s="30">
        <f>INDEX('2021'!$1:$1048576,MATCH(Giacomo!B30,'2021'!A:A,0),2)</f>
        <v>537.62138468647379</v>
      </c>
      <c r="AW30" s="30">
        <f>INDEX('2022'!$1:$1048576,MATCH(Giacomo!B30,'2022'!A:A,0),2)</f>
        <v>563.70963202223118</v>
      </c>
      <c r="AX30" s="30">
        <f>INDEX('2023'!$1:$1048576,MATCH(Giacomo!B30,'2023'!A:A,0),2)</f>
        <v>648.30403932933132</v>
      </c>
      <c r="AY30" s="29">
        <f t="shared" si="21"/>
        <v>20.587472484451979</v>
      </c>
      <c r="AZ30" s="30">
        <v>1331.5453491456542</v>
      </c>
      <c r="BA30" s="30">
        <v>1485.9661407055019</v>
      </c>
      <c r="BB30" s="30">
        <v>1485.9661407055019</v>
      </c>
      <c r="BC30" s="29">
        <f t="shared" si="22"/>
        <v>11.59711095524662</v>
      </c>
      <c r="BD30" s="30">
        <f>INDEX('2021'!$1:$1048576,MATCH($B30,'2021'!$A:$A,0),7)</f>
        <v>1848.7009893568284</v>
      </c>
      <c r="BE30" s="30">
        <f>INDEX('2022'!$1:$1048576,MATCH($B30,'2022'!$A:$A,0),7)</f>
        <v>1880.2128159427036</v>
      </c>
      <c r="BF30" s="30">
        <f>INDEX('2023'!$1:$1048576,MATCH($B30,'2023'!$A:$A,0),7)</f>
        <v>1972.5452208043696</v>
      </c>
      <c r="BG30" s="29">
        <f t="shared" si="23"/>
        <v>6.6989865943993152</v>
      </c>
      <c r="BH30" s="29">
        <f t="shared" si="24"/>
        <v>46.802309258728535</v>
      </c>
      <c r="BI30" s="29">
        <f t="shared" si="25"/>
        <v>14.483897584719715</v>
      </c>
      <c r="BJ30" s="29">
        <f t="shared" si="26"/>
        <v>33.198283661173456</v>
      </c>
      <c r="BK30" s="29">
        <f t="shared" si="27"/>
        <v>44.069049745416606</v>
      </c>
      <c r="BL30" s="29">
        <f t="shared" si="28"/>
        <v>2847.2538393739478</v>
      </c>
      <c r="BM30" s="29"/>
      <c r="BN30" s="29"/>
      <c r="BO30" s="29"/>
      <c r="BP30" s="29"/>
      <c r="BQ30" s="29"/>
    </row>
    <row r="31" spans="1:69" x14ac:dyDescent="0.3">
      <c r="A31" s="26">
        <v>30</v>
      </c>
      <c r="B31" s="26" t="s">
        <v>40</v>
      </c>
      <c r="C31" s="26">
        <f>VALUE(INDEX([1]COD_RIPARTIZIONI!$A$1:$IV$65536,MATCH(A31,[1]COD_RIPARTIZIONI!$U$1:$U$65536,0),8))</f>
        <v>6</v>
      </c>
      <c r="D31" s="26" t="str">
        <f>INDEX([1]COD_RIPARTIZIONI!$A$1:$IV$65536,MATCH(A31,[1]COD_RIPARTIZIONI!$U$1:$U$65536,0),10)</f>
        <v>Friuli-Venezia Giulia</v>
      </c>
      <c r="E31" s="26">
        <v>2</v>
      </c>
      <c r="F31" s="26" t="s">
        <v>364</v>
      </c>
      <c r="G31" s="26">
        <f t="shared" si="3"/>
        <v>2</v>
      </c>
      <c r="H31" s="26" t="s">
        <v>187</v>
      </c>
      <c r="I31" s="26">
        <v>2</v>
      </c>
      <c r="J31" s="26" t="s">
        <v>360</v>
      </c>
      <c r="K31" s="31">
        <v>5838328</v>
      </c>
      <c r="L31" s="31">
        <v>4972.3728999999994</v>
      </c>
      <c r="M31" s="30">
        <f t="shared" si="4"/>
        <v>1174.1532900720299</v>
      </c>
      <c r="N31" s="26">
        <f t="shared" si="5"/>
        <v>2</v>
      </c>
      <c r="O31" s="26" t="str">
        <f t="shared" si="6"/>
        <v>Provincia non turistica</v>
      </c>
      <c r="P31" s="26">
        <f>INDEX(Foglio2!H:M,MATCH(Giacomo!A31,Foglio2!H:H,0),6)</f>
        <v>1</v>
      </c>
      <c r="Q31" s="26" t="str">
        <f t="shared" si="7"/>
        <v>Provincia con molte aree interne</v>
      </c>
      <c r="R31" s="26">
        <f t="shared" si="8"/>
        <v>2</v>
      </c>
      <c r="S31" s="26" t="str">
        <f t="shared" si="9"/>
        <v>Provincia con oltre 500.000 abitanti</v>
      </c>
      <c r="T31" s="30">
        <v>295.58477622976096</v>
      </c>
      <c r="U31" s="30">
        <v>4011.5410456154882</v>
      </c>
      <c r="V31" s="30">
        <v>1005.5744121939553</v>
      </c>
      <c r="W31" s="30">
        <v>3660.8766608287606</v>
      </c>
      <c r="X31" s="30">
        <v>5113.4971239272782</v>
      </c>
      <c r="Y31" s="30">
        <v>3717.7163343766251</v>
      </c>
      <c r="Z31" s="30">
        <v>17804.790353171869</v>
      </c>
      <c r="AA31" s="32">
        <f t="shared" si="10"/>
        <v>34421.388786811782</v>
      </c>
      <c r="AB31" s="30">
        <f>INDEX('pro-capite'!$1:$1048576,MATCH($B31,'pro-capite'!$A:$A,0),5)</f>
        <v>11113.694824741802</v>
      </c>
      <c r="AC31" s="30">
        <f>INDEX('pro-capite'!$1:$1048576,MATCH($B31,'pro-capite'!$A:$A,0),6)</f>
        <v>11836.241400380586</v>
      </c>
      <c r="AD31" s="30">
        <f>INDEX('pro-capite'!$1:$1048576,MATCH($B31,'pro-capite'!$A:$A,0),7)</f>
        <v>12113.68838228823</v>
      </c>
      <c r="AE31" s="31">
        <v>519779.5</v>
      </c>
      <c r="AF31" s="31">
        <v>517909</v>
      </c>
      <c r="AG31" s="31">
        <v>517259.5</v>
      </c>
      <c r="AH31" s="32">
        <f t="shared" si="11"/>
        <v>21381.556649967537</v>
      </c>
      <c r="AI31" s="32">
        <f t="shared" si="12"/>
        <v>22853.90174795299</v>
      </c>
      <c r="AJ31" s="32">
        <f t="shared" si="13"/>
        <v>23418.97709425971</v>
      </c>
      <c r="AK31" s="29">
        <f t="shared" si="14"/>
        <v>8.9978497098930319</v>
      </c>
      <c r="AL31" s="79">
        <f t="shared" si="15"/>
        <v>2.3440463279054313</v>
      </c>
      <c r="AM31" s="26">
        <f t="shared" si="16"/>
        <v>98</v>
      </c>
      <c r="AN31" s="26">
        <f t="shared" si="17"/>
        <v>27</v>
      </c>
      <c r="AO31" s="26">
        <f t="shared" si="18"/>
        <v>28</v>
      </c>
      <c r="AP31" s="26">
        <f t="shared" si="19"/>
        <v>36</v>
      </c>
      <c r="AQ31" s="26">
        <f t="shared" si="20"/>
        <v>107</v>
      </c>
      <c r="AR31" s="30">
        <f>INDEX('2021'!$1:$1048576,MATCH(Giacomo!B31,'2021'!A:A,0),3)</f>
        <v>6959.5978533403295</v>
      </c>
      <c r="AS31" s="30">
        <f>INDEX('2022'!$1:$1048576,MATCH(Giacomo!B31,'2022'!A:A,0),3)</f>
        <v>7357.9868163320934</v>
      </c>
      <c r="AT31" s="30">
        <f>INDEX('2023'!$1:$1048576,MATCH(Giacomo!B31,'2023'!A:A,0),3)</f>
        <v>7525.405025338091</v>
      </c>
      <c r="AU31" s="29">
        <f t="shared" si="2"/>
        <v>8.1298831329197583</v>
      </c>
      <c r="AV31" s="30">
        <f>INDEX('2021'!$1:$1048576,MATCH(Giacomo!B31,'2021'!A:A,0),2)</f>
        <v>1272.1562542230611</v>
      </c>
      <c r="AW31" s="30">
        <f>INDEX('2022'!$1:$1048576,MATCH(Giacomo!B31,'2022'!A:A,0),2)</f>
        <v>1317.6818563516977</v>
      </c>
      <c r="AX31" s="30">
        <f>INDEX('2023'!$1:$1048576,MATCH(Giacomo!B31,'2023'!A:A,0),2)</f>
        <v>1399.1290578947871</v>
      </c>
      <c r="AY31" s="29">
        <f t="shared" si="21"/>
        <v>9.9809125844585509</v>
      </c>
      <c r="AZ31" s="30">
        <v>3492.6427602791919</v>
      </c>
      <c r="BA31" s="30">
        <v>3789.1685679901561</v>
      </c>
      <c r="BB31" s="30">
        <v>3789.1685679901561</v>
      </c>
      <c r="BC31" s="29">
        <f t="shared" si="22"/>
        <v>8.4900125224161513</v>
      </c>
      <c r="BD31" s="30">
        <f>INDEX('2021'!$1:$1048576,MATCH($B31,'2021'!$A:$A,0),7)</f>
        <v>4304.575036044951</v>
      </c>
      <c r="BE31" s="30">
        <f>INDEX('2022'!$1:$1048576,MATCH($B31,'2022'!$A:$A,0),7)</f>
        <v>4424.1880734678552</v>
      </c>
      <c r="BF31" s="30">
        <f>INDEX('2023'!$1:$1048576,MATCH($B31,'2023'!$A:$A,0),7)</f>
        <v>4633.9865259626022</v>
      </c>
      <c r="BG31" s="29">
        <f t="shared" si="23"/>
        <v>7.6525902594165132</v>
      </c>
      <c r="BH31" s="29">
        <f t="shared" si="24"/>
        <v>62.123151825014759</v>
      </c>
      <c r="BI31" s="29">
        <f t="shared" si="25"/>
        <v>11.549983900365918</v>
      </c>
      <c r="BJ31" s="29">
        <f t="shared" si="26"/>
        <v>31.280056481644415</v>
      </c>
      <c r="BK31" s="29">
        <f t="shared" si="27"/>
        <v>38.254133503533787</v>
      </c>
      <c r="BL31" s="29">
        <f t="shared" si="28"/>
        <v>2704.8880840173783</v>
      </c>
      <c r="BM31" s="29"/>
      <c r="BN31" s="29"/>
      <c r="BO31" s="29"/>
      <c r="BP31" s="29"/>
      <c r="BQ31" s="29"/>
    </row>
    <row r="32" spans="1:69" x14ac:dyDescent="0.3">
      <c r="A32" s="26">
        <v>31</v>
      </c>
      <c r="B32" s="26" t="s">
        <v>41</v>
      </c>
      <c r="C32" s="26">
        <f>VALUE(INDEX([1]COD_RIPARTIZIONI!$A$1:$IV$65536,MATCH(A32,[1]COD_RIPARTIZIONI!$U$1:$U$65536,0),8))</f>
        <v>6</v>
      </c>
      <c r="D32" s="26" t="str">
        <f>INDEX([1]COD_RIPARTIZIONI!$A$1:$IV$65536,MATCH(A32,[1]COD_RIPARTIZIONI!$U$1:$U$65536,0),10)</f>
        <v>Friuli-Venezia Giulia</v>
      </c>
      <c r="E32" s="26">
        <v>2</v>
      </c>
      <c r="F32" s="26" t="s">
        <v>364</v>
      </c>
      <c r="G32" s="26">
        <f t="shared" si="3"/>
        <v>2</v>
      </c>
      <c r="H32" s="26" t="s">
        <v>187</v>
      </c>
      <c r="I32" s="26">
        <v>2</v>
      </c>
      <c r="J32" s="26" t="s">
        <v>360</v>
      </c>
      <c r="K32" s="31">
        <v>1930348</v>
      </c>
      <c r="L32" s="31">
        <v>475.26769999999999</v>
      </c>
      <c r="M32" s="30">
        <f t="shared" si="4"/>
        <v>4061.6014932216099</v>
      </c>
      <c r="N32" s="26">
        <f t="shared" si="5"/>
        <v>1</v>
      </c>
      <c r="O32" s="26" t="str">
        <f t="shared" si="6"/>
        <v>Provincia turistica</v>
      </c>
      <c r="P32" s="26">
        <f>INDEX(Foglio2!H:M,MATCH(Giacomo!A32,Foglio2!H:H,0),6)</f>
        <v>2</v>
      </c>
      <c r="Q32" s="26" t="str">
        <f t="shared" si="7"/>
        <v>Provincia con poche aree interne</v>
      </c>
      <c r="R32" s="26">
        <f t="shared" si="8"/>
        <v>1</v>
      </c>
      <c r="S32" s="26" t="str">
        <f t="shared" si="9"/>
        <v>Provincia fino a 500.000 abitanti</v>
      </c>
      <c r="T32" s="30">
        <v>68.87879849362848</v>
      </c>
      <c r="U32" s="30">
        <v>1116.9688582454557</v>
      </c>
      <c r="V32" s="30">
        <v>270.69302469025911</v>
      </c>
      <c r="W32" s="30">
        <v>805.92881856889539</v>
      </c>
      <c r="X32" s="30">
        <v>1075.0853823508596</v>
      </c>
      <c r="Y32" s="30">
        <v>927.75800471752882</v>
      </c>
      <c r="Z32" s="30">
        <v>4265.3128870666269</v>
      </c>
      <c r="AA32" s="32">
        <f t="shared" si="10"/>
        <v>30869.142436830567</v>
      </c>
      <c r="AB32" s="30">
        <f>INDEX('pro-capite'!$1:$1048576,MATCH($B32,'pro-capite'!$A:$A,0),5)</f>
        <v>2546.4365209880502</v>
      </c>
      <c r="AC32" s="30">
        <f>INDEX('pro-capite'!$1:$1048576,MATCH($B32,'pro-capite'!$A:$A,0),6)</f>
        <v>2672.3536717127904</v>
      </c>
      <c r="AD32" s="30">
        <f>INDEX('pro-capite'!$1:$1048576,MATCH($B32,'pro-capite'!$A:$A,0),7)</f>
        <v>2758.1047306269579</v>
      </c>
      <c r="AE32" s="31">
        <v>138484.5</v>
      </c>
      <c r="AF32" s="31">
        <v>137966.5</v>
      </c>
      <c r="AG32" s="31">
        <v>138174</v>
      </c>
      <c r="AH32" s="32">
        <f t="shared" si="11"/>
        <v>18387.881105741439</v>
      </c>
      <c r="AI32" s="32">
        <f t="shared" si="12"/>
        <v>19369.58371570483</v>
      </c>
      <c r="AJ32" s="32">
        <f t="shared" si="13"/>
        <v>19961.097823229826</v>
      </c>
      <c r="AK32" s="29">
        <f t="shared" si="14"/>
        <v>8.312330108931107</v>
      </c>
      <c r="AL32" s="79">
        <f t="shared" si="15"/>
        <v>3.2088214902785523</v>
      </c>
      <c r="AM32" s="26">
        <f t="shared" si="16"/>
        <v>103</v>
      </c>
      <c r="AN32" s="26">
        <f t="shared" si="17"/>
        <v>62</v>
      </c>
      <c r="AO32" s="26">
        <f t="shared" si="18"/>
        <v>65</v>
      </c>
      <c r="AP32" s="26">
        <f t="shared" si="19"/>
        <v>67</v>
      </c>
      <c r="AQ32" s="26">
        <f t="shared" si="20"/>
        <v>99</v>
      </c>
      <c r="AR32" s="30">
        <f>INDEX('2021'!$1:$1048576,MATCH(Giacomo!B32,'2021'!A:A,0),3)</f>
        <v>1487.5470953353008</v>
      </c>
      <c r="AS32" s="30">
        <f>INDEX('2022'!$1:$1048576,MATCH(Giacomo!B32,'2022'!A:A,0),3)</f>
        <v>1559.9624631613165</v>
      </c>
      <c r="AT32" s="30">
        <f>INDEX('2023'!$1:$1048576,MATCH(Giacomo!B32,'2023'!A:A,0),3)</f>
        <v>1601.9058182794527</v>
      </c>
      <c r="AU32" s="29">
        <f t="shared" si="2"/>
        <v>7.6877379750034009</v>
      </c>
      <c r="AV32" s="30">
        <f>INDEX('2021'!$1:$1048576,MATCH(Giacomo!B32,'2021'!A:A,0),2)</f>
        <v>340.64980293077309</v>
      </c>
      <c r="AW32" s="30">
        <f>INDEX('2022'!$1:$1048576,MATCH(Giacomo!B32,'2022'!A:A,0),2)</f>
        <v>349.7761994703385</v>
      </c>
      <c r="AX32" s="30">
        <f>INDEX('2023'!$1:$1048576,MATCH(Giacomo!B32,'2023'!A:A,0),2)</f>
        <v>373.14131906449239</v>
      </c>
      <c r="AY32" s="29">
        <f t="shared" si="21"/>
        <v>9.5380992016373511</v>
      </c>
      <c r="AZ32" s="30">
        <v>665.63715892196592</v>
      </c>
      <c r="BA32" s="30">
        <v>717.37687016274697</v>
      </c>
      <c r="BB32" s="30">
        <v>717.37687016274697</v>
      </c>
      <c r="BC32" s="29">
        <f t="shared" si="22"/>
        <v>7.7729601701588109</v>
      </c>
      <c r="BD32" s="30">
        <f>INDEX('2021'!$1:$1048576,MATCH($B32,'2021'!$A:$A,0),7)</f>
        <v>1207.5590405509317</v>
      </c>
      <c r="BE32" s="30">
        <f>INDEX('2022'!$1:$1048576,MATCH($B32,'2022'!$A:$A,0),7)</f>
        <v>1231.8543989244263</v>
      </c>
      <c r="BF32" s="30">
        <f>INDEX('2023'!$1:$1048576,MATCH($B32,'2023'!$A:$A,0),7)</f>
        <v>1294.7970107728097</v>
      </c>
      <c r="BG32" s="29">
        <f t="shared" si="23"/>
        <v>7.2243233906042974</v>
      </c>
      <c r="BH32" s="29">
        <f t="shared" si="24"/>
        <v>58.079948904453524</v>
      </c>
      <c r="BI32" s="29">
        <f t="shared" si="25"/>
        <v>13.528903196495801</v>
      </c>
      <c r="BJ32" s="29">
        <f t="shared" si="26"/>
        <v>26.009776285749549</v>
      </c>
      <c r="BK32" s="29">
        <f t="shared" si="27"/>
        <v>46.945172037701525</v>
      </c>
      <c r="BL32" s="29">
        <f t="shared" si="28"/>
        <v>2700.5176014625936</v>
      </c>
      <c r="BM32" s="29"/>
      <c r="BN32" s="29"/>
      <c r="BO32" s="29"/>
      <c r="BP32" s="29"/>
      <c r="BQ32" s="29"/>
    </row>
    <row r="33" spans="1:69" x14ac:dyDescent="0.3">
      <c r="A33" s="26">
        <v>32</v>
      </c>
      <c r="B33" s="26" t="s">
        <v>42</v>
      </c>
      <c r="C33" s="26">
        <f>VALUE(INDEX([1]COD_RIPARTIZIONI!$A$1:$IV$65536,MATCH(A33,[1]COD_RIPARTIZIONI!$U$1:$U$65536,0),8))</f>
        <v>6</v>
      </c>
      <c r="D33" s="26" t="str">
        <f>INDEX([1]COD_RIPARTIZIONI!$A$1:$IV$65536,MATCH(A33,[1]COD_RIPARTIZIONI!$U$1:$U$65536,0),10)</f>
        <v>Friuli-Venezia Giulia</v>
      </c>
      <c r="E33" s="26">
        <v>2</v>
      </c>
      <c r="F33" s="26" t="s">
        <v>364</v>
      </c>
      <c r="G33" s="26">
        <f t="shared" si="3"/>
        <v>2</v>
      </c>
      <c r="H33" s="26" t="s">
        <v>187</v>
      </c>
      <c r="I33" s="26">
        <v>2</v>
      </c>
      <c r="J33" s="26" t="s">
        <v>360</v>
      </c>
      <c r="K33" s="31">
        <v>1557576</v>
      </c>
      <c r="L33" s="31">
        <v>212.82569999999998</v>
      </c>
      <c r="M33" s="30">
        <f t="shared" si="4"/>
        <v>7318.5522237211017</v>
      </c>
      <c r="N33" s="26">
        <f t="shared" si="5"/>
        <v>1</v>
      </c>
      <c r="O33" s="26" t="str">
        <f t="shared" si="6"/>
        <v>Provincia turistica</v>
      </c>
      <c r="P33" s="26">
        <f>INDEX(Foglio2!H:M,MATCH(Giacomo!A33,Foglio2!H:H,0),6)</f>
        <v>2</v>
      </c>
      <c r="Q33" s="26" t="str">
        <f t="shared" si="7"/>
        <v>Provincia con poche aree interne</v>
      </c>
      <c r="R33" s="26">
        <f t="shared" si="8"/>
        <v>1</v>
      </c>
      <c r="S33" s="26" t="str">
        <f t="shared" si="9"/>
        <v>Provincia fino a 500.000 abitanti</v>
      </c>
      <c r="T33" s="30">
        <v>24.107722095581792</v>
      </c>
      <c r="U33" s="30">
        <v>1438.8393498172386</v>
      </c>
      <c r="V33" s="30">
        <v>458.02362499795527</v>
      </c>
      <c r="W33" s="30">
        <v>2480.4579078736519</v>
      </c>
      <c r="X33" s="30">
        <v>2786.8801695155253</v>
      </c>
      <c r="Y33" s="30">
        <v>2082.334569748788</v>
      </c>
      <c r="Z33" s="30">
        <v>9270.6433440487399</v>
      </c>
      <c r="AA33" s="32">
        <f t="shared" si="10"/>
        <v>40562.778659634256</v>
      </c>
      <c r="AB33" s="30">
        <f>INDEX('pro-capite'!$1:$1048576,MATCH($B33,'pro-capite'!$A:$A,0),5)</f>
        <v>5370.5856275515644</v>
      </c>
      <c r="AC33" s="30">
        <f>INDEX('pro-capite'!$1:$1048576,MATCH($B33,'pro-capite'!$A:$A,0),6)</f>
        <v>5430.2882507847035</v>
      </c>
      <c r="AD33" s="30">
        <f>INDEX('pro-capite'!$1:$1048576,MATCH($B33,'pro-capite'!$A:$A,0),7)</f>
        <v>5687.7043936573291</v>
      </c>
      <c r="AE33" s="31">
        <v>229761</v>
      </c>
      <c r="AF33" s="31">
        <v>228769</v>
      </c>
      <c r="AG33" s="31">
        <v>228550.5</v>
      </c>
      <c r="AH33" s="32">
        <f t="shared" si="11"/>
        <v>23374.661615990375</v>
      </c>
      <c r="AI33" s="32">
        <f t="shared" si="12"/>
        <v>23736.993433484011</v>
      </c>
      <c r="AJ33" s="32">
        <f t="shared" si="13"/>
        <v>24885.985345283993</v>
      </c>
      <c r="AK33" s="29">
        <f t="shared" si="14"/>
        <v>5.9047334517658356</v>
      </c>
      <c r="AL33" s="79">
        <f t="shared" si="15"/>
        <v>4.7403771399322778</v>
      </c>
      <c r="AM33" s="26">
        <f t="shared" si="16"/>
        <v>107</v>
      </c>
      <c r="AN33" s="26">
        <f t="shared" si="17"/>
        <v>10</v>
      </c>
      <c r="AO33" s="26">
        <f t="shared" si="18"/>
        <v>17</v>
      </c>
      <c r="AP33" s="26">
        <f t="shared" si="19"/>
        <v>18</v>
      </c>
      <c r="AQ33" s="26">
        <f t="shared" si="20"/>
        <v>60</v>
      </c>
      <c r="AR33" s="30">
        <f>INDEX('2021'!$1:$1048576,MATCH(Giacomo!B33,'2021'!A:A,0),3)</f>
        <v>3788.662322528447</v>
      </c>
      <c r="AS33" s="30">
        <f>INDEX('2022'!$1:$1048576,MATCH(Giacomo!B33,'2022'!A:A,0),3)</f>
        <v>3849.8112022456589</v>
      </c>
      <c r="AT33" s="30">
        <f>INDEX('2023'!$1:$1048576,MATCH(Giacomo!B33,'2023'!A:A,0),3)</f>
        <v>4016.2590493819998</v>
      </c>
      <c r="AU33" s="29">
        <f t="shared" si="2"/>
        <v>6.0073109577541146</v>
      </c>
      <c r="AV33" s="30">
        <f>INDEX('2021'!$1:$1048576,MATCH(Giacomo!B33,'2021'!A:A,0),2)</f>
        <v>566.55329714063782</v>
      </c>
      <c r="AW33" s="30">
        <f>INDEX('2022'!$1:$1048576,MATCH(Giacomo!B33,'2022'!A:A,0),2)</f>
        <v>583.12588224455794</v>
      </c>
      <c r="AX33" s="30">
        <f>INDEX('2023'!$1:$1048576,MATCH(Giacomo!B33,'2023'!A:A,0),2)</f>
        <v>620.5433866941205</v>
      </c>
      <c r="AY33" s="29">
        <f t="shared" si="21"/>
        <v>9.5295693849047467</v>
      </c>
      <c r="AZ33" s="30">
        <v>1417.1605098899875</v>
      </c>
      <c r="BA33" s="30">
        <v>1514.7022453128043</v>
      </c>
      <c r="BB33" s="30">
        <v>1514.7022453128043</v>
      </c>
      <c r="BC33" s="29">
        <f t="shared" si="22"/>
        <v>6.882899625137668</v>
      </c>
      <c r="BD33" s="30">
        <f>INDEX('2021'!$1:$1048576,MATCH($B33,'2021'!$A:$A,0),7)</f>
        <v>2211.9822060061351</v>
      </c>
      <c r="BE33" s="30">
        <f>INDEX('2022'!$1:$1048576,MATCH($B33,'2022'!$A:$A,0),7)</f>
        <v>2242.3452564196646</v>
      </c>
      <c r="BF33" s="30">
        <f>INDEX('2023'!$1:$1048576,MATCH($B33,'2023'!$A:$A,0),7)</f>
        <v>2363.7450484079027</v>
      </c>
      <c r="BG33" s="29">
        <f t="shared" si="23"/>
        <v>6.8609431843389217</v>
      </c>
      <c r="BH33" s="29">
        <f t="shared" si="24"/>
        <v>70.613006081341894</v>
      </c>
      <c r="BI33" s="29">
        <f t="shared" si="25"/>
        <v>10.910260867040179</v>
      </c>
      <c r="BJ33" s="29">
        <f t="shared" si="26"/>
        <v>26.631170336523326</v>
      </c>
      <c r="BK33" s="29">
        <f t="shared" si="27"/>
        <v>41.558858984370644</v>
      </c>
      <c r="BL33" s="29">
        <f t="shared" si="28"/>
        <v>2715.1259205038732</v>
      </c>
      <c r="BM33" s="29"/>
      <c r="BN33" s="29"/>
      <c r="BO33" s="29"/>
      <c r="BP33" s="29"/>
      <c r="BQ33" s="29"/>
    </row>
    <row r="34" spans="1:69" x14ac:dyDescent="0.3">
      <c r="A34" s="26">
        <v>33</v>
      </c>
      <c r="B34" s="26" t="s">
        <v>48</v>
      </c>
      <c r="C34" s="26">
        <f>VALUE(INDEX([1]COD_RIPARTIZIONI!$A$1:$IV$65536,MATCH(A34,[1]COD_RIPARTIZIONI!$U$1:$U$65536,0),8))</f>
        <v>8</v>
      </c>
      <c r="D34" s="26" t="str">
        <f>INDEX([1]COD_RIPARTIZIONI!$A$1:$IV$65536,MATCH(A34,[1]COD_RIPARTIZIONI!$U$1:$U$65536,0),10)</f>
        <v>Emilia-Romagna</v>
      </c>
      <c r="E34" s="26">
        <v>2</v>
      </c>
      <c r="F34" s="26" t="s">
        <v>364</v>
      </c>
      <c r="G34" s="26">
        <f t="shared" si="3"/>
        <v>2</v>
      </c>
      <c r="H34" s="26" t="s">
        <v>187</v>
      </c>
      <c r="I34" s="26">
        <v>2</v>
      </c>
      <c r="J34" s="26" t="s">
        <v>360</v>
      </c>
      <c r="K34" s="31">
        <v>603481</v>
      </c>
      <c r="L34" s="31">
        <v>2586.2282000000005</v>
      </c>
      <c r="M34" s="30">
        <f t="shared" si="4"/>
        <v>233.3440645338257</v>
      </c>
      <c r="N34" s="26">
        <f t="shared" si="5"/>
        <v>2</v>
      </c>
      <c r="O34" s="26" t="str">
        <f t="shared" si="6"/>
        <v>Provincia non turistica</v>
      </c>
      <c r="P34" s="26">
        <f>INDEX(Foglio2!H:M,MATCH(Giacomo!A34,Foglio2!H:H,0),6)</f>
        <v>2</v>
      </c>
      <c r="Q34" s="26" t="str">
        <f t="shared" si="7"/>
        <v>Provincia con poche aree interne</v>
      </c>
      <c r="R34" s="26">
        <f t="shared" si="8"/>
        <v>1</v>
      </c>
      <c r="S34" s="26" t="str">
        <f t="shared" si="9"/>
        <v>Provincia fino a 500.000 abitanti</v>
      </c>
      <c r="T34" s="30">
        <v>341.73166372168794</v>
      </c>
      <c r="U34" s="30">
        <v>2340.1212617552528</v>
      </c>
      <c r="V34" s="30">
        <v>555.52700564066822</v>
      </c>
      <c r="W34" s="30">
        <v>2834.9356575590059</v>
      </c>
      <c r="X34" s="30">
        <v>2546.9898753514753</v>
      </c>
      <c r="Y34" s="30">
        <v>1692.7383528747166</v>
      </c>
      <c r="Z34" s="30">
        <v>10312.043816902806</v>
      </c>
      <c r="AA34" s="32">
        <f t="shared" si="10"/>
        <v>36207.44692202127</v>
      </c>
      <c r="AB34" s="30">
        <f>INDEX('pro-capite'!$1:$1048576,MATCH($B34,'pro-capite'!$A:$A,0),5)</f>
        <v>6014.4852889830918</v>
      </c>
      <c r="AC34" s="30">
        <f>INDEX('pro-capite'!$1:$1048576,MATCH($B34,'pro-capite'!$A:$A,0),6)</f>
        <v>6452.4817937873777</v>
      </c>
      <c r="AD34" s="30">
        <f>INDEX('pro-capite'!$1:$1048576,MATCH($B34,'pro-capite'!$A:$A,0),7)</f>
        <v>6810.7071298126129</v>
      </c>
      <c r="AE34" s="31">
        <v>283588.5</v>
      </c>
      <c r="AF34" s="31">
        <v>283827.5</v>
      </c>
      <c r="AG34" s="31">
        <v>284804.5</v>
      </c>
      <c r="AH34" s="32">
        <f t="shared" si="11"/>
        <v>21208.495016487239</v>
      </c>
      <c r="AI34" s="32">
        <f t="shared" si="12"/>
        <v>22733.814707128018</v>
      </c>
      <c r="AJ34" s="32">
        <f t="shared" si="13"/>
        <v>23913.621904894808</v>
      </c>
      <c r="AK34" s="29">
        <f t="shared" si="14"/>
        <v>13.238403663368899</v>
      </c>
      <c r="AL34" s="79">
        <f t="shared" si="15"/>
        <v>5.5517450102710058</v>
      </c>
      <c r="AM34" s="26">
        <f t="shared" si="16"/>
        <v>10</v>
      </c>
      <c r="AN34" s="26">
        <f t="shared" si="17"/>
        <v>31</v>
      </c>
      <c r="AO34" s="26">
        <f t="shared" si="18"/>
        <v>31</v>
      </c>
      <c r="AP34" s="26">
        <f t="shared" si="19"/>
        <v>26</v>
      </c>
      <c r="AQ34" s="26">
        <f t="shared" si="20"/>
        <v>35</v>
      </c>
      <c r="AR34" s="30">
        <f>INDEX('2021'!$1:$1048576,MATCH(Giacomo!B34,'2021'!A:A,0),3)</f>
        <v>3361.0386462388597</v>
      </c>
      <c r="AS34" s="30">
        <f>INDEX('2022'!$1:$1048576,MATCH(Giacomo!B34,'2022'!A:A,0),3)</f>
        <v>3542.6417182535452</v>
      </c>
      <c r="AT34" s="30">
        <f>INDEX('2023'!$1:$1048576,MATCH(Giacomo!B34,'2023'!A:A,0),3)</f>
        <v>3725.1112638112763</v>
      </c>
      <c r="AU34" s="29">
        <f t="shared" ref="AU34:AU65" si="29">AT34/AR34*100-100</f>
        <v>10.832146127799774</v>
      </c>
      <c r="AV34" s="30">
        <f>INDEX('2021'!$1:$1048576,MATCH(Giacomo!B34,'2021'!A:A,0),2)</f>
        <v>888.22688941274248</v>
      </c>
      <c r="AW34" s="30">
        <f>INDEX('2022'!$1:$1048576,MATCH(Giacomo!B34,'2022'!A:A,0),2)</f>
        <v>931.41176128398945</v>
      </c>
      <c r="AX34" s="30">
        <f>INDEX('2023'!$1:$1048576,MATCH(Giacomo!B34,'2023'!A:A,0),2)</f>
        <v>1060.8376071171494</v>
      </c>
      <c r="AY34" s="29">
        <f t="shared" si="21"/>
        <v>19.433178590048072</v>
      </c>
      <c r="AZ34" s="30">
        <v>2226.3169847454456</v>
      </c>
      <c r="BA34" s="30">
        <v>2466.3923777649266</v>
      </c>
      <c r="BB34" s="30">
        <v>2466.3923777649266</v>
      </c>
      <c r="BC34" s="29">
        <f t="shared" si="22"/>
        <v>10.783522502162057</v>
      </c>
      <c r="BD34" s="30">
        <f>INDEX('2021'!$1:$1048576,MATCH($B34,'2021'!$A:$A,0),7)</f>
        <v>2303.8764048197554</v>
      </c>
      <c r="BE34" s="30">
        <f>INDEX('2022'!$1:$1048576,MATCH($B34,'2022'!$A:$A,0),7)</f>
        <v>2360.6528607048508</v>
      </c>
      <c r="BF34" s="30">
        <f>INDEX('2023'!$1:$1048576,MATCH($B34,'2023'!$A:$A,0),7)</f>
        <v>2471.0938979244393</v>
      </c>
      <c r="BG34" s="29">
        <f t="shared" si="23"/>
        <v>7.2580930450462375</v>
      </c>
      <c r="BH34" s="29">
        <f t="shared" si="24"/>
        <v>54.694926573854417</v>
      </c>
      <c r="BI34" s="29">
        <f t="shared" si="25"/>
        <v>15.576027377150439</v>
      </c>
      <c r="BJ34" s="29">
        <f t="shared" si="26"/>
        <v>36.213455236810127</v>
      </c>
      <c r="BK34" s="29">
        <f t="shared" si="27"/>
        <v>36.282486543984284</v>
      </c>
      <c r="BL34" s="29">
        <f t="shared" si="28"/>
        <v>3724.7922947746592</v>
      </c>
      <c r="BM34" s="29"/>
      <c r="BN34" s="29"/>
      <c r="BO34" s="29"/>
      <c r="BP34" s="29"/>
      <c r="BQ34" s="29"/>
    </row>
    <row r="35" spans="1:69" x14ac:dyDescent="0.3">
      <c r="A35" s="26">
        <v>34</v>
      </c>
      <c r="B35" s="26" t="s">
        <v>49</v>
      </c>
      <c r="C35" s="26">
        <f>VALUE(INDEX([1]COD_RIPARTIZIONI!$A$1:$IV$65536,MATCH(A35,[1]COD_RIPARTIZIONI!$U$1:$U$65536,0),8))</f>
        <v>8</v>
      </c>
      <c r="D35" s="26" t="str">
        <f>INDEX([1]COD_RIPARTIZIONI!$A$1:$IV$65536,MATCH(A35,[1]COD_RIPARTIZIONI!$U$1:$U$65536,0),10)</f>
        <v>Emilia-Romagna</v>
      </c>
      <c r="E35" s="26">
        <v>2</v>
      </c>
      <c r="F35" s="26" t="s">
        <v>364</v>
      </c>
      <c r="G35" s="26">
        <f t="shared" si="3"/>
        <v>2</v>
      </c>
      <c r="H35" s="26" t="s">
        <v>187</v>
      </c>
      <c r="I35" s="26">
        <v>2</v>
      </c>
      <c r="J35" s="26" t="s">
        <v>360</v>
      </c>
      <c r="K35" s="31">
        <v>1456998</v>
      </c>
      <c r="L35" s="31">
        <v>3445.3941</v>
      </c>
      <c r="M35" s="30">
        <f t="shared" si="4"/>
        <v>422.88282783092944</v>
      </c>
      <c r="N35" s="26">
        <f t="shared" si="5"/>
        <v>2</v>
      </c>
      <c r="O35" s="26" t="str">
        <f t="shared" si="6"/>
        <v>Provincia non turistica</v>
      </c>
      <c r="P35" s="26">
        <f>INDEX(Foglio2!H:M,MATCH(Giacomo!A35,Foglio2!H:H,0),6)</f>
        <v>1</v>
      </c>
      <c r="Q35" s="26" t="str">
        <f t="shared" si="7"/>
        <v>Provincia con molte aree interne</v>
      </c>
      <c r="R35" s="26">
        <f t="shared" si="8"/>
        <v>1</v>
      </c>
      <c r="S35" s="26" t="str">
        <f t="shared" si="9"/>
        <v>Provincia fino a 500.000 abitanti</v>
      </c>
      <c r="T35" s="30">
        <v>437.80428626148631</v>
      </c>
      <c r="U35" s="30">
        <v>6404.5348084060824</v>
      </c>
      <c r="V35" s="30">
        <v>1036.6923666704527</v>
      </c>
      <c r="W35" s="30">
        <v>4049.7444369695727</v>
      </c>
      <c r="X35" s="30">
        <v>4808.8852438477297</v>
      </c>
      <c r="Y35" s="30">
        <v>2859.5813773089603</v>
      </c>
      <c r="Z35" s="30">
        <v>19597.242519464286</v>
      </c>
      <c r="AA35" s="32">
        <f t="shared" si="10"/>
        <v>43268.805578629013</v>
      </c>
      <c r="AB35" s="30">
        <f>INDEX('pro-capite'!$1:$1048576,MATCH($B35,'pro-capite'!$A:$A,0),5)</f>
        <v>10953.490182904658</v>
      </c>
      <c r="AC35" s="30">
        <f>INDEX('pro-capite'!$1:$1048576,MATCH($B35,'pro-capite'!$A:$A,0),6)</f>
        <v>11595.898504825602</v>
      </c>
      <c r="AD35" s="30">
        <f>INDEX('pro-capite'!$1:$1048576,MATCH($B35,'pro-capite'!$A:$A,0),7)</f>
        <v>12266.465829137334</v>
      </c>
      <c r="AE35" s="31">
        <v>449272</v>
      </c>
      <c r="AF35" s="31">
        <v>450302</v>
      </c>
      <c r="AG35" s="31">
        <v>452918.5</v>
      </c>
      <c r="AH35" s="32">
        <f t="shared" si="11"/>
        <v>24380.531577540238</v>
      </c>
      <c r="AI35" s="32">
        <f t="shared" si="12"/>
        <v>25751.381305936018</v>
      </c>
      <c r="AJ35" s="32">
        <f t="shared" si="13"/>
        <v>27083.163591545355</v>
      </c>
      <c r="AK35" s="29">
        <f t="shared" si="14"/>
        <v>11.986824512627621</v>
      </c>
      <c r="AL35" s="79">
        <f t="shared" si="15"/>
        <v>5.7827974609529207</v>
      </c>
      <c r="AM35" s="26">
        <f t="shared" si="16"/>
        <v>33</v>
      </c>
      <c r="AN35" s="26">
        <f t="shared" si="17"/>
        <v>5</v>
      </c>
      <c r="AO35" s="26">
        <f t="shared" si="18"/>
        <v>5</v>
      </c>
      <c r="AP35" s="26">
        <f t="shared" si="19"/>
        <v>6</v>
      </c>
      <c r="AQ35" s="26">
        <f t="shared" si="20"/>
        <v>24</v>
      </c>
      <c r="AR35" s="30">
        <f>INDEX('2021'!$1:$1048576,MATCH(Giacomo!B35,'2021'!A:A,0),3)</f>
        <v>7995.6735778613429</v>
      </c>
      <c r="AS35" s="30">
        <f>INDEX('2022'!$1:$1048576,MATCH(Giacomo!B35,'2022'!A:A,0),3)</f>
        <v>8384.967459628615</v>
      </c>
      <c r="AT35" s="30">
        <f>INDEX('2023'!$1:$1048576,MATCH(Giacomo!B35,'2023'!A:A,0),3)</f>
        <v>8839.3255998214154</v>
      </c>
      <c r="AU35" s="29">
        <f t="shared" si="29"/>
        <v>10.551356477282937</v>
      </c>
      <c r="AV35" s="30">
        <f>INDEX('2021'!$1:$1048576,MATCH(Giacomo!B35,'2021'!A:A,0),2)</f>
        <v>1380.223493035453</v>
      </c>
      <c r="AW35" s="30">
        <f>INDEX('2022'!$1:$1048576,MATCH(Giacomo!B35,'2022'!A:A,0),2)</f>
        <v>1474.2065614758437</v>
      </c>
      <c r="AX35" s="30">
        <f>INDEX('2023'!$1:$1048576,MATCH(Giacomo!B35,'2023'!A:A,0),2)</f>
        <v>1592.7952205611309</v>
      </c>
      <c r="AY35" s="29">
        <f t="shared" si="21"/>
        <v>15.401254115605596</v>
      </c>
      <c r="AZ35" s="30">
        <v>3676.3144774680904</v>
      </c>
      <c r="BA35" s="30">
        <v>3922.3422872913334</v>
      </c>
      <c r="BB35" s="30">
        <v>3922.3422872913334</v>
      </c>
      <c r="BC35" s="29">
        <f t="shared" si="22"/>
        <v>6.6922405939734659</v>
      </c>
      <c r="BD35" s="30">
        <f>INDEX('2021'!$1:$1048576,MATCH($B35,'2021'!$A:$A,0),7)</f>
        <v>3490.1499485422341</v>
      </c>
      <c r="BE35" s="30">
        <f>INDEX('2022'!$1:$1048576,MATCH($B35,'2022'!$A:$A,0),7)</f>
        <v>3572.5602052939757</v>
      </c>
      <c r="BF35" s="30">
        <f>INDEX('2023'!$1:$1048576,MATCH($B35,'2023'!$A:$A,0),7)</f>
        <v>3739.2398388172642</v>
      </c>
      <c r="BG35" s="29">
        <f t="shared" si="23"/>
        <v>7.1369394996644786</v>
      </c>
      <c r="BH35" s="29">
        <f t="shared" si="24"/>
        <v>72.060899389820904</v>
      </c>
      <c r="BI35" s="29">
        <f t="shared" si="25"/>
        <v>12.984956243693768</v>
      </c>
      <c r="BJ35" s="29">
        <f t="shared" si="26"/>
        <v>31.976140005822529</v>
      </c>
      <c r="BK35" s="29">
        <f t="shared" si="27"/>
        <v>30.483432562419114</v>
      </c>
      <c r="BL35" s="29">
        <f t="shared" si="28"/>
        <v>3516.7369417701661</v>
      </c>
      <c r="BM35" s="29"/>
      <c r="BN35" s="29"/>
      <c r="BO35" s="29"/>
      <c r="BP35" s="29"/>
      <c r="BQ35" s="29"/>
    </row>
    <row r="36" spans="1:69" x14ac:dyDescent="0.3">
      <c r="A36" s="26">
        <v>35</v>
      </c>
      <c r="B36" s="26" t="s">
        <v>50</v>
      </c>
      <c r="C36" s="26">
        <f>VALUE(INDEX([1]COD_RIPARTIZIONI!$A$1:$IV$65536,MATCH(A36,[1]COD_RIPARTIZIONI!$U$1:$U$65536,0),8))</f>
        <v>8</v>
      </c>
      <c r="D36" s="26" t="str">
        <f>INDEX([1]COD_RIPARTIZIONI!$A$1:$IV$65536,MATCH(A36,[1]COD_RIPARTIZIONI!$U$1:$U$65536,0),10)</f>
        <v>Emilia-Romagna</v>
      </c>
      <c r="E36" s="26">
        <v>2</v>
      </c>
      <c r="F36" s="26" t="s">
        <v>364</v>
      </c>
      <c r="G36" s="26">
        <f t="shared" si="3"/>
        <v>2</v>
      </c>
      <c r="H36" s="26" t="s">
        <v>187</v>
      </c>
      <c r="I36" s="26">
        <v>2</v>
      </c>
      <c r="J36" s="26" t="s">
        <v>360</v>
      </c>
      <c r="K36" s="31">
        <v>766518</v>
      </c>
      <c r="L36" s="31">
        <v>2290.9264999999996</v>
      </c>
      <c r="M36" s="30">
        <f t="shared" si="4"/>
        <v>334.58864786801331</v>
      </c>
      <c r="N36" s="26">
        <f t="shared" si="5"/>
        <v>2</v>
      </c>
      <c r="O36" s="26" t="str">
        <f t="shared" si="6"/>
        <v>Provincia non turistica</v>
      </c>
      <c r="P36" s="26">
        <f>INDEX(Foglio2!H:M,MATCH(Giacomo!A36,Foglio2!H:H,0),6)</f>
        <v>2</v>
      </c>
      <c r="Q36" s="26" t="str">
        <f t="shared" si="7"/>
        <v>Provincia con poche aree interne</v>
      </c>
      <c r="R36" s="26">
        <f t="shared" si="8"/>
        <v>2</v>
      </c>
      <c r="S36" s="26" t="str">
        <f t="shared" si="9"/>
        <v>Provincia con oltre 500.000 abitanti</v>
      </c>
      <c r="T36" s="30">
        <v>436.68318523290719</v>
      </c>
      <c r="U36" s="30">
        <v>7109.6209601899491</v>
      </c>
      <c r="V36" s="30">
        <v>980.15674153738451</v>
      </c>
      <c r="W36" s="30">
        <v>3943.572054661634</v>
      </c>
      <c r="X36" s="30">
        <v>5602.5467370444267</v>
      </c>
      <c r="Y36" s="30">
        <v>2516.1084841494962</v>
      </c>
      <c r="Z36" s="30">
        <v>20588.688162815797</v>
      </c>
      <c r="AA36" s="32">
        <f t="shared" si="10"/>
        <v>38998.639341537899</v>
      </c>
      <c r="AB36" s="30">
        <f>INDEX('pro-capite'!$1:$1048576,MATCH($B36,'pro-capite'!$A:$A,0),5)</f>
        <v>12614.48229350409</v>
      </c>
      <c r="AC36" s="30">
        <f>INDEX('pro-capite'!$1:$1048576,MATCH($B36,'pro-capite'!$A:$A,0),6)</f>
        <v>13426.281469059166</v>
      </c>
      <c r="AD36" s="30">
        <f>INDEX('pro-capite'!$1:$1048576,MATCH($B36,'pro-capite'!$A:$A,0),7)</f>
        <v>14071.827254344642</v>
      </c>
      <c r="AE36" s="31">
        <v>526363</v>
      </c>
      <c r="AF36" s="31">
        <v>526288</v>
      </c>
      <c r="AG36" s="31">
        <v>527933.5</v>
      </c>
      <c r="AH36" s="32">
        <f t="shared" si="11"/>
        <v>23965.366664267985</v>
      </c>
      <c r="AI36" s="32">
        <f t="shared" si="12"/>
        <v>25511.281786890766</v>
      </c>
      <c r="AJ36" s="32">
        <f t="shared" si="13"/>
        <v>26654.545040889887</v>
      </c>
      <c r="AK36" s="29">
        <f t="shared" si="14"/>
        <v>11.552951020360311</v>
      </c>
      <c r="AL36" s="79">
        <f t="shared" si="15"/>
        <v>4.808075763740959</v>
      </c>
      <c r="AM36" s="26">
        <f t="shared" si="16"/>
        <v>54</v>
      </c>
      <c r="AN36" s="26">
        <f t="shared" si="17"/>
        <v>7</v>
      </c>
      <c r="AO36" s="26">
        <f t="shared" si="18"/>
        <v>7</v>
      </c>
      <c r="AP36" s="26">
        <f t="shared" si="19"/>
        <v>7</v>
      </c>
      <c r="AQ36" s="26">
        <f t="shared" si="20"/>
        <v>57</v>
      </c>
      <c r="AR36" s="30">
        <f>INDEX('2021'!$1:$1048576,MATCH(Giacomo!B36,'2021'!A:A,0),3)</f>
        <v>9345.3025679097627</v>
      </c>
      <c r="AS36" s="30">
        <f>INDEX('2022'!$1:$1048576,MATCH(Giacomo!B36,'2022'!A:A,0),3)</f>
        <v>9828.3774519286071</v>
      </c>
      <c r="AT36" s="30">
        <f>INDEX('2023'!$1:$1048576,MATCH(Giacomo!B36,'2023'!A:A,0),3)</f>
        <v>10346.108309758234</v>
      </c>
      <c r="AU36" s="29">
        <f t="shared" si="29"/>
        <v>10.709185011142111</v>
      </c>
      <c r="AV36" s="30">
        <f>INDEX('2021'!$1:$1048576,MATCH(Giacomo!B36,'2021'!A:A,0),2)</f>
        <v>1492.0311344186177</v>
      </c>
      <c r="AW36" s="30">
        <f>INDEX('2022'!$1:$1048576,MATCH(Giacomo!B36,'2022'!A:A,0),2)</f>
        <v>1555.8525049682585</v>
      </c>
      <c r="AX36" s="30">
        <f>INDEX('2023'!$1:$1048576,MATCH(Giacomo!B36,'2023'!A:A,0),2)</f>
        <v>1629.066812148053</v>
      </c>
      <c r="AY36" s="29">
        <f t="shared" si="21"/>
        <v>9.1845052404239738</v>
      </c>
      <c r="AZ36" s="30">
        <v>4120.2324559373737</v>
      </c>
      <c r="BA36" s="30">
        <v>4473.9545922408652</v>
      </c>
      <c r="BB36" s="30">
        <v>4473.9545922408652</v>
      </c>
      <c r="BC36" s="29">
        <f t="shared" si="22"/>
        <v>8.5850043677454977</v>
      </c>
      <c r="BD36" s="30">
        <f>INDEX('2021'!$1:$1048576,MATCH($B36,'2021'!$A:$A,0),7)</f>
        <v>3915.1566364229971</v>
      </c>
      <c r="BE36" s="30">
        <f>INDEX('2022'!$1:$1048576,MATCH($B36,'2022'!$A:$A,0),7)</f>
        <v>4026.1559134133204</v>
      </c>
      <c r="BF36" s="30">
        <f>INDEX('2023'!$1:$1048576,MATCH($B36,'2023'!$A:$A,0),7)</f>
        <v>4208.4962218869132</v>
      </c>
      <c r="BG36" s="29">
        <f t="shared" si="23"/>
        <v>7.4924099520043796</v>
      </c>
      <c r="BH36" s="29">
        <f t="shared" si="24"/>
        <v>73.523559682442084</v>
      </c>
      <c r="BI36" s="29">
        <f t="shared" si="25"/>
        <v>11.57679655032066</v>
      </c>
      <c r="BJ36" s="29">
        <f t="shared" si="26"/>
        <v>31.793700358704609</v>
      </c>
      <c r="BK36" s="29">
        <f t="shared" si="27"/>
        <v>29.907247621928772</v>
      </c>
      <c r="BL36" s="29">
        <f t="shared" si="28"/>
        <v>3085.7424507974074</v>
      </c>
      <c r="BM36" s="29"/>
      <c r="BN36" s="29"/>
      <c r="BO36" s="29"/>
      <c r="BP36" s="29"/>
      <c r="BQ36" s="29"/>
    </row>
    <row r="37" spans="1:69" x14ac:dyDescent="0.3">
      <c r="A37" s="26">
        <v>36</v>
      </c>
      <c r="B37" s="26" t="s">
        <v>51</v>
      </c>
      <c r="C37" s="26">
        <f>VALUE(INDEX([1]COD_RIPARTIZIONI!$A$1:$IV$65536,MATCH(A37,[1]COD_RIPARTIZIONI!$U$1:$U$65536,0),8))</f>
        <v>8</v>
      </c>
      <c r="D37" s="26" t="str">
        <f>INDEX([1]COD_RIPARTIZIONI!$A$1:$IV$65536,MATCH(A37,[1]COD_RIPARTIZIONI!$U$1:$U$65536,0),10)</f>
        <v>Emilia-Romagna</v>
      </c>
      <c r="E37" s="26">
        <v>2</v>
      </c>
      <c r="F37" s="26" t="s">
        <v>364</v>
      </c>
      <c r="G37" s="26">
        <f t="shared" si="3"/>
        <v>2</v>
      </c>
      <c r="H37" s="26" t="s">
        <v>187</v>
      </c>
      <c r="I37" s="26">
        <v>2</v>
      </c>
      <c r="J37" s="26" t="s">
        <v>360</v>
      </c>
      <c r="K37" s="31">
        <v>1778328</v>
      </c>
      <c r="L37" s="31">
        <v>2687.9534000000003</v>
      </c>
      <c r="M37" s="30">
        <f t="shared" si="4"/>
        <v>661.59182670354323</v>
      </c>
      <c r="N37" s="26">
        <f t="shared" si="5"/>
        <v>2</v>
      </c>
      <c r="O37" s="26" t="str">
        <f t="shared" si="6"/>
        <v>Provincia non turistica</v>
      </c>
      <c r="P37" s="26">
        <f>INDEX(Foglio2!H:M,MATCH(Giacomo!A37,Foglio2!H:H,0),6)</f>
        <v>1</v>
      </c>
      <c r="Q37" s="26" t="str">
        <f t="shared" si="7"/>
        <v>Provincia con molte aree interne</v>
      </c>
      <c r="R37" s="26">
        <f t="shared" si="8"/>
        <v>2</v>
      </c>
      <c r="S37" s="26" t="str">
        <f t="shared" si="9"/>
        <v>Provincia con oltre 500.000 abitanti</v>
      </c>
      <c r="T37" s="30">
        <v>397.33495312954369</v>
      </c>
      <c r="U37" s="30">
        <v>10482.873877540567</v>
      </c>
      <c r="V37" s="30">
        <v>1702.6835163007199</v>
      </c>
      <c r="W37" s="30">
        <v>5618.0353772639228</v>
      </c>
      <c r="X37" s="30">
        <v>7750.1950065764622</v>
      </c>
      <c r="Y37" s="30">
        <v>3748.2050145183161</v>
      </c>
      <c r="Z37" s="30">
        <v>29699.32774532953</v>
      </c>
      <c r="AA37" s="32">
        <f t="shared" si="10"/>
        <v>42103.504303415109</v>
      </c>
      <c r="AB37" s="30">
        <f>INDEX('pro-capite'!$1:$1048576,MATCH($B37,'pro-capite'!$A:$A,0),5)</f>
        <v>16568.356745725945</v>
      </c>
      <c r="AC37" s="30">
        <f>INDEX('pro-capite'!$1:$1048576,MATCH($B37,'pro-capite'!$A:$A,0),6)</f>
        <v>17479.490266582648</v>
      </c>
      <c r="AD37" s="30">
        <f>INDEX('pro-capite'!$1:$1048576,MATCH($B37,'pro-capite'!$A:$A,0),7)</f>
        <v>18394.34953334559</v>
      </c>
      <c r="AE37" s="31">
        <v>702723.5</v>
      </c>
      <c r="AF37" s="31">
        <v>703041.5</v>
      </c>
      <c r="AG37" s="31">
        <v>705388.5</v>
      </c>
      <c r="AH37" s="32">
        <f t="shared" si="11"/>
        <v>23577.348339319728</v>
      </c>
      <c r="AI37" s="32">
        <f t="shared" si="12"/>
        <v>24862.672070685228</v>
      </c>
      <c r="AJ37" s="32">
        <f t="shared" si="13"/>
        <v>26076.905894192478</v>
      </c>
      <c r="AK37" s="29">
        <f t="shared" si="14"/>
        <v>11.020964937217983</v>
      </c>
      <c r="AL37" s="79">
        <f t="shared" si="15"/>
        <v>5.2339012912291309</v>
      </c>
      <c r="AM37" s="26">
        <f t="shared" si="16"/>
        <v>72</v>
      </c>
      <c r="AN37" s="26">
        <f t="shared" si="17"/>
        <v>8</v>
      </c>
      <c r="AO37" s="26">
        <f t="shared" si="18"/>
        <v>9</v>
      </c>
      <c r="AP37" s="26">
        <f t="shared" si="19"/>
        <v>9</v>
      </c>
      <c r="AQ37" s="26">
        <f t="shared" si="20"/>
        <v>41</v>
      </c>
      <c r="AR37" s="30">
        <f>INDEX('2021'!$1:$1048576,MATCH(Giacomo!B37,'2021'!A:A,0),3)</f>
        <v>11695.855607701362</v>
      </c>
      <c r="AS37" s="30">
        <f>INDEX('2022'!$1:$1048576,MATCH(Giacomo!B37,'2022'!A:A,0),3)</f>
        <v>12354.763993343713</v>
      </c>
      <c r="AT37" s="30">
        <f>INDEX('2023'!$1:$1048576,MATCH(Giacomo!B37,'2023'!A:A,0),3)</f>
        <v>12976.933929818391</v>
      </c>
      <c r="AU37" s="29">
        <f t="shared" si="29"/>
        <v>10.953267251978389</v>
      </c>
      <c r="AV37" s="30">
        <f>INDEX('2021'!$1:$1048576,MATCH(Giacomo!B37,'2021'!A:A,0),2)</f>
        <v>2126.855001017454</v>
      </c>
      <c r="AW37" s="30">
        <f>INDEX('2022'!$1:$1048576,MATCH(Giacomo!B37,'2022'!A:A,0),2)</f>
        <v>2112.6743485158918</v>
      </c>
      <c r="AX37" s="30">
        <f>INDEX('2023'!$1:$1048576,MATCH(Giacomo!B37,'2023'!A:A,0),2)</f>
        <v>2258.2259166868848</v>
      </c>
      <c r="AY37" s="29">
        <f t="shared" si="21"/>
        <v>6.176768778623142</v>
      </c>
      <c r="AZ37" s="30">
        <v>5430.1193170536235</v>
      </c>
      <c r="BA37" s="30">
        <v>5869.6690923270344</v>
      </c>
      <c r="BB37" s="30">
        <v>5869.6690923270344</v>
      </c>
      <c r="BC37" s="29">
        <f t="shared" si="22"/>
        <v>8.0946614541779667</v>
      </c>
      <c r="BD37" s="30">
        <f>INDEX('2021'!$1:$1048576,MATCH($B37,'2021'!$A:$A,0),7)</f>
        <v>5475.4050392727286</v>
      </c>
      <c r="BE37" s="30">
        <f>INDEX('2022'!$1:$1048576,MATCH($B37,'2022'!$A:$A,0),7)</f>
        <v>5611.8238586194602</v>
      </c>
      <c r="BF37" s="30">
        <f>INDEX('2023'!$1:$1048576,MATCH($B37,'2023'!$A:$A,0),7)</f>
        <v>5872.3077608056401</v>
      </c>
      <c r="BG37" s="29">
        <f t="shared" si="23"/>
        <v>7.2488285101485417</v>
      </c>
      <c r="BH37" s="29">
        <f t="shared" si="24"/>
        <v>70.548479609423453</v>
      </c>
      <c r="BI37" s="29">
        <f t="shared" si="25"/>
        <v>12.276737008792479</v>
      </c>
      <c r="BJ37" s="29">
        <f t="shared" si="26"/>
        <v>31.910174815838953</v>
      </c>
      <c r="BK37" s="29">
        <f t="shared" si="27"/>
        <v>31.924519810609343</v>
      </c>
      <c r="BL37" s="29">
        <f t="shared" si="28"/>
        <v>3201.3931566603151</v>
      </c>
      <c r="BM37" s="29"/>
      <c r="BN37" s="29"/>
      <c r="BO37" s="29"/>
      <c r="BP37" s="29"/>
      <c r="BQ37" s="29"/>
    </row>
    <row r="38" spans="1:69" x14ac:dyDescent="0.3">
      <c r="A38" s="26">
        <v>37</v>
      </c>
      <c r="B38" s="26" t="s">
        <v>52</v>
      </c>
      <c r="C38" s="26">
        <f>VALUE(INDEX([1]COD_RIPARTIZIONI!$A$1:$IV$65536,MATCH(A38,[1]COD_RIPARTIZIONI!$U$1:$U$65536,0),8))</f>
        <v>8</v>
      </c>
      <c r="D38" s="26" t="str">
        <f>INDEX([1]COD_RIPARTIZIONI!$A$1:$IV$65536,MATCH(A38,[1]COD_RIPARTIZIONI!$U$1:$U$65536,0),10)</f>
        <v>Emilia-Romagna</v>
      </c>
      <c r="E38" s="26">
        <v>2</v>
      </c>
      <c r="F38" s="26" t="s">
        <v>364</v>
      </c>
      <c r="G38" s="26">
        <f t="shared" si="3"/>
        <v>1</v>
      </c>
      <c r="H38" s="26" t="s">
        <v>355</v>
      </c>
      <c r="I38" s="26">
        <v>2</v>
      </c>
      <c r="J38" s="26" t="s">
        <v>360</v>
      </c>
      <c r="K38" s="31">
        <v>5264365</v>
      </c>
      <c r="L38" s="31">
        <v>3702.8342000000011</v>
      </c>
      <c r="M38" s="30">
        <f t="shared" si="4"/>
        <v>1421.7123197144497</v>
      </c>
      <c r="N38" s="26">
        <f t="shared" si="5"/>
        <v>2</v>
      </c>
      <c r="O38" s="26" t="str">
        <f t="shared" si="6"/>
        <v>Provincia non turistica</v>
      </c>
      <c r="P38" s="26">
        <f>INDEX(Foglio2!H:M,MATCH(Giacomo!A38,Foglio2!H:H,0),6)</f>
        <v>1</v>
      </c>
      <c r="Q38" s="26" t="str">
        <f t="shared" si="7"/>
        <v>Provincia con molte aree interne</v>
      </c>
      <c r="R38" s="26">
        <f t="shared" si="8"/>
        <v>2</v>
      </c>
      <c r="S38" s="26" t="str">
        <f t="shared" si="9"/>
        <v>Provincia con oltre 500.000 abitanti</v>
      </c>
      <c r="T38" s="30">
        <v>412.34523532283453</v>
      </c>
      <c r="U38" s="30">
        <v>10891.350110090443</v>
      </c>
      <c r="V38" s="30">
        <v>2033.4040920377115</v>
      </c>
      <c r="W38" s="30">
        <v>11195.500840333636</v>
      </c>
      <c r="X38" s="30">
        <v>12316.942586805784</v>
      </c>
      <c r="Y38" s="30">
        <v>7366.4889003479848</v>
      </c>
      <c r="Z38" s="30">
        <v>44216.031764938394</v>
      </c>
      <c r="AA38" s="32">
        <f t="shared" si="10"/>
        <v>43526.999364990588</v>
      </c>
      <c r="AB38" s="30">
        <f>INDEX('pro-capite'!$1:$1048576,MATCH($B38,'pro-capite'!$A:$A,0),5)</f>
        <v>26040.475336308609</v>
      </c>
      <c r="AC38" s="30">
        <f>INDEX('pro-capite'!$1:$1048576,MATCH($B38,'pro-capite'!$A:$A,0),6)</f>
        <v>27593.022871753099</v>
      </c>
      <c r="AD38" s="30">
        <f>INDEX('pro-capite'!$1:$1048576,MATCH($B38,'pro-capite'!$A:$A,0),7)</f>
        <v>29012.782830244956</v>
      </c>
      <c r="AE38" s="31">
        <v>1013210</v>
      </c>
      <c r="AF38" s="31">
        <v>1012468</v>
      </c>
      <c r="AG38" s="31">
        <v>1015830</v>
      </c>
      <c r="AH38" s="32">
        <f t="shared" si="11"/>
        <v>25700.965580983811</v>
      </c>
      <c r="AI38" s="32">
        <f t="shared" si="12"/>
        <v>27253.229605037493</v>
      </c>
      <c r="AJ38" s="32">
        <f t="shared" si="13"/>
        <v>28560.667464285321</v>
      </c>
      <c r="AK38" s="29">
        <f t="shared" si="14"/>
        <v>11.414182942321389</v>
      </c>
      <c r="AL38" s="79">
        <f t="shared" si="15"/>
        <v>5.1453585389705978</v>
      </c>
      <c r="AM38" s="26">
        <f t="shared" si="16"/>
        <v>58</v>
      </c>
      <c r="AN38" s="26">
        <f t="shared" si="17"/>
        <v>4</v>
      </c>
      <c r="AO38" s="26">
        <f t="shared" si="18"/>
        <v>4</v>
      </c>
      <c r="AP38" s="26">
        <f t="shared" si="19"/>
        <v>4</v>
      </c>
      <c r="AQ38" s="26">
        <f t="shared" si="20"/>
        <v>45</v>
      </c>
      <c r="AR38" s="30">
        <f>INDEX('2021'!$1:$1048576,MATCH(Giacomo!B38,'2021'!A:A,0),3)</f>
        <v>17204.57833660542</v>
      </c>
      <c r="AS38" s="30">
        <f>INDEX('2022'!$1:$1048576,MATCH(Giacomo!B38,'2022'!A:A,0),3)</f>
        <v>18009.007116927671</v>
      </c>
      <c r="AT38" s="30">
        <f>INDEX('2023'!$1:$1048576,MATCH(Giacomo!B38,'2023'!A:A,0),3)</f>
        <v>19002.434527249876</v>
      </c>
      <c r="AU38" s="29">
        <f t="shared" si="29"/>
        <v>10.449870699935943</v>
      </c>
      <c r="AV38" s="30">
        <f>INDEX('2021'!$1:$1048576,MATCH(Giacomo!B38,'2021'!A:A,0),2)</f>
        <v>3195.8288467083198</v>
      </c>
      <c r="AW38" s="30">
        <f>INDEX('2022'!$1:$1048576,MATCH(Giacomo!B38,'2022'!A:A,0),2)</f>
        <v>3351.2042230723769</v>
      </c>
      <c r="AX38" s="30">
        <f>INDEX('2023'!$1:$1048576,MATCH(Giacomo!B38,'2023'!A:A,0),2)</f>
        <v>3493.3001285472815</v>
      </c>
      <c r="AY38" s="29">
        <f t="shared" si="21"/>
        <v>9.3081105436968272</v>
      </c>
      <c r="AZ38" s="30">
        <v>9071.033239353199</v>
      </c>
      <c r="BA38" s="30">
        <v>9874.3335793390215</v>
      </c>
      <c r="BB38" s="30">
        <v>9874.3335793390215</v>
      </c>
      <c r="BC38" s="29">
        <f t="shared" si="22"/>
        <v>8.8556652675555654</v>
      </c>
      <c r="BD38" s="30">
        <f>INDEX('2021'!$1:$1048576,MATCH($B38,'2021'!$A:$A,0),7)</f>
        <v>8848.3149287894339</v>
      </c>
      <c r="BE38" s="30">
        <f>INDEX('2022'!$1:$1048576,MATCH($B38,'2022'!$A:$A,0),7)</f>
        <v>9036.3703141862043</v>
      </c>
      <c r="BF38" s="30">
        <f>INDEX('2023'!$1:$1048576,MATCH($B38,'2023'!$A:$A,0),7)</f>
        <v>9477.0271463619883</v>
      </c>
      <c r="BG38" s="29">
        <f t="shared" si="23"/>
        <v>7.105445755857275</v>
      </c>
      <c r="BH38" s="29">
        <f t="shared" si="24"/>
        <v>65.496766161432845</v>
      </c>
      <c r="BI38" s="29">
        <f t="shared" si="25"/>
        <v>12.040555189023856</v>
      </c>
      <c r="BJ38" s="29">
        <f t="shared" si="26"/>
        <v>34.03442419541129</v>
      </c>
      <c r="BK38" s="29">
        <f t="shared" si="27"/>
        <v>32.665005634972985</v>
      </c>
      <c r="BL38" s="29">
        <f t="shared" si="28"/>
        <v>3438.862928390854</v>
      </c>
      <c r="BM38" s="29"/>
      <c r="BN38" s="29"/>
      <c r="BO38" s="29"/>
      <c r="BP38" s="29"/>
      <c r="BQ38" s="29"/>
    </row>
    <row r="39" spans="1:69" x14ac:dyDescent="0.3">
      <c r="A39" s="26">
        <v>38</v>
      </c>
      <c r="B39" s="26" t="s">
        <v>53</v>
      </c>
      <c r="C39" s="26">
        <f>VALUE(INDEX([1]COD_RIPARTIZIONI!$A$1:$IV$65536,MATCH(A39,[1]COD_RIPARTIZIONI!$U$1:$U$65536,0),8))</f>
        <v>8</v>
      </c>
      <c r="D39" s="26" t="str">
        <f>INDEX([1]COD_RIPARTIZIONI!$A$1:$IV$65536,MATCH(A39,[1]COD_RIPARTIZIONI!$U$1:$U$65536,0),10)</f>
        <v>Emilia-Romagna</v>
      </c>
      <c r="E39" s="26">
        <v>2</v>
      </c>
      <c r="F39" s="26" t="s">
        <v>364</v>
      </c>
      <c r="G39" s="26">
        <f t="shared" si="3"/>
        <v>2</v>
      </c>
      <c r="H39" s="26" t="s">
        <v>187</v>
      </c>
      <c r="I39" s="26">
        <v>2</v>
      </c>
      <c r="J39" s="26" t="s">
        <v>360</v>
      </c>
      <c r="K39" s="31">
        <v>2687923</v>
      </c>
      <c r="L39" s="31">
        <v>2627.6257000000001</v>
      </c>
      <c r="M39" s="30">
        <f t="shared" si="4"/>
        <v>1022.9474464342467</v>
      </c>
      <c r="N39" s="26">
        <f t="shared" si="5"/>
        <v>2</v>
      </c>
      <c r="O39" s="26" t="str">
        <f t="shared" si="6"/>
        <v>Provincia non turistica</v>
      </c>
      <c r="P39" s="26">
        <f>INDEX(Foglio2!H:M,MATCH(Giacomo!A39,Foglio2!H:H,0),6)</f>
        <v>1</v>
      </c>
      <c r="Q39" s="26" t="str">
        <f t="shared" si="7"/>
        <v>Provincia con molte aree interne</v>
      </c>
      <c r="R39" s="26">
        <f t="shared" si="8"/>
        <v>1</v>
      </c>
      <c r="S39" s="26" t="str">
        <f t="shared" si="9"/>
        <v>Provincia fino a 500.000 abitanti</v>
      </c>
      <c r="T39" s="30">
        <v>482.88259464476141</v>
      </c>
      <c r="U39" s="30">
        <v>2236.3858467290052</v>
      </c>
      <c r="V39" s="30">
        <v>515.4294794477803</v>
      </c>
      <c r="W39" s="30">
        <v>1900.2152888204332</v>
      </c>
      <c r="X39" s="30">
        <v>2714.4669389631053</v>
      </c>
      <c r="Y39" s="30">
        <v>1885.6986424837739</v>
      </c>
      <c r="Z39" s="30">
        <v>9735.0787910888594</v>
      </c>
      <c r="AA39" s="32">
        <f t="shared" si="10"/>
        <v>28676.822896170295</v>
      </c>
      <c r="AB39" s="30">
        <f>INDEX('pro-capite'!$1:$1048576,MATCH($B39,'pro-capite'!$A:$A,0),5)</f>
        <v>7078.0287847230684</v>
      </c>
      <c r="AC39" s="30">
        <f>INDEX('pro-capite'!$1:$1048576,MATCH($B39,'pro-capite'!$A:$A,0),6)</f>
        <v>7502.536906516184</v>
      </c>
      <c r="AD39" s="30">
        <f>INDEX('pro-capite'!$1:$1048576,MATCH($B39,'pro-capite'!$A:$A,0),7)</f>
        <v>7978.9299965978444</v>
      </c>
      <c r="AE39" s="31">
        <v>340817</v>
      </c>
      <c r="AF39" s="31">
        <v>339430</v>
      </c>
      <c r="AG39" s="31">
        <v>339475.5</v>
      </c>
      <c r="AH39" s="32">
        <f t="shared" si="11"/>
        <v>20767.827851084508</v>
      </c>
      <c r="AI39" s="32">
        <f t="shared" si="12"/>
        <v>22103.340619615778</v>
      </c>
      <c r="AJ39" s="32">
        <f t="shared" si="13"/>
        <v>23503.69907871951</v>
      </c>
      <c r="AK39" s="29">
        <f t="shared" si="14"/>
        <v>12.728137159024342</v>
      </c>
      <c r="AL39" s="79">
        <f t="shared" si="15"/>
        <v>6.3497600347410383</v>
      </c>
      <c r="AM39" s="26">
        <f t="shared" si="16"/>
        <v>18</v>
      </c>
      <c r="AN39" s="26">
        <f t="shared" si="17"/>
        <v>37</v>
      </c>
      <c r="AO39" s="26">
        <f t="shared" si="18"/>
        <v>37</v>
      </c>
      <c r="AP39" s="26">
        <f t="shared" si="19"/>
        <v>35</v>
      </c>
      <c r="AQ39" s="26">
        <f t="shared" si="20"/>
        <v>8</v>
      </c>
      <c r="AR39" s="30">
        <f>INDEX('2021'!$1:$1048576,MATCH(Giacomo!B39,'2021'!A:A,0),3)</f>
        <v>3632.5126248430038</v>
      </c>
      <c r="AS39" s="30">
        <f>INDEX('2022'!$1:$1048576,MATCH(Giacomo!B39,'2022'!A:A,0),3)</f>
        <v>3792.8630354190905</v>
      </c>
      <c r="AT39" s="30">
        <f>INDEX('2023'!$1:$1048576,MATCH(Giacomo!B39,'2023'!A:A,0),3)</f>
        <v>4007.1169631521916</v>
      </c>
      <c r="AU39" s="29">
        <f t="shared" si="29"/>
        <v>10.312540574456449</v>
      </c>
      <c r="AV39" s="30">
        <f>INDEX('2021'!$1:$1048576,MATCH(Giacomo!B39,'2021'!A:A,0),2)</f>
        <v>1160.6127847009257</v>
      </c>
      <c r="AW39" s="30">
        <f>INDEX('2022'!$1:$1048576,MATCH(Giacomo!B39,'2022'!A:A,0),2)</f>
        <v>1239.4614804840567</v>
      </c>
      <c r="AX39" s="30">
        <f>INDEX('2023'!$1:$1048576,MATCH(Giacomo!B39,'2023'!A:A,0),2)</f>
        <v>1407.8118464563709</v>
      </c>
      <c r="AY39" s="29">
        <f t="shared" si="21"/>
        <v>21.299012471170144</v>
      </c>
      <c r="AZ39" s="30">
        <v>2284.3447093725545</v>
      </c>
      <c r="BA39" s="30">
        <v>2491.7952936314596</v>
      </c>
      <c r="BB39" s="30">
        <v>2491.7952936314596</v>
      </c>
      <c r="BC39" s="29">
        <f t="shared" si="22"/>
        <v>9.081404544933406</v>
      </c>
      <c r="BD39" s="30">
        <f>INDEX('2021'!$1:$1048576,MATCH($B39,'2021'!$A:$A,0),7)</f>
        <v>2991.3476149218645</v>
      </c>
      <c r="BE39" s="30">
        <f>INDEX('2022'!$1:$1048576,MATCH($B39,'2022'!$A:$A,0),7)</f>
        <v>3035.7881519563348</v>
      </c>
      <c r="BF39" s="30">
        <f>INDEX('2023'!$1:$1048576,MATCH($B39,'2023'!$A:$A,0),7)</f>
        <v>3195.1739839611569</v>
      </c>
      <c r="BG39" s="29">
        <f t="shared" si="23"/>
        <v>6.8138643607495339</v>
      </c>
      <c r="BH39" s="29">
        <f t="shared" si="24"/>
        <v>50.22123223114874</v>
      </c>
      <c r="BI39" s="29">
        <f t="shared" si="25"/>
        <v>17.644118284740575</v>
      </c>
      <c r="BJ39" s="29">
        <f t="shared" si="26"/>
        <v>31.229692385995893</v>
      </c>
      <c r="BK39" s="29">
        <f t="shared" si="27"/>
        <v>40.045143713800655</v>
      </c>
      <c r="BL39" s="29">
        <f t="shared" si="28"/>
        <v>4147.0204667387516</v>
      </c>
      <c r="BM39" s="29"/>
      <c r="BN39" s="29"/>
      <c r="BO39" s="29"/>
      <c r="BP39" s="29"/>
      <c r="BQ39" s="29"/>
    </row>
    <row r="40" spans="1:69" x14ac:dyDescent="0.3">
      <c r="A40" s="26">
        <v>39</v>
      </c>
      <c r="B40" s="26" t="s">
        <v>54</v>
      </c>
      <c r="C40" s="26">
        <f>VALUE(INDEX([1]COD_RIPARTIZIONI!$A$1:$IV$65536,MATCH(A40,[1]COD_RIPARTIZIONI!$U$1:$U$65536,0),8))</f>
        <v>8</v>
      </c>
      <c r="D40" s="26" t="str">
        <f>INDEX([1]COD_RIPARTIZIONI!$A$1:$IV$65536,MATCH(A40,[1]COD_RIPARTIZIONI!$U$1:$U$65536,0),10)</f>
        <v>Emilia-Romagna</v>
      </c>
      <c r="E40" s="26">
        <v>2</v>
      </c>
      <c r="F40" s="26" t="s">
        <v>364</v>
      </c>
      <c r="G40" s="26">
        <f t="shared" si="3"/>
        <v>2</v>
      </c>
      <c r="H40" s="26" t="s">
        <v>187</v>
      </c>
      <c r="I40" s="26">
        <v>2</v>
      </c>
      <c r="J40" s="26" t="s">
        <v>360</v>
      </c>
      <c r="K40" s="31">
        <v>6376367</v>
      </c>
      <c r="L40" s="31">
        <v>1859.0747999999999</v>
      </c>
      <c r="M40" s="30">
        <f t="shared" si="4"/>
        <v>3429.8603800126816</v>
      </c>
      <c r="N40" s="26">
        <f t="shared" si="5"/>
        <v>1</v>
      </c>
      <c r="O40" s="26" t="str">
        <f t="shared" si="6"/>
        <v>Provincia turistica</v>
      </c>
      <c r="P40" s="26">
        <f>INDEX(Foglio2!H:M,MATCH(Giacomo!A40,Foglio2!H:H,0),6)</f>
        <v>2</v>
      </c>
      <c r="Q40" s="26" t="str">
        <f t="shared" si="7"/>
        <v>Provincia con poche aree interne</v>
      </c>
      <c r="R40" s="26">
        <f t="shared" si="8"/>
        <v>1</v>
      </c>
      <c r="S40" s="26" t="str">
        <f t="shared" si="9"/>
        <v>Provincia fino a 500.000 abitanti</v>
      </c>
      <c r="T40" s="30">
        <v>572.06855211378195</v>
      </c>
      <c r="U40" s="30">
        <v>2943.4938164326886</v>
      </c>
      <c r="V40" s="30">
        <v>674.16526985722169</v>
      </c>
      <c r="W40" s="30">
        <v>3276.2515190372419</v>
      </c>
      <c r="X40" s="30">
        <v>3430.7462766952717</v>
      </c>
      <c r="Y40" s="30">
        <v>2314.2345472779602</v>
      </c>
      <c r="Z40" s="30">
        <v>13210.959981414166</v>
      </c>
      <c r="AA40" s="32">
        <f t="shared" si="10"/>
        <v>34155.204816578851</v>
      </c>
      <c r="AB40" s="30">
        <f>INDEX('pro-capite'!$1:$1048576,MATCH($B40,'pro-capite'!$A:$A,0),5)</f>
        <v>8503.640539086553</v>
      </c>
      <c r="AC40" s="30">
        <f>INDEX('pro-capite'!$1:$1048576,MATCH($B40,'pro-capite'!$A:$A,0),6)</f>
        <v>9088.4234668266363</v>
      </c>
      <c r="AD40" s="30">
        <f>INDEX('pro-capite'!$1:$1048576,MATCH($B40,'pro-capite'!$A:$A,0),7)</f>
        <v>9497.6874927760527</v>
      </c>
      <c r="AE40" s="31">
        <v>386137</v>
      </c>
      <c r="AF40" s="31">
        <v>385993</v>
      </c>
      <c r="AG40" s="31">
        <v>386792</v>
      </c>
      <c r="AH40" s="32">
        <f t="shared" si="11"/>
        <v>22022.340617673399</v>
      </c>
      <c r="AI40" s="32">
        <f t="shared" si="12"/>
        <v>23545.56550721551</v>
      </c>
      <c r="AJ40" s="32">
        <f t="shared" si="13"/>
        <v>24555.025679890103</v>
      </c>
      <c r="AK40" s="29">
        <f t="shared" si="14"/>
        <v>11.689663375590868</v>
      </c>
      <c r="AL40" s="79">
        <f t="shared" si="15"/>
        <v>4.5031355266758766</v>
      </c>
      <c r="AM40" s="26">
        <f t="shared" si="16"/>
        <v>47</v>
      </c>
      <c r="AN40" s="26">
        <f t="shared" si="17"/>
        <v>20</v>
      </c>
      <c r="AO40" s="26">
        <f t="shared" si="18"/>
        <v>18</v>
      </c>
      <c r="AP40" s="26">
        <f t="shared" si="19"/>
        <v>21</v>
      </c>
      <c r="AQ40" s="26">
        <f t="shared" si="20"/>
        <v>67</v>
      </c>
      <c r="AR40" s="30">
        <f>INDEX('2021'!$1:$1048576,MATCH(Giacomo!B40,'2021'!A:A,0),3)</f>
        <v>4790.6954537628199</v>
      </c>
      <c r="AS40" s="30">
        <f>INDEX('2022'!$1:$1048576,MATCH(Giacomo!B40,'2022'!A:A,0),3)</f>
        <v>5104.4494165325586</v>
      </c>
      <c r="AT40" s="30">
        <f>INDEX('2023'!$1:$1048576,MATCH(Giacomo!B40,'2023'!A:A,0),3)</f>
        <v>5338.4800038476978</v>
      </c>
      <c r="AU40" s="29">
        <f t="shared" si="29"/>
        <v>11.434342996164034</v>
      </c>
      <c r="AV40" s="30">
        <f>INDEX('2021'!$1:$1048576,MATCH(Giacomo!B40,'2021'!A:A,0),2)</f>
        <v>1258.5588804706083</v>
      </c>
      <c r="AW40" s="30">
        <f>INDEX('2022'!$1:$1048576,MATCH(Giacomo!B40,'2022'!A:A,0),2)</f>
        <v>1340.7888249937039</v>
      </c>
      <c r="AX40" s="30">
        <f>INDEX('2023'!$1:$1048576,MATCH(Giacomo!B40,'2023'!A:A,0),2)</f>
        <v>1399.4654213174017</v>
      </c>
      <c r="AY40" s="29">
        <f t="shared" si="21"/>
        <v>11.19586401822572</v>
      </c>
      <c r="AZ40" s="30">
        <v>2868.7350015261668</v>
      </c>
      <c r="BA40" s="30">
        <v>3126.3181398740817</v>
      </c>
      <c r="BB40" s="30">
        <v>3126.3181398740817</v>
      </c>
      <c r="BC40" s="29">
        <f t="shared" si="22"/>
        <v>8.9789798712980087</v>
      </c>
      <c r="BD40" s="30">
        <f>INDEX('2021'!$1:$1048576,MATCH($B40,'2021'!$A:$A,0),7)</f>
        <v>3193.7890542172672</v>
      </c>
      <c r="BE40" s="30">
        <f>INDEX('2022'!$1:$1048576,MATCH($B40,'2022'!$A:$A,0),7)</f>
        <v>3260.799889534168</v>
      </c>
      <c r="BF40" s="30">
        <f>INDEX('2023'!$1:$1048576,MATCH($B40,'2023'!$A:$A,0),7)</f>
        <v>3421.2131525894297</v>
      </c>
      <c r="BG40" s="29">
        <f t="shared" si="23"/>
        <v>7.1208240278692898</v>
      </c>
      <c r="BH40" s="29">
        <f t="shared" si="24"/>
        <v>56.208208660351787</v>
      </c>
      <c r="BI40" s="29">
        <f t="shared" si="25"/>
        <v>14.73480173338864</v>
      </c>
      <c r="BJ40" s="29">
        <f t="shared" si="26"/>
        <v>32.916624623119695</v>
      </c>
      <c r="BK40" s="29">
        <f t="shared" si="27"/>
        <v>36.021538455456728</v>
      </c>
      <c r="BL40" s="29">
        <f t="shared" si="28"/>
        <v>3618.1343495144724</v>
      </c>
      <c r="BM40" s="29"/>
      <c r="BN40" s="29"/>
      <c r="BO40" s="29"/>
      <c r="BP40" s="29"/>
      <c r="BQ40" s="29"/>
    </row>
    <row r="41" spans="1:69" x14ac:dyDescent="0.3">
      <c r="A41" s="26">
        <v>40</v>
      </c>
      <c r="B41" s="26" t="s">
        <v>55</v>
      </c>
      <c r="C41" s="26">
        <f>VALUE(INDEX([1]COD_RIPARTIZIONI!$A$1:$IV$65536,MATCH(A41,[1]COD_RIPARTIZIONI!$U$1:$U$65536,0),8))</f>
        <v>8</v>
      </c>
      <c r="D41" s="26" t="str">
        <f>INDEX([1]COD_RIPARTIZIONI!$A$1:$IV$65536,MATCH(A41,[1]COD_RIPARTIZIONI!$U$1:$U$65536,0),10)</f>
        <v>Emilia-Romagna</v>
      </c>
      <c r="E41" s="26">
        <v>2</v>
      </c>
      <c r="F41" s="26" t="s">
        <v>364</v>
      </c>
      <c r="G41" s="26">
        <f t="shared" si="3"/>
        <v>2</v>
      </c>
      <c r="H41" s="26" t="s">
        <v>187</v>
      </c>
      <c r="I41" s="26">
        <v>2</v>
      </c>
      <c r="J41" s="26" t="s">
        <v>360</v>
      </c>
      <c r="K41" s="31">
        <v>5509149</v>
      </c>
      <c r="L41" s="31">
        <v>2378.3158999999996</v>
      </c>
      <c r="M41" s="30">
        <f t="shared" si="4"/>
        <v>2316.4075890843606</v>
      </c>
      <c r="N41" s="26">
        <f t="shared" si="5"/>
        <v>1</v>
      </c>
      <c r="O41" s="26" t="str">
        <f t="shared" si="6"/>
        <v>Provincia turistica</v>
      </c>
      <c r="P41" s="26">
        <f>INDEX(Foglio2!H:M,MATCH(Giacomo!A41,Foglio2!H:H,0),6)</f>
        <v>2</v>
      </c>
      <c r="Q41" s="26" t="str">
        <f t="shared" si="7"/>
        <v>Provincia con poche aree interne</v>
      </c>
      <c r="R41" s="26">
        <f t="shared" si="8"/>
        <v>1</v>
      </c>
      <c r="S41" s="26" t="str">
        <f t="shared" si="9"/>
        <v>Provincia fino a 500.000 abitanti</v>
      </c>
      <c r="T41" s="30">
        <v>542.08975781978825</v>
      </c>
      <c r="U41" s="30">
        <v>3226.7285151899591</v>
      </c>
      <c r="V41" s="30">
        <v>881.43732857504608</v>
      </c>
      <c r="W41" s="30">
        <v>3330.4084979117761</v>
      </c>
      <c r="X41" s="30">
        <v>3773.7558066232077</v>
      </c>
      <c r="Y41" s="30">
        <v>2239.5529806228033</v>
      </c>
      <c r="Z41" s="30">
        <v>13993.97288674258</v>
      </c>
      <c r="AA41" s="32">
        <f t="shared" si="10"/>
        <v>35677.97691849828</v>
      </c>
      <c r="AB41" s="30">
        <f>INDEX('pro-capite'!$1:$1048576,MATCH($B41,'pro-capite'!$A:$A,0),5)</f>
        <v>8864.8025970499693</v>
      </c>
      <c r="AC41" s="30">
        <f>INDEX('pro-capite'!$1:$1048576,MATCH($B41,'pro-capite'!$A:$A,0),6)</f>
        <v>9388.2835141198211</v>
      </c>
      <c r="AD41" s="30">
        <f>INDEX('pro-capite'!$1:$1048576,MATCH($B41,'pro-capite'!$A:$A,0),7)</f>
        <v>9820.5720287209624</v>
      </c>
      <c r="AE41" s="31">
        <v>391967.5</v>
      </c>
      <c r="AF41" s="31">
        <v>391470.5</v>
      </c>
      <c r="AG41" s="31">
        <v>392230</v>
      </c>
      <c r="AH41" s="32">
        <f t="shared" si="11"/>
        <v>22616.167404312782</v>
      </c>
      <c r="AI41" s="32">
        <f t="shared" si="12"/>
        <v>23982.09702677423</v>
      </c>
      <c r="AJ41" s="32">
        <f t="shared" si="13"/>
        <v>25037.789125566538</v>
      </c>
      <c r="AK41" s="29">
        <f t="shared" si="14"/>
        <v>10.781621149567997</v>
      </c>
      <c r="AL41" s="79">
        <f t="shared" si="15"/>
        <v>4.6045532599328283</v>
      </c>
      <c r="AM41" s="26">
        <f t="shared" si="16"/>
        <v>76</v>
      </c>
      <c r="AN41" s="26">
        <f t="shared" si="17"/>
        <v>14</v>
      </c>
      <c r="AO41" s="26">
        <f t="shared" si="18"/>
        <v>14</v>
      </c>
      <c r="AP41" s="26">
        <f t="shared" si="19"/>
        <v>16</v>
      </c>
      <c r="AQ41" s="26">
        <f t="shared" si="20"/>
        <v>61</v>
      </c>
      <c r="AR41" s="30">
        <f>INDEX('2021'!$1:$1048576,MATCH(Giacomo!B41,'2021'!A:A,0),3)</f>
        <v>5565.841477155278</v>
      </c>
      <c r="AS41" s="30">
        <f>INDEX('2022'!$1:$1048576,MATCH(Giacomo!B41,'2022'!A:A,0),3)</f>
        <v>5859.2105620411076</v>
      </c>
      <c r="AT41" s="30">
        <f>INDEX('2023'!$1:$1048576,MATCH(Giacomo!B41,'2023'!A:A,0),3)</f>
        <v>6164.872376240246</v>
      </c>
      <c r="AU41" s="29">
        <f t="shared" si="29"/>
        <v>10.762629542067643</v>
      </c>
      <c r="AV41" s="30">
        <f>INDEX('2021'!$1:$1048576,MATCH(Giacomo!B41,'2021'!A:A,0),2)</f>
        <v>1011.4994719698489</v>
      </c>
      <c r="AW41" s="30">
        <f>INDEX('2022'!$1:$1048576,MATCH(Giacomo!B41,'2022'!A:A,0),2)</f>
        <v>1059.6458462575547</v>
      </c>
      <c r="AX41" s="30">
        <f>INDEX('2023'!$1:$1048576,MATCH(Giacomo!B41,'2023'!A:A,0),2)</f>
        <v>1089.098921355604</v>
      </c>
      <c r="AY41" s="29">
        <f t="shared" si="21"/>
        <v>7.6717241616185703</v>
      </c>
      <c r="AZ41" s="30">
        <v>3189.3044138532041</v>
      </c>
      <c r="BA41" s="30">
        <v>3474.8239749860732</v>
      </c>
      <c r="BB41" s="30">
        <v>3474.8239749860732</v>
      </c>
      <c r="BC41" s="29">
        <f t="shared" si="22"/>
        <v>8.9524085531840001</v>
      </c>
      <c r="BD41" s="30">
        <f>INDEX('2021'!$1:$1048576,MATCH($B41,'2021'!$A:$A,0),7)</f>
        <v>2929.8855223268006</v>
      </c>
      <c r="BE41" s="30">
        <f>INDEX('2022'!$1:$1048576,MATCH($B41,'2022'!$A:$A,0),7)</f>
        <v>3006.5073526565766</v>
      </c>
      <c r="BF41" s="30">
        <f>INDEX('2023'!$1:$1048576,MATCH($B41,'2023'!$A:$A,0),7)</f>
        <v>3146.5675436248434</v>
      </c>
      <c r="BG41" s="29">
        <f t="shared" si="23"/>
        <v>7.3955797810817643</v>
      </c>
      <c r="BH41" s="29">
        <f t="shared" si="24"/>
        <v>62.775084365866242</v>
      </c>
      <c r="BI41" s="29">
        <f t="shared" si="25"/>
        <v>11.08997437390059</v>
      </c>
      <c r="BJ41" s="29">
        <f t="shared" si="26"/>
        <v>35.383111745667186</v>
      </c>
      <c r="BK41" s="29">
        <f t="shared" si="27"/>
        <v>32.040572936306383</v>
      </c>
      <c r="BL41" s="29">
        <f t="shared" si="28"/>
        <v>2776.6843978165975</v>
      </c>
      <c r="BM41" s="29"/>
      <c r="BN41" s="29"/>
      <c r="BO41" s="29"/>
      <c r="BP41" s="29"/>
      <c r="BQ41" s="29"/>
    </row>
    <row r="42" spans="1:69" x14ac:dyDescent="0.3">
      <c r="A42" s="26">
        <v>41</v>
      </c>
      <c r="B42" s="26" t="s">
        <v>69</v>
      </c>
      <c r="C42" s="26">
        <f>VALUE(INDEX([1]COD_RIPARTIZIONI!$A$1:$IV$65536,MATCH(A42,[1]COD_RIPARTIZIONI!$U$1:$U$65536,0),8))</f>
        <v>11</v>
      </c>
      <c r="D42" s="26" t="str">
        <f>INDEX([1]COD_RIPARTIZIONI!$A$1:$IV$65536,MATCH(A42,[1]COD_RIPARTIZIONI!$U$1:$U$65536,0),10)</f>
        <v>Marche</v>
      </c>
      <c r="E42" s="26">
        <v>3</v>
      </c>
      <c r="F42" s="26" t="s">
        <v>365</v>
      </c>
      <c r="G42" s="26">
        <f t="shared" si="3"/>
        <v>2</v>
      </c>
      <c r="H42" s="26" t="s">
        <v>187</v>
      </c>
      <c r="I42" s="26">
        <v>2</v>
      </c>
      <c r="J42" s="26" t="s">
        <v>360</v>
      </c>
      <c r="K42" s="31">
        <v>3078529</v>
      </c>
      <c r="L42" s="31">
        <v>2509.8625000000002</v>
      </c>
      <c r="M42" s="30">
        <f t="shared" si="4"/>
        <v>1226.5727704206902</v>
      </c>
      <c r="N42" s="26">
        <f t="shared" si="5"/>
        <v>2</v>
      </c>
      <c r="O42" s="26" t="str">
        <f t="shared" si="6"/>
        <v>Provincia non turistica</v>
      </c>
      <c r="P42" s="26">
        <f>INDEX(Foglio2!H:M,MATCH(Giacomo!A42,Foglio2!H:H,0),6)</f>
        <v>1</v>
      </c>
      <c r="Q42" s="26" t="str">
        <f t="shared" si="7"/>
        <v>Provincia con molte aree interne</v>
      </c>
      <c r="R42" s="26">
        <f t="shared" si="8"/>
        <v>1</v>
      </c>
      <c r="S42" s="26" t="str">
        <f t="shared" si="9"/>
        <v>Provincia fino a 500.000 abitanti</v>
      </c>
      <c r="T42" s="30">
        <v>132.28948897397976</v>
      </c>
      <c r="U42" s="30">
        <v>2953.1600779367527</v>
      </c>
      <c r="V42" s="30">
        <v>600.61552823296643</v>
      </c>
      <c r="W42" s="30">
        <v>2107.4158978877608</v>
      </c>
      <c r="X42" s="30">
        <v>3085.8095645098811</v>
      </c>
      <c r="Y42" s="30">
        <v>1753.1684366766576</v>
      </c>
      <c r="Z42" s="30">
        <v>10632.458994217999</v>
      </c>
      <c r="AA42" s="32">
        <f t="shared" si="10"/>
        <v>30404.037094692532</v>
      </c>
      <c r="AB42" s="30">
        <f>INDEX('pro-capite'!$1:$1048576,MATCH($B42,'pro-capite'!$A:$A,0),5)</f>
        <v>7623.2489308323184</v>
      </c>
      <c r="AC42" s="30">
        <f>INDEX('pro-capite'!$1:$1048576,MATCH($B42,'pro-capite'!$A:$A,0),6)</f>
        <v>7808.2716675941301</v>
      </c>
      <c r="AD42" s="30">
        <f>INDEX('pro-capite'!$1:$1048576,MATCH($B42,'pro-capite'!$A:$A,0),7)</f>
        <v>8281.7240832926873</v>
      </c>
      <c r="AE42" s="31">
        <v>350337</v>
      </c>
      <c r="AF42" s="31">
        <v>349673.5</v>
      </c>
      <c r="AG42" s="31">
        <v>349705.5</v>
      </c>
      <c r="AH42" s="32">
        <f t="shared" si="11"/>
        <v>21759.75969090424</v>
      </c>
      <c r="AI42" s="32">
        <f t="shared" si="12"/>
        <v>22330.178488201509</v>
      </c>
      <c r="AJ42" s="32">
        <f t="shared" si="13"/>
        <v>23681.995517064181</v>
      </c>
      <c r="AK42" s="29">
        <f t="shared" si="14"/>
        <v>8.6377233438771555</v>
      </c>
      <c r="AL42" s="79">
        <f t="shared" si="15"/>
        <v>6.0634726333034479</v>
      </c>
      <c r="AM42" s="26">
        <f t="shared" si="16"/>
        <v>101</v>
      </c>
      <c r="AN42" s="26">
        <f t="shared" si="17"/>
        <v>24</v>
      </c>
      <c r="AO42" s="26">
        <f t="shared" si="18"/>
        <v>34</v>
      </c>
      <c r="AP42" s="26">
        <f t="shared" si="19"/>
        <v>29</v>
      </c>
      <c r="AQ42" s="26">
        <f t="shared" si="20"/>
        <v>15</v>
      </c>
      <c r="AR42" s="30">
        <f>INDEX('2021'!$1:$1048576,MATCH(Giacomo!B42,'2021'!A:A,0),3)</f>
        <v>5037.2394971617096</v>
      </c>
      <c r="AS42" s="30">
        <f>INDEX('2022'!$1:$1048576,MATCH(Giacomo!B42,'2022'!A:A,0),3)</f>
        <v>5259.3911219842739</v>
      </c>
      <c r="AT42" s="30">
        <f>INDEX('2023'!$1:$1048576,MATCH(Giacomo!B42,'2023'!A:A,0),3)</f>
        <v>5572.7269489122082</v>
      </c>
      <c r="AU42" s="29">
        <f t="shared" si="29"/>
        <v>10.630573591988735</v>
      </c>
      <c r="AV42" s="30">
        <f>INDEX('2021'!$1:$1048576,MATCH(Giacomo!B42,'2021'!A:A,0),2)</f>
        <v>735.31494488418844</v>
      </c>
      <c r="AW42" s="30">
        <f>INDEX('2022'!$1:$1048576,MATCH(Giacomo!B42,'2022'!A:A,0),2)</f>
        <v>722.32996551578162</v>
      </c>
      <c r="AX42" s="30">
        <f>INDEX('2023'!$1:$1048576,MATCH(Giacomo!B42,'2023'!A:A,0),2)</f>
        <v>761.22126289303969</v>
      </c>
      <c r="AY42" s="29">
        <f t="shared" si="21"/>
        <v>3.5231594555624781</v>
      </c>
      <c r="AZ42" s="30">
        <v>2547.7903356892111</v>
      </c>
      <c r="BA42" s="30">
        <v>2726.7845430668463</v>
      </c>
      <c r="BB42" s="30">
        <v>2726.7845430668463</v>
      </c>
      <c r="BC42" s="29">
        <f t="shared" si="22"/>
        <v>7.0254684959865301</v>
      </c>
      <c r="BD42" s="30">
        <f>INDEX('2021'!$1:$1048576,MATCH($B42,'2021'!$A:$A,0),7)</f>
        <v>2527.6142793040281</v>
      </c>
      <c r="BE42" s="30">
        <f>INDEX('2022'!$1:$1048576,MATCH($B42,'2022'!$A:$A,0),7)</f>
        <v>2588.2324142528932</v>
      </c>
      <c r="BF42" s="30">
        <f>INDEX('2023'!$1:$1048576,MATCH($B42,'2023'!$A:$A,0),7)</f>
        <v>2698.6006892400346</v>
      </c>
      <c r="BG42" s="29">
        <f t="shared" si="23"/>
        <v>6.7647350838311979</v>
      </c>
      <c r="BH42" s="29">
        <f t="shared" si="24"/>
        <v>67.289454380090589</v>
      </c>
      <c r="BI42" s="29">
        <f t="shared" si="25"/>
        <v>9.1915796184118914</v>
      </c>
      <c r="BJ42" s="29">
        <f t="shared" si="26"/>
        <v>32.925324674457379</v>
      </c>
      <c r="BK42" s="29">
        <f t="shared" si="27"/>
        <v>32.585010827444904</v>
      </c>
      <c r="BL42" s="29">
        <f t="shared" si="28"/>
        <v>2176.7494731796892</v>
      </c>
      <c r="BM42" s="29"/>
      <c r="BN42" s="29"/>
      <c r="BO42" s="29"/>
      <c r="BP42" s="29"/>
      <c r="BQ42" s="29"/>
    </row>
    <row r="43" spans="1:69" x14ac:dyDescent="0.3">
      <c r="A43" s="26">
        <v>42</v>
      </c>
      <c r="B43" s="26" t="s">
        <v>70</v>
      </c>
      <c r="C43" s="26">
        <f>VALUE(INDEX([1]COD_RIPARTIZIONI!$A$1:$IV$65536,MATCH(A43,[1]COD_RIPARTIZIONI!$U$1:$U$65536,0),8))</f>
        <v>11</v>
      </c>
      <c r="D43" s="26" t="str">
        <f>INDEX([1]COD_RIPARTIZIONI!$A$1:$IV$65536,MATCH(A43,[1]COD_RIPARTIZIONI!$U$1:$U$65536,0),10)</f>
        <v>Marche</v>
      </c>
      <c r="E43" s="26">
        <v>3</v>
      </c>
      <c r="F43" s="26" t="s">
        <v>365</v>
      </c>
      <c r="G43" s="26">
        <f t="shared" si="3"/>
        <v>2</v>
      </c>
      <c r="H43" s="26" t="s">
        <v>187</v>
      </c>
      <c r="I43" s="26">
        <v>2</v>
      </c>
      <c r="J43" s="26" t="s">
        <v>360</v>
      </c>
      <c r="K43" s="31">
        <v>2588909</v>
      </c>
      <c r="L43" s="31">
        <v>1963.0646000000002</v>
      </c>
      <c r="M43" s="30">
        <f t="shared" si="4"/>
        <v>1318.8098853191075</v>
      </c>
      <c r="N43" s="26">
        <f t="shared" si="5"/>
        <v>2</v>
      </c>
      <c r="O43" s="26" t="str">
        <f t="shared" si="6"/>
        <v>Provincia non turistica</v>
      </c>
      <c r="P43" s="26">
        <f>INDEX(Foglio2!H:M,MATCH(Giacomo!A43,Foglio2!H:H,0),6)</f>
        <v>2</v>
      </c>
      <c r="Q43" s="26" t="str">
        <f t="shared" si="7"/>
        <v>Provincia con poche aree interne</v>
      </c>
      <c r="R43" s="26">
        <f t="shared" si="8"/>
        <v>1</v>
      </c>
      <c r="S43" s="26" t="str">
        <f t="shared" si="9"/>
        <v>Provincia fino a 500.000 abitanti</v>
      </c>
      <c r="T43" s="30">
        <v>221.35608317692407</v>
      </c>
      <c r="U43" s="30">
        <v>3669.8140122902737</v>
      </c>
      <c r="V43" s="30">
        <v>764.84166302698907</v>
      </c>
      <c r="W43" s="30">
        <v>3443.2817515213887</v>
      </c>
      <c r="X43" s="30">
        <v>3993.3724859727199</v>
      </c>
      <c r="Y43" s="30">
        <v>2943.990848696862</v>
      </c>
      <c r="Z43" s="30">
        <v>15036.656844685158</v>
      </c>
      <c r="AA43" s="32">
        <f t="shared" si="10"/>
        <v>32572.11615209439</v>
      </c>
      <c r="AB43" s="30">
        <f>INDEX('pro-capite'!$1:$1048576,MATCH($B43,'pro-capite'!$A:$A,0),5)</f>
        <v>8840.8480046933382</v>
      </c>
      <c r="AC43" s="30">
        <f>INDEX('pro-capite'!$1:$1048576,MATCH($B43,'pro-capite'!$A:$A,0),6)</f>
        <v>9345.7457366362778</v>
      </c>
      <c r="AD43" s="30">
        <f>INDEX('pro-capite'!$1:$1048576,MATCH($B43,'pro-capite'!$A:$A,0),7)</f>
        <v>9819.0085982029614</v>
      </c>
      <c r="AE43" s="31">
        <v>463053</v>
      </c>
      <c r="AF43" s="31">
        <v>461671</v>
      </c>
      <c r="AG43" s="31">
        <v>461642</v>
      </c>
      <c r="AH43" s="32">
        <f t="shared" si="11"/>
        <v>19092.518577124734</v>
      </c>
      <c r="AI43" s="32">
        <f t="shared" si="12"/>
        <v>20243.302560993168</v>
      </c>
      <c r="AJ43" s="32">
        <f t="shared" si="13"/>
        <v>21269.747116170023</v>
      </c>
      <c r="AK43" s="29">
        <f t="shared" si="14"/>
        <v>11.064103726139706</v>
      </c>
      <c r="AL43" s="79">
        <f t="shared" si="15"/>
        <v>5.0639389825409609</v>
      </c>
      <c r="AM43" s="26">
        <f t="shared" si="16"/>
        <v>70</v>
      </c>
      <c r="AN43" s="26">
        <f t="shared" si="17"/>
        <v>54</v>
      </c>
      <c r="AO43" s="26">
        <f t="shared" si="18"/>
        <v>56</v>
      </c>
      <c r="AP43" s="26">
        <f t="shared" si="19"/>
        <v>56</v>
      </c>
      <c r="AQ43" s="26">
        <f t="shared" si="20"/>
        <v>52</v>
      </c>
      <c r="AR43" s="30">
        <f>INDEX('2021'!$1:$1048576,MATCH(Giacomo!B43,'2021'!A:A,0),3)</f>
        <v>5162.3007033795211</v>
      </c>
      <c r="AS43" s="30">
        <f>INDEX('2022'!$1:$1048576,MATCH(Giacomo!B43,'2022'!A:A,0),3)</f>
        <v>5423.611448288194</v>
      </c>
      <c r="AT43" s="30">
        <f>INDEX('2023'!$1:$1048576,MATCH(Giacomo!B43,'2023'!A:A,0),3)</f>
        <v>5728.7740399905106</v>
      </c>
      <c r="AU43" s="29">
        <f t="shared" si="29"/>
        <v>10.973272754920018</v>
      </c>
      <c r="AV43" s="30">
        <f>INDEX('2021'!$1:$1048576,MATCH(Giacomo!B43,'2021'!A:A,0),2)</f>
        <v>918.56864609535864</v>
      </c>
      <c r="AW43" s="30">
        <f>INDEX('2022'!$1:$1048576,MATCH(Giacomo!B43,'2022'!A:A,0),2)</f>
        <v>976.69170283243477</v>
      </c>
      <c r="AX43" s="30">
        <f>INDEX('2023'!$1:$1048576,MATCH(Giacomo!B43,'2023'!A:A,0),2)</f>
        <v>1066.9181736451119</v>
      </c>
      <c r="AY43" s="29">
        <f t="shared" si="21"/>
        <v>16.150075248089053</v>
      </c>
      <c r="AZ43" s="30">
        <v>3015.2497965959196</v>
      </c>
      <c r="BA43" s="30">
        <v>3249.5662301242464</v>
      </c>
      <c r="BB43" s="30">
        <v>3249.5662301242464</v>
      </c>
      <c r="BC43" s="29">
        <f t="shared" si="22"/>
        <v>7.7710454965575195</v>
      </c>
      <c r="BD43" s="30">
        <f>INDEX('2021'!$1:$1048576,MATCH($B43,'2021'!$A:$A,0),7)</f>
        <v>3747.7204059838377</v>
      </c>
      <c r="BE43" s="30">
        <f>INDEX('2022'!$1:$1048576,MATCH($B43,'2022'!$A:$A,0),7)</f>
        <v>3820.4048788635614</v>
      </c>
      <c r="BF43" s="30">
        <f>INDEX('2023'!$1:$1048576,MATCH($B43,'2023'!$A:$A,0),7)</f>
        <v>3990.6841834442162</v>
      </c>
      <c r="BG43" s="29">
        <f t="shared" si="23"/>
        <v>6.4829750125555705</v>
      </c>
      <c r="BH43" s="29">
        <f t="shared" si="24"/>
        <v>58.343711411343193</v>
      </c>
      <c r="BI43" s="29">
        <f t="shared" si="25"/>
        <v>10.865844173314761</v>
      </c>
      <c r="BJ43" s="29">
        <f t="shared" si="26"/>
        <v>33.094646955691331</v>
      </c>
      <c r="BK43" s="29">
        <f t="shared" si="27"/>
        <v>40.642434962065074</v>
      </c>
      <c r="BL43" s="29">
        <f t="shared" si="28"/>
        <v>2311.1375777011449</v>
      </c>
      <c r="BM43" s="29"/>
      <c r="BN43" s="29"/>
      <c r="BO43" s="29"/>
      <c r="BP43" s="29"/>
      <c r="BQ43" s="29"/>
    </row>
    <row r="44" spans="1:69" x14ac:dyDescent="0.3">
      <c r="A44" s="26">
        <v>43</v>
      </c>
      <c r="B44" s="26" t="s">
        <v>71</v>
      </c>
      <c r="C44" s="26">
        <f>VALUE(INDEX([1]COD_RIPARTIZIONI!$A$1:$IV$65536,MATCH(A44,[1]COD_RIPARTIZIONI!$U$1:$U$65536,0),8))</f>
        <v>11</v>
      </c>
      <c r="D44" s="26" t="str">
        <f>INDEX([1]COD_RIPARTIZIONI!$A$1:$IV$65536,MATCH(A44,[1]COD_RIPARTIZIONI!$U$1:$U$65536,0),10)</f>
        <v>Marche</v>
      </c>
      <c r="E44" s="26">
        <v>3</v>
      </c>
      <c r="F44" s="26" t="s">
        <v>365</v>
      </c>
      <c r="G44" s="26">
        <f t="shared" si="3"/>
        <v>2</v>
      </c>
      <c r="H44" s="26" t="s">
        <v>187</v>
      </c>
      <c r="I44" s="26">
        <v>2</v>
      </c>
      <c r="J44" s="26" t="s">
        <v>360</v>
      </c>
      <c r="K44" s="31">
        <v>1723717</v>
      </c>
      <c r="L44" s="31">
        <v>2780.8007000000002</v>
      </c>
      <c r="M44" s="30">
        <f t="shared" si="4"/>
        <v>619.86355224953729</v>
      </c>
      <c r="N44" s="26">
        <f t="shared" si="5"/>
        <v>2</v>
      </c>
      <c r="O44" s="26" t="str">
        <f t="shared" si="6"/>
        <v>Provincia non turistica</v>
      </c>
      <c r="P44" s="26">
        <f>INDEX(Foglio2!H:M,MATCH(Giacomo!A44,Foglio2!H:H,0),6)</f>
        <v>1</v>
      </c>
      <c r="Q44" s="26" t="str">
        <f t="shared" si="7"/>
        <v>Provincia con molte aree interne</v>
      </c>
      <c r="R44" s="26">
        <f t="shared" si="8"/>
        <v>1</v>
      </c>
      <c r="S44" s="26" t="str">
        <f t="shared" si="9"/>
        <v>Provincia fino a 500.000 abitanti</v>
      </c>
      <c r="T44" s="30">
        <v>153.81945506096591</v>
      </c>
      <c r="U44" s="30">
        <v>2097.1074281895098</v>
      </c>
      <c r="V44" s="30">
        <v>682.82546013424144</v>
      </c>
      <c r="W44" s="30">
        <v>1905.4629939278595</v>
      </c>
      <c r="X44" s="30">
        <v>2519.0588540068661</v>
      </c>
      <c r="Y44" s="30">
        <v>1541.943303246255</v>
      </c>
      <c r="Z44" s="30">
        <v>8900.2174945656971</v>
      </c>
      <c r="AA44" s="32">
        <f t="shared" si="10"/>
        <v>29333.913936945813</v>
      </c>
      <c r="AB44" s="30">
        <f>INDEX('pro-capite'!$1:$1048576,MATCH($B44,'pro-capite'!$A:$A,0),5)</f>
        <v>6053.4758021684829</v>
      </c>
      <c r="AC44" s="30">
        <f>INDEX('pro-capite'!$1:$1048576,MATCH($B44,'pro-capite'!$A:$A,0),6)</f>
        <v>6501.6732160347792</v>
      </c>
      <c r="AD44" s="30">
        <f>INDEX('pro-capite'!$1:$1048576,MATCH($B44,'pro-capite'!$A:$A,0),7)</f>
        <v>6753.9145633430617</v>
      </c>
      <c r="AE44" s="31">
        <v>306198</v>
      </c>
      <c r="AF44" s="31">
        <v>304407</v>
      </c>
      <c r="AG44" s="31">
        <v>303410.5</v>
      </c>
      <c r="AH44" s="32">
        <f t="shared" si="11"/>
        <v>19769.808431696103</v>
      </c>
      <c r="AI44" s="32">
        <f t="shared" si="12"/>
        <v>21358.487866687625</v>
      </c>
      <c r="AJ44" s="32">
        <f t="shared" si="13"/>
        <v>22259.989563126728</v>
      </c>
      <c r="AK44" s="29">
        <f t="shared" si="14"/>
        <v>11.570852582307609</v>
      </c>
      <c r="AL44" s="79">
        <f t="shared" si="15"/>
        <v>3.8796374245046792</v>
      </c>
      <c r="AM44" s="26">
        <f t="shared" si="16"/>
        <v>52</v>
      </c>
      <c r="AN44" s="26">
        <f t="shared" si="17"/>
        <v>45</v>
      </c>
      <c r="AO44" s="26">
        <f t="shared" si="18"/>
        <v>43</v>
      </c>
      <c r="AP44" s="26">
        <f t="shared" si="19"/>
        <v>44</v>
      </c>
      <c r="AQ44" s="26">
        <f t="shared" si="20"/>
        <v>82</v>
      </c>
      <c r="AR44" s="30">
        <f>INDEX('2021'!$1:$1048576,MATCH(Giacomo!B44,'2021'!A:A,0),3)</f>
        <v>3604.6992024334309</v>
      </c>
      <c r="AS44" s="30">
        <f>INDEX('2022'!$1:$1048576,MATCH(Giacomo!B44,'2022'!A:A,0),3)</f>
        <v>3870.0757608990098</v>
      </c>
      <c r="AT44" s="30">
        <f>INDEX('2023'!$1:$1048576,MATCH(Giacomo!B44,'2023'!A:A,0),3)</f>
        <v>4043.850046088497</v>
      </c>
      <c r="AU44" s="29">
        <f t="shared" si="29"/>
        <v>12.182732011553355</v>
      </c>
      <c r="AV44" s="30">
        <f>INDEX('2021'!$1:$1048576,MATCH(Giacomo!B44,'2021'!A:A,0),2)</f>
        <v>566.81465073914342</v>
      </c>
      <c r="AW44" s="30">
        <f>INDEX('2022'!$1:$1048576,MATCH(Giacomo!B44,'2022'!A:A,0),2)</f>
        <v>570.02084739542363</v>
      </c>
      <c r="AX44" s="30">
        <f>INDEX('2023'!$1:$1048576,MATCH(Giacomo!B44,'2023'!A:A,0),2)</f>
        <v>590.42722118642337</v>
      </c>
      <c r="AY44" s="29">
        <f t="shared" si="21"/>
        <v>4.1658362952489796</v>
      </c>
      <c r="AZ44" s="30">
        <v>2204.3602164810113</v>
      </c>
      <c r="BA44" s="30">
        <v>2453.4320674413216</v>
      </c>
      <c r="BB44" s="30">
        <v>2453.4320674413216</v>
      </c>
      <c r="BC44" s="29">
        <f t="shared" si="22"/>
        <v>11.299053988459406</v>
      </c>
      <c r="BD44" s="30">
        <f>INDEX('2021'!$1:$1048576,MATCH($B44,'2021'!$A:$A,0),7)</f>
        <v>2281.1246529797177</v>
      </c>
      <c r="BE44" s="30">
        <f>INDEX('2022'!$1:$1048576,MATCH($B44,'2022'!$A:$A,0),7)</f>
        <v>2322.6345606424379</v>
      </c>
      <c r="BF44" s="30">
        <f>INDEX('2023'!$1:$1048576,MATCH($B44,'2023'!$A:$A,0),7)</f>
        <v>2427.096442193154</v>
      </c>
      <c r="BG44" s="29">
        <f t="shared" si="23"/>
        <v>6.3991149726412715</v>
      </c>
      <c r="BH44" s="29">
        <f t="shared" si="24"/>
        <v>59.874166428407804</v>
      </c>
      <c r="BI44" s="29">
        <f t="shared" si="25"/>
        <v>8.742000148935448</v>
      </c>
      <c r="BJ44" s="29">
        <f t="shared" si="26"/>
        <v>36.326074966321734</v>
      </c>
      <c r="BK44" s="29">
        <f t="shared" si="27"/>
        <v>35.936143690153322</v>
      </c>
      <c r="BL44" s="29">
        <f t="shared" si="28"/>
        <v>1945.9683207615535</v>
      </c>
      <c r="BM44" s="29"/>
      <c r="BN44" s="29"/>
      <c r="BO44" s="29"/>
      <c r="BP44" s="29"/>
      <c r="BQ44" s="29"/>
    </row>
    <row r="45" spans="1:69" x14ac:dyDescent="0.3">
      <c r="A45" s="26">
        <v>44</v>
      </c>
      <c r="B45" s="26" t="s">
        <v>72</v>
      </c>
      <c r="C45" s="26">
        <f>VALUE(INDEX([1]COD_RIPARTIZIONI!$A$1:$IV$65536,MATCH(A45,[1]COD_RIPARTIZIONI!$U$1:$U$65536,0),8))</f>
        <v>11</v>
      </c>
      <c r="D45" s="26" t="str">
        <f>INDEX([1]COD_RIPARTIZIONI!$A$1:$IV$65536,MATCH(A45,[1]COD_RIPARTIZIONI!$U$1:$U$65536,0),10)</f>
        <v>Marche</v>
      </c>
      <c r="E45" s="26">
        <v>3</v>
      </c>
      <c r="F45" s="26" t="s">
        <v>365</v>
      </c>
      <c r="G45" s="26">
        <f t="shared" si="3"/>
        <v>2</v>
      </c>
      <c r="H45" s="26" t="s">
        <v>187</v>
      </c>
      <c r="I45" s="26">
        <v>2</v>
      </c>
      <c r="J45" s="26" t="s">
        <v>360</v>
      </c>
      <c r="K45" s="31">
        <v>1695075</v>
      </c>
      <c r="L45" s="31">
        <v>1229.4417000000003</v>
      </c>
      <c r="M45" s="30">
        <f t="shared" si="4"/>
        <v>1378.7355675344343</v>
      </c>
      <c r="N45" s="26">
        <f t="shared" si="5"/>
        <v>2</v>
      </c>
      <c r="O45" s="26" t="str">
        <f t="shared" si="6"/>
        <v>Provincia non turistica</v>
      </c>
      <c r="P45" s="26">
        <f>INDEX(Foglio2!H:M,MATCH(Giacomo!A45,Foglio2!H:H,0),6)</f>
        <v>2</v>
      </c>
      <c r="Q45" s="26" t="str">
        <f t="shared" si="7"/>
        <v>Provincia con poche aree interne</v>
      </c>
      <c r="R45" s="26">
        <f t="shared" si="8"/>
        <v>1</v>
      </c>
      <c r="S45" s="26" t="str">
        <f t="shared" si="9"/>
        <v>Provincia fino a 500.000 abitanti</v>
      </c>
      <c r="T45" s="30">
        <v>155.194699854422</v>
      </c>
      <c r="U45" s="30">
        <v>1116.3020130391146</v>
      </c>
      <c r="V45" s="30">
        <v>447.06572880229504</v>
      </c>
      <c r="W45" s="30">
        <v>1255.5039921897849</v>
      </c>
      <c r="X45" s="30">
        <v>1707.4575509259184</v>
      </c>
      <c r="Y45" s="30">
        <v>1058.4803922267643</v>
      </c>
      <c r="Z45" s="30">
        <v>5740.0043770382999</v>
      </c>
      <c r="AA45" s="32">
        <f t="shared" si="10"/>
        <v>28531.755855036423</v>
      </c>
      <c r="AB45" s="30">
        <f>INDEX('pro-capite'!$1:$1048576,MATCH($B45,'pro-capite'!$A:$A,0),5)</f>
        <v>3913.0609430076611</v>
      </c>
      <c r="AC45" s="30">
        <f>INDEX('pro-capite'!$1:$1048576,MATCH($B45,'pro-capite'!$A:$A,0),6)</f>
        <v>4196.3801212638473</v>
      </c>
      <c r="AD45" s="30">
        <f>INDEX('pro-capite'!$1:$1048576,MATCH($B45,'pro-capite'!$A:$A,0),7)</f>
        <v>4357.9177359883624</v>
      </c>
      <c r="AE45" s="31">
        <v>202895</v>
      </c>
      <c r="AF45" s="31">
        <v>201913.5</v>
      </c>
      <c r="AG45" s="31">
        <v>201179.5</v>
      </c>
      <c r="AH45" s="32">
        <f t="shared" si="11"/>
        <v>19286.137869379043</v>
      </c>
      <c r="AI45" s="32">
        <f t="shared" si="12"/>
        <v>20783.05869228084</v>
      </c>
      <c r="AJ45" s="32">
        <f t="shared" si="13"/>
        <v>21661.837990393469</v>
      </c>
      <c r="AK45" s="29">
        <f t="shared" si="14"/>
        <v>11.368511747194376</v>
      </c>
      <c r="AL45" s="79">
        <f t="shared" si="15"/>
        <v>3.8494514332954282</v>
      </c>
      <c r="AM45" s="26">
        <f t="shared" si="16"/>
        <v>60</v>
      </c>
      <c r="AN45" s="26">
        <f t="shared" si="17"/>
        <v>50</v>
      </c>
      <c r="AO45" s="26">
        <f t="shared" si="18"/>
        <v>49</v>
      </c>
      <c r="AP45" s="26">
        <f t="shared" si="19"/>
        <v>51</v>
      </c>
      <c r="AQ45" s="26">
        <f t="shared" si="20"/>
        <v>85</v>
      </c>
      <c r="AR45" s="30">
        <f>INDEX('2021'!$1:$1048576,MATCH(Giacomo!B45,'2021'!A:A,0),3)</f>
        <v>2109.0238017815209</v>
      </c>
      <c r="AS45" s="30">
        <f>INDEX('2022'!$1:$1048576,MATCH(Giacomo!B45,'2022'!A:A,0),3)</f>
        <v>2272.0562277522358</v>
      </c>
      <c r="AT45" s="30">
        <f>INDEX('2023'!$1:$1048576,MATCH(Giacomo!B45,'2023'!A:A,0),3)</f>
        <v>2370.0446637839227</v>
      </c>
      <c r="AU45" s="29">
        <f t="shared" si="29"/>
        <v>12.376382939913427</v>
      </c>
      <c r="AV45" s="30">
        <f>INDEX('2021'!$1:$1048576,MATCH(Giacomo!B45,'2021'!A:A,0),2)</f>
        <v>624.32140280815167</v>
      </c>
      <c r="AW45" s="30">
        <f>INDEX('2022'!$1:$1048576,MATCH(Giacomo!B45,'2022'!A:A,0),2)</f>
        <v>684.02469745099199</v>
      </c>
      <c r="AX45" s="30">
        <f>INDEX('2023'!$1:$1048576,MATCH(Giacomo!B45,'2023'!A:A,0),2)</f>
        <v>707.85792330044512</v>
      </c>
      <c r="AY45" s="29">
        <f t="shared" si="21"/>
        <v>13.380371090363454</v>
      </c>
      <c r="AZ45" s="30">
        <v>1236.8179594133708</v>
      </c>
      <c r="BA45" s="30">
        <v>1309.5142199692209</v>
      </c>
      <c r="BB45" s="30">
        <v>1309.5142199692209</v>
      </c>
      <c r="BC45" s="29">
        <f t="shared" si="22"/>
        <v>5.8776847475864997</v>
      </c>
      <c r="BD45" s="30">
        <f>INDEX('2021'!$1:$1048576,MATCH($B45,'2021'!$A:$A,0),7)</f>
        <v>1524.82516371017</v>
      </c>
      <c r="BE45" s="30">
        <f>INDEX('2022'!$1:$1048576,MATCH($B45,'2022'!$A:$A,0),7)</f>
        <v>1559.4304759871895</v>
      </c>
      <c r="BF45" s="30">
        <f>INDEX('2023'!$1:$1048576,MATCH($B45,'2023'!$A:$A,0),7)</f>
        <v>1625.4795251129403</v>
      </c>
      <c r="BG45" s="29">
        <f t="shared" si="23"/>
        <v>6.6010427817088555</v>
      </c>
      <c r="BH45" s="29">
        <f t="shared" si="24"/>
        <v>54.38479584439434</v>
      </c>
      <c r="BI45" s="29">
        <f t="shared" si="25"/>
        <v>16.243030873548719</v>
      </c>
      <c r="BJ45" s="29">
        <f t="shared" si="26"/>
        <v>30.049080760635956</v>
      </c>
      <c r="BK45" s="29">
        <f t="shared" si="27"/>
        <v>37.299454087659292</v>
      </c>
      <c r="BL45" s="29">
        <f t="shared" si="28"/>
        <v>3518.5390325577164</v>
      </c>
      <c r="BM45" s="29"/>
      <c r="BN45" s="29"/>
      <c r="BO45" s="29"/>
      <c r="BP45" s="29"/>
      <c r="BQ45" s="29"/>
    </row>
    <row r="46" spans="1:69" x14ac:dyDescent="0.3">
      <c r="A46" s="26">
        <v>45</v>
      </c>
      <c r="B46" s="26" t="s">
        <v>57</v>
      </c>
      <c r="C46" s="26">
        <f>VALUE(INDEX([1]COD_RIPARTIZIONI!$A$1:$IV$65536,MATCH(A46,[1]COD_RIPARTIZIONI!$U$1:$U$65536,0),8))</f>
        <v>9</v>
      </c>
      <c r="D46" s="26" t="str">
        <f>INDEX([1]COD_RIPARTIZIONI!$A$1:$IV$65536,MATCH(A46,[1]COD_RIPARTIZIONI!$U$1:$U$65536,0),10)</f>
        <v>Toscana</v>
      </c>
      <c r="E46" s="26">
        <v>3</v>
      </c>
      <c r="F46" s="26" t="s">
        <v>365</v>
      </c>
      <c r="G46" s="26">
        <f t="shared" si="3"/>
        <v>2</v>
      </c>
      <c r="H46" s="26" t="s">
        <v>187</v>
      </c>
      <c r="I46" s="26">
        <v>2</v>
      </c>
      <c r="J46" s="26" t="s">
        <v>360</v>
      </c>
      <c r="K46" s="31">
        <v>1108132</v>
      </c>
      <c r="L46" s="31">
        <v>1155.2849000000001</v>
      </c>
      <c r="M46" s="30">
        <f t="shared" si="4"/>
        <v>959.18504604362079</v>
      </c>
      <c r="N46" s="26">
        <f t="shared" si="5"/>
        <v>2</v>
      </c>
      <c r="O46" s="26" t="str">
        <f t="shared" si="6"/>
        <v>Provincia non turistica</v>
      </c>
      <c r="P46" s="26">
        <f>INDEX(Foglio2!H:M,MATCH(Giacomo!A46,Foglio2!H:H,0),6)</f>
        <v>1</v>
      </c>
      <c r="Q46" s="26" t="str">
        <f t="shared" si="7"/>
        <v>Provincia con molte aree interne</v>
      </c>
      <c r="R46" s="26">
        <f t="shared" si="8"/>
        <v>1</v>
      </c>
      <c r="S46" s="26" t="str">
        <f t="shared" si="9"/>
        <v>Provincia fino a 500.000 abitanti</v>
      </c>
      <c r="T46" s="30">
        <v>39.136056261116217</v>
      </c>
      <c r="U46" s="30">
        <v>953.243429447582</v>
      </c>
      <c r="V46" s="30">
        <v>332.42113510348531</v>
      </c>
      <c r="W46" s="30">
        <v>1294.6391994899195</v>
      </c>
      <c r="X46" s="30">
        <v>1472.8527033677317</v>
      </c>
      <c r="Y46" s="30">
        <v>1089.8110204745713</v>
      </c>
      <c r="Z46" s="30">
        <v>5182.1035441444055</v>
      </c>
      <c r="AA46" s="32">
        <f t="shared" si="10"/>
        <v>27669.982748758724</v>
      </c>
      <c r="AB46" s="30">
        <f>INDEX('pro-capite'!$1:$1048576,MATCH($B46,'pro-capite'!$A:$A,0),5)</f>
        <v>3419.8910021609581</v>
      </c>
      <c r="AC46" s="30">
        <f>INDEX('pro-capite'!$1:$1048576,MATCH($B46,'pro-capite'!$A:$A,0),6)</f>
        <v>3604.5694380324035</v>
      </c>
      <c r="AD46" s="30">
        <f>INDEX('pro-capite'!$1:$1048576,MATCH($B46,'pro-capite'!$A:$A,0),7)</f>
        <v>3793.9030220135155</v>
      </c>
      <c r="AE46" s="31">
        <v>189159.5</v>
      </c>
      <c r="AF46" s="31">
        <v>188033</v>
      </c>
      <c r="AG46" s="31">
        <v>187282.5</v>
      </c>
      <c r="AH46" s="32">
        <f t="shared" si="11"/>
        <v>18079.403900734345</v>
      </c>
      <c r="AI46" s="32">
        <f t="shared" si="12"/>
        <v>19169.876766484624</v>
      </c>
      <c r="AJ46" s="32">
        <f t="shared" si="13"/>
        <v>20257.648322793189</v>
      </c>
      <c r="AK46" s="29">
        <f t="shared" si="14"/>
        <v>10.936372522288778</v>
      </c>
      <c r="AL46" s="79">
        <f t="shared" si="15"/>
        <v>5.252599158818299</v>
      </c>
      <c r="AM46" s="26">
        <f t="shared" si="16"/>
        <v>73</v>
      </c>
      <c r="AN46" s="26">
        <f t="shared" si="17"/>
        <v>66</v>
      </c>
      <c r="AO46" s="26">
        <f t="shared" si="18"/>
        <v>66</v>
      </c>
      <c r="AP46" s="26">
        <f t="shared" si="19"/>
        <v>64</v>
      </c>
      <c r="AQ46" s="26">
        <f t="shared" si="20"/>
        <v>39</v>
      </c>
      <c r="AR46" s="30">
        <f>INDEX('2021'!$1:$1048576,MATCH(Giacomo!B46,'2021'!A:A,0),3)</f>
        <v>1814.7990270461437</v>
      </c>
      <c r="AS46" s="30">
        <f>INDEX('2022'!$1:$1048576,MATCH(Giacomo!B46,'2022'!A:A,0),3)</f>
        <v>1911.4968811454041</v>
      </c>
      <c r="AT46" s="30">
        <f>INDEX('2023'!$1:$1048576,MATCH(Giacomo!B46,'2023'!A:A,0),3)</f>
        <v>1999.9560223979429</v>
      </c>
      <c r="AU46" s="29">
        <f t="shared" si="29"/>
        <v>10.202617071774057</v>
      </c>
      <c r="AV46" s="30">
        <f>INDEX('2021'!$1:$1048576,MATCH(Giacomo!B46,'2021'!A:A,0),2)</f>
        <v>500.74482466105786</v>
      </c>
      <c r="AW46" s="30">
        <f>INDEX('2022'!$1:$1048576,MATCH(Giacomo!B46,'2022'!A:A,0),2)</f>
        <v>516.44388903074969</v>
      </c>
      <c r="AX46" s="30">
        <f>INDEX('2023'!$1:$1048576,MATCH(Giacomo!B46,'2023'!A:A,0),2)</f>
        <v>606.64140100104669</v>
      </c>
      <c r="AY46" s="29">
        <f t="shared" si="21"/>
        <v>21.14781244352703</v>
      </c>
      <c r="AZ46" s="30">
        <v>1076.3575072797717</v>
      </c>
      <c r="BA46" s="30">
        <v>1153.7612861369541</v>
      </c>
      <c r="BB46" s="30">
        <v>1153.7612861369541</v>
      </c>
      <c r="BC46" s="29">
        <f t="shared" si="22"/>
        <v>7.1912704035299129</v>
      </c>
      <c r="BD46" s="30">
        <f>INDEX('2021'!$1:$1048576,MATCH($B46,'2021'!$A:$A,0),7)</f>
        <v>1492.7255547923498</v>
      </c>
      <c r="BE46" s="30">
        <f>INDEX('2022'!$1:$1048576,MATCH($B46,'2022'!$A:$A,0),7)</f>
        <v>1530.7591321120019</v>
      </c>
      <c r="BF46" s="30">
        <f>INDEX('2023'!$1:$1048576,MATCH($B46,'2023'!$A:$A,0),7)</f>
        <v>1597.3560256396329</v>
      </c>
      <c r="BG46" s="29">
        <f t="shared" si="23"/>
        <v>7.0093575146060942</v>
      </c>
      <c r="BH46" s="29">
        <f t="shared" si="24"/>
        <v>52.715001168810005</v>
      </c>
      <c r="BI46" s="29">
        <f t="shared" si="25"/>
        <v>15.98990268019786</v>
      </c>
      <c r="BJ46" s="29">
        <f t="shared" si="26"/>
        <v>30.410932473561893</v>
      </c>
      <c r="BK46" s="29">
        <f t="shared" si="27"/>
        <v>42.103238179026455</v>
      </c>
      <c r="BL46" s="29">
        <f t="shared" si="28"/>
        <v>3239.1782521113651</v>
      </c>
      <c r="BM46" s="29"/>
      <c r="BN46" s="29"/>
      <c r="BO46" s="29"/>
      <c r="BP46" s="29"/>
      <c r="BQ46" s="29"/>
    </row>
    <row r="47" spans="1:69" x14ac:dyDescent="0.3">
      <c r="A47" s="26">
        <v>46</v>
      </c>
      <c r="B47" s="26" t="s">
        <v>58</v>
      </c>
      <c r="C47" s="26">
        <f>VALUE(INDEX([1]COD_RIPARTIZIONI!$A$1:$IV$65536,MATCH(A47,[1]COD_RIPARTIZIONI!$U$1:$U$65536,0),8))</f>
        <v>9</v>
      </c>
      <c r="D47" s="26" t="str">
        <f>INDEX([1]COD_RIPARTIZIONI!$A$1:$IV$65536,MATCH(A47,[1]COD_RIPARTIZIONI!$U$1:$U$65536,0),10)</f>
        <v>Toscana</v>
      </c>
      <c r="E47" s="26">
        <v>3</v>
      </c>
      <c r="F47" s="26" t="s">
        <v>365</v>
      </c>
      <c r="G47" s="26">
        <f t="shared" si="3"/>
        <v>2</v>
      </c>
      <c r="H47" s="26" t="s">
        <v>187</v>
      </c>
      <c r="I47" s="26">
        <v>2</v>
      </c>
      <c r="J47" s="26" t="s">
        <v>360</v>
      </c>
      <c r="K47" s="31">
        <v>3532737</v>
      </c>
      <c r="L47" s="31">
        <v>1774.0313999999998</v>
      </c>
      <c r="M47" s="30">
        <f t="shared" si="4"/>
        <v>1991.3610322793611</v>
      </c>
      <c r="N47" s="26">
        <f t="shared" si="5"/>
        <v>1</v>
      </c>
      <c r="O47" s="26" t="str">
        <f t="shared" si="6"/>
        <v>Provincia turistica</v>
      </c>
      <c r="P47" s="26">
        <f>INDEX(Foglio2!H:M,MATCH(Giacomo!A47,Foglio2!H:H,0),6)</f>
        <v>1</v>
      </c>
      <c r="Q47" s="26" t="str">
        <f t="shared" si="7"/>
        <v>Provincia con molte aree interne</v>
      </c>
      <c r="R47" s="26">
        <f t="shared" si="8"/>
        <v>1</v>
      </c>
      <c r="S47" s="26" t="str">
        <f t="shared" si="9"/>
        <v>Provincia fino a 500.000 abitanti</v>
      </c>
      <c r="T47" s="30">
        <v>149.41210527196932</v>
      </c>
      <c r="U47" s="30">
        <v>3174.9633854287981</v>
      </c>
      <c r="V47" s="30">
        <v>795.8504022328209</v>
      </c>
      <c r="W47" s="30">
        <v>2765.1730526693095</v>
      </c>
      <c r="X47" s="30">
        <v>3415.5455857905345</v>
      </c>
      <c r="Y47" s="30">
        <v>1959.0555509494611</v>
      </c>
      <c r="Z47" s="30">
        <v>12260.000082342893</v>
      </c>
      <c r="AA47" s="32">
        <f t="shared" si="10"/>
        <v>32093.820977062849</v>
      </c>
      <c r="AB47" s="30">
        <f>INDEX('pro-capite'!$1:$1048576,MATCH($B47,'pro-capite'!$A:$A,0),5)</f>
        <v>8183.6341141358389</v>
      </c>
      <c r="AC47" s="30">
        <f>INDEX('pro-capite'!$1:$1048576,MATCH($B47,'pro-capite'!$A:$A,0),6)</f>
        <v>8714.2122530330689</v>
      </c>
      <c r="AD47" s="30">
        <f>INDEX('pro-capite'!$1:$1048576,MATCH($B47,'pro-capite'!$A:$A,0),7)</f>
        <v>9021.9530447501365</v>
      </c>
      <c r="AE47" s="31">
        <v>383210.5</v>
      </c>
      <c r="AF47" s="31">
        <v>382324</v>
      </c>
      <c r="AG47" s="31">
        <v>382005</v>
      </c>
      <c r="AH47" s="32">
        <f t="shared" si="11"/>
        <v>21355.453762712241</v>
      </c>
      <c r="AI47" s="32">
        <f t="shared" si="12"/>
        <v>22792.741897011616</v>
      </c>
      <c r="AJ47" s="32">
        <f t="shared" si="13"/>
        <v>23617.36899975167</v>
      </c>
      <c r="AK47" s="29">
        <f t="shared" si="14"/>
        <v>10.24384666912519</v>
      </c>
      <c r="AL47" s="79">
        <f t="shared" si="15"/>
        <v>3.5314814785462119</v>
      </c>
      <c r="AM47" s="26">
        <f t="shared" si="16"/>
        <v>87</v>
      </c>
      <c r="AN47" s="26">
        <f t="shared" si="17"/>
        <v>28</v>
      </c>
      <c r="AO47" s="26">
        <f t="shared" si="18"/>
        <v>29</v>
      </c>
      <c r="AP47" s="26">
        <f t="shared" si="19"/>
        <v>33</v>
      </c>
      <c r="AQ47" s="26">
        <f t="shared" si="20"/>
        <v>90</v>
      </c>
      <c r="AR47" s="30">
        <f>INDEX('2021'!$1:$1048576,MATCH(Giacomo!B47,'2021'!A:A,0),3)</f>
        <v>4969.028610734229</v>
      </c>
      <c r="AS47" s="30">
        <f>INDEX('2022'!$1:$1048576,MATCH(Giacomo!B47,'2022'!A:A,0),3)</f>
        <v>5268.4040276498499</v>
      </c>
      <c r="AT47" s="30">
        <f>INDEX('2023'!$1:$1048576,MATCH(Giacomo!B47,'2023'!A:A,0),3)</f>
        <v>5493.9579509824325</v>
      </c>
      <c r="AU47" s="29">
        <f t="shared" si="29"/>
        <v>10.564023300534785</v>
      </c>
      <c r="AV47" s="30">
        <f>INDEX('2021'!$1:$1048576,MATCH(Giacomo!B47,'2021'!A:A,0),2)</f>
        <v>1089.2214509477446</v>
      </c>
      <c r="AW47" s="30">
        <f>INDEX('2022'!$1:$1048576,MATCH(Giacomo!B47,'2022'!A:A,0),2)</f>
        <v>1154.014299745872</v>
      </c>
      <c r="AX47" s="30">
        <f>INDEX('2023'!$1:$1048576,MATCH(Giacomo!B47,'2023'!A:A,0),2)</f>
        <v>1224.4388222396346</v>
      </c>
      <c r="AY47" s="29">
        <f t="shared" si="21"/>
        <v>12.41413040242972</v>
      </c>
      <c r="AZ47" s="30">
        <v>2897.0487963420351</v>
      </c>
      <c r="BA47" s="30">
        <v>3183.9715256115619</v>
      </c>
      <c r="BB47" s="30">
        <v>3183.9715256115619</v>
      </c>
      <c r="BC47" s="29">
        <f t="shared" si="22"/>
        <v>9.903966050962282</v>
      </c>
      <c r="BD47" s="30">
        <f>INDEX('2021'!$1:$1048576,MATCH($B47,'2021'!$A:$A,0),7)</f>
        <v>2822.1205715564474</v>
      </c>
      <c r="BE47" s="30">
        <f>INDEX('2022'!$1:$1048576,MATCH($B47,'2022'!$A:$A,0),7)</f>
        <v>2906.1048068156497</v>
      </c>
      <c r="BF47" s="30">
        <f>INDEX('2023'!$1:$1048576,MATCH($B47,'2023'!$A:$A,0),7)</f>
        <v>3027.2014363659173</v>
      </c>
      <c r="BG47" s="29">
        <f t="shared" si="23"/>
        <v>7.2669065551782808</v>
      </c>
      <c r="BH47" s="29">
        <f t="shared" si="24"/>
        <v>60.895439421283179</v>
      </c>
      <c r="BI47" s="29">
        <f t="shared" si="25"/>
        <v>13.571771169349347</v>
      </c>
      <c r="BJ47" s="29">
        <f t="shared" si="26"/>
        <v>35.29137770745006</v>
      </c>
      <c r="BK47" s="29">
        <f t="shared" si="27"/>
        <v>33.553726353380235</v>
      </c>
      <c r="BL47" s="29">
        <f t="shared" si="28"/>
        <v>3205.2952768671471</v>
      </c>
      <c r="BM47" s="29"/>
      <c r="BN47" s="29"/>
      <c r="BO47" s="29"/>
      <c r="BP47" s="29"/>
      <c r="BQ47" s="29"/>
    </row>
    <row r="48" spans="1:69" x14ac:dyDescent="0.3">
      <c r="A48" s="26">
        <v>47</v>
      </c>
      <c r="B48" s="26" t="s">
        <v>59</v>
      </c>
      <c r="C48" s="26">
        <f>VALUE(INDEX([1]COD_RIPARTIZIONI!$A$1:$IV$65536,MATCH(A48,[1]COD_RIPARTIZIONI!$U$1:$U$65536,0),8))</f>
        <v>9</v>
      </c>
      <c r="D48" s="26" t="str">
        <f>INDEX([1]COD_RIPARTIZIONI!$A$1:$IV$65536,MATCH(A48,[1]COD_RIPARTIZIONI!$U$1:$U$65536,0),10)</f>
        <v>Toscana</v>
      </c>
      <c r="E48" s="26">
        <v>3</v>
      </c>
      <c r="F48" s="26" t="s">
        <v>365</v>
      </c>
      <c r="G48" s="26">
        <f t="shared" si="3"/>
        <v>2</v>
      </c>
      <c r="H48" s="26" t="s">
        <v>187</v>
      </c>
      <c r="I48" s="26">
        <v>2</v>
      </c>
      <c r="J48" s="26" t="s">
        <v>360</v>
      </c>
      <c r="K48" s="31">
        <v>2280511</v>
      </c>
      <c r="L48" s="31">
        <v>963.53469999999993</v>
      </c>
      <c r="M48" s="30">
        <f t="shared" si="4"/>
        <v>2366.817718137188</v>
      </c>
      <c r="N48" s="26">
        <f t="shared" si="5"/>
        <v>1</v>
      </c>
      <c r="O48" s="26" t="str">
        <f t="shared" si="6"/>
        <v>Provincia turistica</v>
      </c>
      <c r="P48" s="26">
        <f>INDEX(Foglio2!H:M,MATCH(Giacomo!A48,Foglio2!H:H,0),6)</f>
        <v>2</v>
      </c>
      <c r="Q48" s="26" t="str">
        <f t="shared" si="7"/>
        <v>Provincia con poche aree interne</v>
      </c>
      <c r="R48" s="26">
        <f t="shared" si="8"/>
        <v>1</v>
      </c>
      <c r="S48" s="26" t="str">
        <f t="shared" si="9"/>
        <v>Provincia fino a 500.000 abitanti</v>
      </c>
      <c r="T48" s="30">
        <v>801.02153864505169</v>
      </c>
      <c r="U48" s="30">
        <v>1533.5807556479633</v>
      </c>
      <c r="V48" s="30">
        <v>477.575853049334</v>
      </c>
      <c r="W48" s="30">
        <v>1596.8422099178936</v>
      </c>
      <c r="X48" s="30">
        <v>2372.7291696979614</v>
      </c>
      <c r="Y48" s="30">
        <v>1381.6806960932799</v>
      </c>
      <c r="Z48" s="30">
        <v>8163.4302230514832</v>
      </c>
      <c r="AA48" s="32">
        <f t="shared" si="10"/>
        <v>28166.853756250286</v>
      </c>
      <c r="AB48" s="30">
        <f>INDEX('pro-capite'!$1:$1048576,MATCH($B48,'pro-capite'!$A:$A,0),5)</f>
        <v>5466.5399843709611</v>
      </c>
      <c r="AC48" s="30">
        <f>INDEX('pro-capite'!$1:$1048576,MATCH($B48,'pro-capite'!$A:$A,0),6)</f>
        <v>5878.6084351722848</v>
      </c>
      <c r="AD48" s="30">
        <f>INDEX('pro-capite'!$1:$1048576,MATCH($B48,'pro-capite'!$A:$A,0),7)</f>
        <v>6107.0239135447682</v>
      </c>
      <c r="AE48" s="31">
        <v>289829.5</v>
      </c>
      <c r="AF48" s="31">
        <v>289586.5</v>
      </c>
      <c r="AG48" s="31">
        <v>289824</v>
      </c>
      <c r="AH48" s="32">
        <f t="shared" si="11"/>
        <v>18861.226977829934</v>
      </c>
      <c r="AI48" s="32">
        <f t="shared" si="12"/>
        <v>20300.008581796061</v>
      </c>
      <c r="AJ48" s="32">
        <f t="shared" si="13"/>
        <v>21071.491365603844</v>
      </c>
      <c r="AK48" s="29">
        <f t="shared" si="14"/>
        <v>11.716440948112975</v>
      </c>
      <c r="AL48" s="79">
        <f t="shared" si="15"/>
        <v>3.8855365328612805</v>
      </c>
      <c r="AM48" s="26">
        <f t="shared" si="16"/>
        <v>45</v>
      </c>
      <c r="AN48" s="26">
        <f t="shared" si="17"/>
        <v>56</v>
      </c>
      <c r="AO48" s="26">
        <f t="shared" si="18"/>
        <v>55</v>
      </c>
      <c r="AP48" s="26">
        <f t="shared" si="19"/>
        <v>59</v>
      </c>
      <c r="AQ48" s="26">
        <f t="shared" si="20"/>
        <v>80</v>
      </c>
      <c r="AR48" s="30">
        <f>INDEX('2021'!$1:$1048576,MATCH(Giacomo!B48,'2021'!A:A,0),3)</f>
        <v>3316.2734199219685</v>
      </c>
      <c r="AS48" s="30">
        <f>INDEX('2022'!$1:$1048576,MATCH(Giacomo!B48,'2022'!A:A,0),3)</f>
        <v>3562.00449801683</v>
      </c>
      <c r="AT48" s="30">
        <f>INDEX('2023'!$1:$1048576,MATCH(Giacomo!B48,'2023'!A:A,0),3)</f>
        <v>3690.4374670797088</v>
      </c>
      <c r="AU48" s="29">
        <f t="shared" si="29"/>
        <v>11.282665805238224</v>
      </c>
      <c r="AV48" s="30">
        <f>INDEX('2021'!$1:$1048576,MATCH(Giacomo!B48,'2021'!A:A,0),2)</f>
        <v>686.77815960499242</v>
      </c>
      <c r="AW48" s="30">
        <f>INDEX('2022'!$1:$1048576,MATCH(Giacomo!B48,'2022'!A:A,0),2)</f>
        <v>722.21028237701273</v>
      </c>
      <c r="AX48" s="30">
        <f>INDEX('2023'!$1:$1048576,MATCH(Giacomo!B48,'2023'!A:A,0),2)</f>
        <v>810.3642405340978</v>
      </c>
      <c r="AY48" s="29">
        <f t="shared" si="21"/>
        <v>17.995051123959342</v>
      </c>
      <c r="AZ48" s="30">
        <v>1799.1912786390251</v>
      </c>
      <c r="BA48" s="30">
        <v>1978.6819376961266</v>
      </c>
      <c r="BB48" s="30">
        <v>1978.6819376961266</v>
      </c>
      <c r="BC48" s="29">
        <f t="shared" si="22"/>
        <v>9.9761854777817121</v>
      </c>
      <c r="BD48" s="30">
        <f>INDEX('2021'!$1:$1048576,MATCH($B48,'2021'!$A:$A,0),7)</f>
        <v>2052.775734622357</v>
      </c>
      <c r="BE48" s="30">
        <f>INDEX('2022'!$1:$1048576,MATCH($B48,'2022'!$A:$A,0),7)</f>
        <v>2116.3549190360477</v>
      </c>
      <c r="BF48" s="30">
        <f>INDEX('2023'!$1:$1048576,MATCH($B48,'2023'!$A:$A,0),7)</f>
        <v>2203.2579890017732</v>
      </c>
      <c r="BG48" s="29">
        <f t="shared" si="23"/>
        <v>7.3306719210172133</v>
      </c>
      <c r="BH48" s="29">
        <f t="shared" si="24"/>
        <v>60.429392766821941</v>
      </c>
      <c r="BI48" s="29">
        <f t="shared" si="25"/>
        <v>13.269380503599978</v>
      </c>
      <c r="BJ48" s="29">
        <f t="shared" si="26"/>
        <v>32.400101353911651</v>
      </c>
      <c r="BK48" s="29">
        <f t="shared" si="27"/>
        <v>36.077441650673208</v>
      </c>
      <c r="BL48" s="29">
        <f t="shared" si="28"/>
        <v>2796.0563670851889</v>
      </c>
      <c r="BM48" s="29"/>
      <c r="BN48" s="29"/>
      <c r="BO48" s="29"/>
      <c r="BP48" s="29"/>
      <c r="BQ48" s="29"/>
    </row>
    <row r="49" spans="1:69" x14ac:dyDescent="0.3">
      <c r="A49" s="26">
        <v>48</v>
      </c>
      <c r="B49" s="26" t="s">
        <v>60</v>
      </c>
      <c r="C49" s="26">
        <f>VALUE(INDEX([1]COD_RIPARTIZIONI!$A$1:$IV$65536,MATCH(A49,[1]COD_RIPARTIZIONI!$U$1:$U$65536,0),8))</f>
        <v>9</v>
      </c>
      <c r="D49" s="26" t="str">
        <f>INDEX([1]COD_RIPARTIZIONI!$A$1:$IV$65536,MATCH(A49,[1]COD_RIPARTIZIONI!$U$1:$U$65536,0),10)</f>
        <v>Toscana</v>
      </c>
      <c r="E49" s="26">
        <v>3</v>
      </c>
      <c r="F49" s="26" t="s">
        <v>365</v>
      </c>
      <c r="G49" s="26">
        <f t="shared" si="3"/>
        <v>1</v>
      </c>
      <c r="H49" s="26" t="s">
        <v>355</v>
      </c>
      <c r="I49" s="26">
        <v>2</v>
      </c>
      <c r="J49" s="26" t="s">
        <v>360</v>
      </c>
      <c r="K49" s="31">
        <v>12738957</v>
      </c>
      <c r="L49" s="31">
        <v>3513.6116000000006</v>
      </c>
      <c r="M49" s="30">
        <f t="shared" si="4"/>
        <v>3625.6019305036439</v>
      </c>
      <c r="N49" s="26">
        <f t="shared" si="5"/>
        <v>1</v>
      </c>
      <c r="O49" s="26" t="str">
        <f t="shared" si="6"/>
        <v>Provincia turistica</v>
      </c>
      <c r="P49" s="26">
        <f>INDEX(Foglio2!H:M,MATCH(Giacomo!A49,Foglio2!H:H,0),6)</f>
        <v>2</v>
      </c>
      <c r="Q49" s="26" t="str">
        <f t="shared" si="7"/>
        <v>Provincia con poche aree interne</v>
      </c>
      <c r="R49" s="26">
        <f t="shared" si="8"/>
        <v>2</v>
      </c>
      <c r="S49" s="26" t="str">
        <f t="shared" si="9"/>
        <v>Provincia con oltre 500.000 abitanti</v>
      </c>
      <c r="T49" s="30">
        <v>371.97406069320954</v>
      </c>
      <c r="U49" s="30">
        <v>8435.0167480506007</v>
      </c>
      <c r="V49" s="30">
        <v>1827.6278238635084</v>
      </c>
      <c r="W49" s="30">
        <v>10784.316435429355</v>
      </c>
      <c r="X49" s="30">
        <v>12720.144893394723</v>
      </c>
      <c r="Y49" s="30">
        <v>6995.5351628653389</v>
      </c>
      <c r="Z49" s="30">
        <v>41134.615124296732</v>
      </c>
      <c r="AA49" s="32">
        <f t="shared" si="10"/>
        <v>41613.608565692128</v>
      </c>
      <c r="AB49" s="30">
        <f>INDEX('pro-capite'!$1:$1048576,MATCH($B49,'pro-capite'!$A:$A,0),5)</f>
        <v>23303.276481366149</v>
      </c>
      <c r="AC49" s="30">
        <f>INDEX('pro-capite'!$1:$1048576,MATCH($B49,'pro-capite'!$A:$A,0),6)</f>
        <v>25131.187716989982</v>
      </c>
      <c r="AD49" s="30">
        <f>INDEX('pro-capite'!$1:$1048576,MATCH($B49,'pro-capite'!$A:$A,0),7)</f>
        <v>25893.001528570876</v>
      </c>
      <c r="AE49" s="31">
        <v>992845.5</v>
      </c>
      <c r="AF49" s="31">
        <v>987727</v>
      </c>
      <c r="AG49" s="31">
        <v>988489.5</v>
      </c>
      <c r="AH49" s="32">
        <f t="shared" si="11"/>
        <v>23471.20119028202</v>
      </c>
      <c r="AI49" s="32">
        <f t="shared" si="12"/>
        <v>25443.455243189648</v>
      </c>
      <c r="AJ49" s="32">
        <f t="shared" si="13"/>
        <v>26194.513475935633</v>
      </c>
      <c r="AK49" s="29">
        <f t="shared" si="14"/>
        <v>11.113137027213881</v>
      </c>
      <c r="AL49" s="79">
        <f t="shared" si="15"/>
        <v>3.0313482202270308</v>
      </c>
      <c r="AM49" s="26">
        <f t="shared" si="16"/>
        <v>69</v>
      </c>
      <c r="AN49" s="26">
        <f t="shared" si="17"/>
        <v>9</v>
      </c>
      <c r="AO49" s="26">
        <f t="shared" si="18"/>
        <v>8</v>
      </c>
      <c r="AP49" s="26">
        <f t="shared" si="19"/>
        <v>8</v>
      </c>
      <c r="AQ49" s="26">
        <f t="shared" si="20"/>
        <v>102</v>
      </c>
      <c r="AR49" s="30">
        <f>INDEX('2021'!$1:$1048576,MATCH(Giacomo!B49,'2021'!A:A,0),3)</f>
        <v>14959.633803035336</v>
      </c>
      <c r="AS49" s="30">
        <f>INDEX('2022'!$1:$1048576,MATCH(Giacomo!B49,'2022'!A:A,0),3)</f>
        <v>16353.661160396423</v>
      </c>
      <c r="AT49" s="30">
        <f>INDEX('2023'!$1:$1048576,MATCH(Giacomo!B49,'2023'!A:A,0),3)</f>
        <v>16795.636027164477</v>
      </c>
      <c r="AU49" s="29">
        <f t="shared" si="29"/>
        <v>12.273042564428366</v>
      </c>
      <c r="AV49" s="30">
        <f>INDEX('2021'!$1:$1048576,MATCH(Giacomo!B49,'2021'!A:A,0),2)</f>
        <v>2714.9451187776162</v>
      </c>
      <c r="AW49" s="30">
        <f>INDEX('2022'!$1:$1048576,MATCH(Giacomo!B49,'2022'!A:A,0),2)</f>
        <v>2712.3830109935102</v>
      </c>
      <c r="AX49" s="30">
        <f>INDEX('2023'!$1:$1048576,MATCH(Giacomo!B49,'2023'!A:A,0),2)</f>
        <v>2910.5901395033229</v>
      </c>
      <c r="AY49" s="29">
        <f t="shared" si="21"/>
        <v>7.2062237786152679</v>
      </c>
      <c r="AZ49" s="30">
        <v>8286.4424366162275</v>
      </c>
      <c r="BA49" s="30">
        <v>9217.0311604208127</v>
      </c>
      <c r="BB49" s="30">
        <v>9217.0311604208127</v>
      </c>
      <c r="BC49" s="29">
        <f t="shared" si="22"/>
        <v>11.230256300248811</v>
      </c>
      <c r="BD49" s="30">
        <f>INDEX('2021'!$1:$1048576,MATCH($B49,'2021'!$A:$A,0),7)</f>
        <v>7770.3120373728025</v>
      </c>
      <c r="BE49" s="30">
        <f>INDEX('2022'!$1:$1048576,MATCH($B49,'2022'!$A:$A,0),7)</f>
        <v>7923.5807619335465</v>
      </c>
      <c r="BF49" s="30">
        <f>INDEX('2023'!$1:$1048576,MATCH($B49,'2023'!$A:$A,0),7)</f>
        <v>8294.9532686107323</v>
      </c>
      <c r="BG49" s="29">
        <f t="shared" si="23"/>
        <v>6.7518682482063497</v>
      </c>
      <c r="BH49" s="29">
        <f t="shared" si="24"/>
        <v>64.865542948475181</v>
      </c>
      <c r="BI49" s="29">
        <f t="shared" si="25"/>
        <v>11.240837167107557</v>
      </c>
      <c r="BJ49" s="29">
        <f t="shared" si="26"/>
        <v>35.596611502341858</v>
      </c>
      <c r="BK49" s="29">
        <f t="shared" si="27"/>
        <v>32.035502950316165</v>
      </c>
      <c r="BL49" s="29">
        <f t="shared" si="28"/>
        <v>2944.4826065459702</v>
      </c>
      <c r="BM49" s="29"/>
      <c r="BN49" s="29"/>
      <c r="BO49" s="29"/>
      <c r="BP49" s="29"/>
      <c r="BQ49" s="29"/>
    </row>
    <row r="50" spans="1:69" x14ac:dyDescent="0.3">
      <c r="A50" s="26">
        <v>49</v>
      </c>
      <c r="B50" s="26" t="s">
        <v>61</v>
      </c>
      <c r="C50" s="26">
        <f>VALUE(INDEX([1]COD_RIPARTIZIONI!$A$1:$IV$65536,MATCH(A50,[1]COD_RIPARTIZIONI!$U$1:$U$65536,0),8))</f>
        <v>9</v>
      </c>
      <c r="D50" s="26" t="str">
        <f>INDEX([1]COD_RIPARTIZIONI!$A$1:$IV$65536,MATCH(A50,[1]COD_RIPARTIZIONI!$U$1:$U$65536,0),10)</f>
        <v>Toscana</v>
      </c>
      <c r="E50" s="26">
        <v>3</v>
      </c>
      <c r="F50" s="26" t="s">
        <v>365</v>
      </c>
      <c r="G50" s="26">
        <f t="shared" si="3"/>
        <v>2</v>
      </c>
      <c r="H50" s="26" t="s">
        <v>187</v>
      </c>
      <c r="I50" s="26">
        <v>2</v>
      </c>
      <c r="J50" s="26" t="s">
        <v>360</v>
      </c>
      <c r="K50" s="31">
        <v>9298831</v>
      </c>
      <c r="L50" s="31">
        <v>1213.3914</v>
      </c>
      <c r="M50" s="30">
        <f t="shared" si="4"/>
        <v>7663.5049498455319</v>
      </c>
      <c r="N50" s="26">
        <f t="shared" si="5"/>
        <v>1</v>
      </c>
      <c r="O50" s="26" t="str">
        <f t="shared" si="6"/>
        <v>Provincia turistica</v>
      </c>
      <c r="P50" s="26">
        <f>INDEX(Foglio2!H:M,MATCH(Giacomo!A50,Foglio2!H:H,0),6)</f>
        <v>1</v>
      </c>
      <c r="Q50" s="26" t="str">
        <f t="shared" si="7"/>
        <v>Provincia con molte aree interne</v>
      </c>
      <c r="R50" s="26">
        <f t="shared" si="8"/>
        <v>1</v>
      </c>
      <c r="S50" s="26" t="str">
        <f t="shared" si="9"/>
        <v>Provincia fino a 500.000 abitanti</v>
      </c>
      <c r="T50" s="30">
        <v>109.13031294008979</v>
      </c>
      <c r="U50" s="30">
        <v>1207.8106680987514</v>
      </c>
      <c r="V50" s="30">
        <v>594.48254574516216</v>
      </c>
      <c r="W50" s="30">
        <v>2963.8964670285741</v>
      </c>
      <c r="X50" s="30">
        <v>2766.9979037554235</v>
      </c>
      <c r="Y50" s="30">
        <v>2096.9207336365002</v>
      </c>
      <c r="Z50" s="30">
        <v>9739.2386312045019</v>
      </c>
      <c r="AA50" s="32">
        <f t="shared" si="10"/>
        <v>29832.869666129089</v>
      </c>
      <c r="AB50" s="30">
        <f>INDEX('pro-capite'!$1:$1048576,MATCH($B50,'pro-capite'!$A:$A,0),5)</f>
        <v>7133.7873572570634</v>
      </c>
      <c r="AC50" s="30">
        <f>INDEX('pro-capite'!$1:$1048576,MATCH($B50,'pro-capite'!$A:$A,0),6)</f>
        <v>7441.9456910551125</v>
      </c>
      <c r="AD50" s="30">
        <f>INDEX('pro-capite'!$1:$1048576,MATCH($B50,'pro-capite'!$A:$A,0),7)</f>
        <v>7719.2819472117144</v>
      </c>
      <c r="AE50" s="31">
        <v>328129</v>
      </c>
      <c r="AF50" s="31">
        <v>326933.5</v>
      </c>
      <c r="AG50" s="31">
        <v>326460</v>
      </c>
      <c r="AH50" s="32">
        <f t="shared" si="11"/>
        <v>21740.801200921174</v>
      </c>
      <c r="AI50" s="32">
        <f t="shared" si="12"/>
        <v>22762.872850457701</v>
      </c>
      <c r="AJ50" s="32">
        <f t="shared" si="13"/>
        <v>23645.414284174829</v>
      </c>
      <c r="AK50" s="29">
        <f t="shared" si="14"/>
        <v>8.2073457005841277</v>
      </c>
      <c r="AL50" s="79">
        <f t="shared" si="15"/>
        <v>3.7266632634788976</v>
      </c>
      <c r="AM50" s="26">
        <f t="shared" si="16"/>
        <v>105</v>
      </c>
      <c r="AN50" s="26">
        <f t="shared" si="17"/>
        <v>25</v>
      </c>
      <c r="AO50" s="26">
        <f t="shared" si="18"/>
        <v>30</v>
      </c>
      <c r="AP50" s="26">
        <f t="shared" si="19"/>
        <v>32</v>
      </c>
      <c r="AQ50" s="26">
        <f t="shared" si="20"/>
        <v>88</v>
      </c>
      <c r="AR50" s="30">
        <f>INDEX('2021'!$1:$1048576,MATCH(Giacomo!B50,'2021'!A:A,0),3)</f>
        <v>3789.2225980964258</v>
      </c>
      <c r="AS50" s="30">
        <f>INDEX('2022'!$1:$1048576,MATCH(Giacomo!B50,'2022'!A:A,0),3)</f>
        <v>3982.8581817309209</v>
      </c>
      <c r="AT50" s="30">
        <f>INDEX('2023'!$1:$1048576,MATCH(Giacomo!B50,'2023'!A:A,0),3)</f>
        <v>4171.5338474936998</v>
      </c>
      <c r="AU50" s="29">
        <f t="shared" si="29"/>
        <v>10.089437595704553</v>
      </c>
      <c r="AV50" s="30">
        <f>INDEX('2021'!$1:$1048576,MATCH(Giacomo!B50,'2021'!A:A,0),2)</f>
        <v>1245.9018232654851</v>
      </c>
      <c r="AW50" s="30">
        <f>INDEX('2022'!$1:$1048576,MATCH(Giacomo!B50,'2022'!A:A,0),2)</f>
        <v>1276.5827572480669</v>
      </c>
      <c r="AX50" s="30">
        <f>INDEX('2023'!$1:$1048576,MATCH(Giacomo!B50,'2023'!A:A,0),2)</f>
        <v>1325.4162184796869</v>
      </c>
      <c r="AY50" s="29">
        <f t="shared" si="21"/>
        <v>6.3820755158537423</v>
      </c>
      <c r="AZ50" s="30">
        <v>2239.0322645597371</v>
      </c>
      <c r="BA50" s="30">
        <v>2355.0858759063444</v>
      </c>
      <c r="BB50" s="30">
        <v>2355.0858759063444</v>
      </c>
      <c r="BC50" s="29">
        <f t="shared" si="22"/>
        <v>5.1832040647001207</v>
      </c>
      <c r="BD50" s="30">
        <f>INDEX('2021'!$1:$1048576,MATCH($B50,'2021'!$A:$A,0),7)</f>
        <v>2699.2036619548721</v>
      </c>
      <c r="BE50" s="30">
        <f>INDEX('2022'!$1:$1048576,MATCH($B50,'2022'!$A:$A,0),7)</f>
        <v>2751.8388048759734</v>
      </c>
      <c r="BF50" s="30">
        <f>INDEX('2023'!$1:$1048576,MATCH($B50,'2023'!$A:$A,0),7)</f>
        <v>2880.918867337487</v>
      </c>
      <c r="BG50" s="29">
        <f t="shared" si="23"/>
        <v>6.7321783807528419</v>
      </c>
      <c r="BH50" s="29">
        <f t="shared" si="24"/>
        <v>54.040438942646752</v>
      </c>
      <c r="BI50" s="29">
        <f t="shared" si="25"/>
        <v>17.170200901373232</v>
      </c>
      <c r="BJ50" s="29">
        <f t="shared" si="26"/>
        <v>30.5091314452768</v>
      </c>
      <c r="BK50" s="29">
        <f t="shared" si="27"/>
        <v>37.321073216895584</v>
      </c>
      <c r="BL50" s="29">
        <f t="shared" si="28"/>
        <v>4059.9651365548207</v>
      </c>
      <c r="BM50" s="29"/>
      <c r="BN50" s="29"/>
      <c r="BO50" s="29"/>
      <c r="BP50" s="29"/>
      <c r="BQ50" s="29"/>
    </row>
    <row r="51" spans="1:69" x14ac:dyDescent="0.3">
      <c r="A51" s="26">
        <v>50</v>
      </c>
      <c r="B51" s="26" t="s">
        <v>62</v>
      </c>
      <c r="C51" s="26">
        <f>VALUE(INDEX([1]COD_RIPARTIZIONI!$A$1:$IV$65536,MATCH(A51,[1]COD_RIPARTIZIONI!$U$1:$U$65536,0),8))</f>
        <v>9</v>
      </c>
      <c r="D51" s="26" t="str">
        <f>INDEX([1]COD_RIPARTIZIONI!$A$1:$IV$65536,MATCH(A51,[1]COD_RIPARTIZIONI!$U$1:$U$65536,0),10)</f>
        <v>Toscana</v>
      </c>
      <c r="E51" s="26">
        <v>3</v>
      </c>
      <c r="F51" s="26" t="s">
        <v>365</v>
      </c>
      <c r="G51" s="26">
        <f t="shared" si="3"/>
        <v>2</v>
      </c>
      <c r="H51" s="26" t="s">
        <v>187</v>
      </c>
      <c r="I51" s="26">
        <v>2</v>
      </c>
      <c r="J51" s="26" t="s">
        <v>360</v>
      </c>
      <c r="K51" s="31">
        <v>3514494</v>
      </c>
      <c r="L51" s="31">
        <v>2444.3600999999999</v>
      </c>
      <c r="M51" s="30">
        <f t="shared" si="4"/>
        <v>1437.797155991869</v>
      </c>
      <c r="N51" s="26">
        <f t="shared" si="5"/>
        <v>2</v>
      </c>
      <c r="O51" s="26" t="str">
        <f t="shared" si="6"/>
        <v>Provincia non turistica</v>
      </c>
      <c r="P51" s="26">
        <f>INDEX(Foglio2!H:M,MATCH(Giacomo!A51,Foglio2!H:H,0),6)</f>
        <v>2</v>
      </c>
      <c r="Q51" s="26" t="str">
        <f t="shared" si="7"/>
        <v>Provincia con poche aree interne</v>
      </c>
      <c r="R51" s="26">
        <f t="shared" si="8"/>
        <v>1</v>
      </c>
      <c r="S51" s="26" t="str">
        <f t="shared" si="9"/>
        <v>Provincia fino a 500.000 abitanti</v>
      </c>
      <c r="T51" s="30">
        <v>215.06885633563593</v>
      </c>
      <c r="U51" s="30">
        <v>3317.4619867607375</v>
      </c>
      <c r="V51" s="30">
        <v>784.46254690918397</v>
      </c>
      <c r="W51" s="30">
        <v>3260.6033112730097</v>
      </c>
      <c r="X51" s="30">
        <v>4557.6902248750266</v>
      </c>
      <c r="Y51" s="30">
        <v>2666.1235745104709</v>
      </c>
      <c r="Z51" s="30">
        <v>14801.410500664066</v>
      </c>
      <c r="AA51" s="32">
        <f t="shared" si="10"/>
        <v>35459.104936165473</v>
      </c>
      <c r="AB51" s="30">
        <f>INDEX('pro-capite'!$1:$1048576,MATCH($B51,'pro-capite'!$A:$A,0),5)</f>
        <v>8338.7003684289011</v>
      </c>
      <c r="AC51" s="30">
        <f>INDEX('pro-capite'!$1:$1048576,MATCH($B51,'pro-capite'!$A:$A,0),6)</f>
        <v>8877.5418720005382</v>
      </c>
      <c r="AD51" s="30">
        <f>INDEX('pro-capite'!$1:$1048576,MATCH($B51,'pro-capite'!$A:$A,0),7)</f>
        <v>9192.7194810527999</v>
      </c>
      <c r="AE51" s="31">
        <v>417512</v>
      </c>
      <c r="AF51" s="31">
        <v>417105.5</v>
      </c>
      <c r="AG51" s="31">
        <v>417422</v>
      </c>
      <c r="AH51" s="32">
        <f t="shared" si="11"/>
        <v>19972.360958317127</v>
      </c>
      <c r="AI51" s="32">
        <f t="shared" si="12"/>
        <v>21283.684516268757</v>
      </c>
      <c r="AJ51" s="32">
        <f t="shared" si="13"/>
        <v>22022.604177673431</v>
      </c>
      <c r="AK51" s="29">
        <f t="shared" si="14"/>
        <v>10.241633286852419</v>
      </c>
      <c r="AL51" s="79">
        <f t="shared" si="15"/>
        <v>3.5502801743613475</v>
      </c>
      <c r="AM51" s="26">
        <f t="shared" si="16"/>
        <v>88</v>
      </c>
      <c r="AN51" s="26">
        <f t="shared" si="17"/>
        <v>43</v>
      </c>
      <c r="AO51" s="26">
        <f t="shared" si="18"/>
        <v>44</v>
      </c>
      <c r="AP51" s="26">
        <f t="shared" si="19"/>
        <v>47</v>
      </c>
      <c r="AQ51" s="26">
        <f t="shared" si="20"/>
        <v>89</v>
      </c>
      <c r="AR51" s="30">
        <f>INDEX('2021'!$1:$1048576,MATCH(Giacomo!B51,'2021'!A:A,0),3)</f>
        <v>4780.9676446133481</v>
      </c>
      <c r="AS51" s="30">
        <f>INDEX('2022'!$1:$1048576,MATCH(Giacomo!B51,'2022'!A:A,0),3)</f>
        <v>5013.5945784541873</v>
      </c>
      <c r="AT51" s="30">
        <f>INDEX('2023'!$1:$1048576,MATCH(Giacomo!B51,'2023'!A:A,0),3)</f>
        <v>5257.2756525021705</v>
      </c>
      <c r="AU51" s="29">
        <f t="shared" si="29"/>
        <v>9.9625858883498637</v>
      </c>
      <c r="AV51" s="30">
        <f>INDEX('2021'!$1:$1048576,MATCH(Giacomo!B51,'2021'!A:A,0),2)</f>
        <v>1202.8576761869435</v>
      </c>
      <c r="AW51" s="30">
        <f>INDEX('2022'!$1:$1048576,MATCH(Giacomo!B51,'2022'!A:A,0),2)</f>
        <v>1293.9564208332263</v>
      </c>
      <c r="AX51" s="30">
        <f>INDEX('2023'!$1:$1048576,MATCH(Giacomo!B51,'2023'!A:A,0),2)</f>
        <v>1382.3886049999285</v>
      </c>
      <c r="AY51" s="29">
        <f t="shared" si="21"/>
        <v>14.925367511649227</v>
      </c>
      <c r="AZ51" s="30">
        <v>2890.9498232963829</v>
      </c>
      <c r="BA51" s="30">
        <v>3153.6492927377658</v>
      </c>
      <c r="BB51" s="30">
        <v>3153.6492927377658</v>
      </c>
      <c r="BC51" s="29">
        <f t="shared" si="22"/>
        <v>9.086960531948705</v>
      </c>
      <c r="BD51" s="30">
        <f>INDEX('2021'!$1:$1048576,MATCH($B51,'2021'!$A:$A,0),7)</f>
        <v>3138.1281975639281</v>
      </c>
      <c r="BE51" s="30">
        <f>INDEX('2022'!$1:$1048576,MATCH($B51,'2022'!$A:$A,0),7)</f>
        <v>3215.8867388332333</v>
      </c>
      <c r="BF51" s="30">
        <f>INDEX('2023'!$1:$1048576,MATCH($B51,'2023'!$A:$A,0),7)</f>
        <v>3356.589252599877</v>
      </c>
      <c r="BG51" s="29">
        <f t="shared" si="23"/>
        <v>6.9615083031195439</v>
      </c>
      <c r="BH51" s="29">
        <f t="shared" si="24"/>
        <v>57.189558142593064</v>
      </c>
      <c r="BI51" s="29">
        <f t="shared" si="25"/>
        <v>15.037863472818708</v>
      </c>
      <c r="BJ51" s="29">
        <f t="shared" si="26"/>
        <v>34.305945038764449</v>
      </c>
      <c r="BK51" s="29">
        <f t="shared" si="27"/>
        <v>36.51356118848372</v>
      </c>
      <c r="BL51" s="29">
        <f t="shared" si="28"/>
        <v>3311.7291493978</v>
      </c>
      <c r="BM51" s="29"/>
      <c r="BN51" s="29"/>
      <c r="BO51" s="29"/>
      <c r="BP51" s="29"/>
      <c r="BQ51" s="29"/>
    </row>
    <row r="52" spans="1:69" x14ac:dyDescent="0.3">
      <c r="A52" s="26">
        <v>51</v>
      </c>
      <c r="B52" s="26" t="s">
        <v>63</v>
      </c>
      <c r="C52" s="26">
        <f>VALUE(INDEX([1]COD_RIPARTIZIONI!$A$1:$IV$65536,MATCH(A52,[1]COD_RIPARTIZIONI!$U$1:$U$65536,0),8))</f>
        <v>9</v>
      </c>
      <c r="D52" s="26" t="str">
        <f>INDEX([1]COD_RIPARTIZIONI!$A$1:$IV$65536,MATCH(A52,[1]COD_RIPARTIZIONI!$U$1:$U$65536,0),10)</f>
        <v>Toscana</v>
      </c>
      <c r="E52" s="26">
        <v>3</v>
      </c>
      <c r="F52" s="26" t="s">
        <v>365</v>
      </c>
      <c r="G52" s="26">
        <f t="shared" si="3"/>
        <v>2</v>
      </c>
      <c r="H52" s="26" t="s">
        <v>187</v>
      </c>
      <c r="I52" s="26">
        <v>2</v>
      </c>
      <c r="J52" s="26" t="s">
        <v>360</v>
      </c>
      <c r="K52" s="31">
        <v>1756423</v>
      </c>
      <c r="L52" s="31">
        <v>3232.9045000000006</v>
      </c>
      <c r="M52" s="30">
        <f t="shared" si="4"/>
        <v>543.29566493535447</v>
      </c>
      <c r="N52" s="26">
        <f t="shared" si="5"/>
        <v>2</v>
      </c>
      <c r="O52" s="26" t="str">
        <f t="shared" si="6"/>
        <v>Provincia non turistica</v>
      </c>
      <c r="P52" s="26">
        <f>INDEX(Foglio2!H:M,MATCH(Giacomo!A52,Foglio2!H:H,0),6)</f>
        <v>1</v>
      </c>
      <c r="Q52" s="26" t="str">
        <f t="shared" si="7"/>
        <v>Provincia con molte aree interne</v>
      </c>
      <c r="R52" s="26">
        <f t="shared" si="8"/>
        <v>1</v>
      </c>
      <c r="S52" s="26" t="str">
        <f t="shared" si="9"/>
        <v>Provincia fino a 500.000 abitanti</v>
      </c>
      <c r="T52" s="30">
        <v>342.8615057605121</v>
      </c>
      <c r="U52" s="30">
        <v>3188.1446879439736</v>
      </c>
      <c r="V52" s="30">
        <v>581.17925249829875</v>
      </c>
      <c r="W52" s="30">
        <v>2087.3238198348008</v>
      </c>
      <c r="X52" s="30">
        <v>2867.7403033073406</v>
      </c>
      <c r="Y52" s="30">
        <v>1634.6791859521475</v>
      </c>
      <c r="Z52" s="30">
        <v>10701.928755297073</v>
      </c>
      <c r="AA52" s="32">
        <f t="shared" si="10"/>
        <v>32070.700919085739</v>
      </c>
      <c r="AB52" s="30">
        <f>INDEX('pro-capite'!$1:$1048576,MATCH($B52,'pro-capite'!$A:$A,0),5)</f>
        <v>6539.0265607261408</v>
      </c>
      <c r="AC52" s="30">
        <f>INDEX('pro-capite'!$1:$1048576,MATCH($B52,'pro-capite'!$A:$A,0),6)</f>
        <v>7024.7692164375158</v>
      </c>
      <c r="AD52" s="30">
        <f>INDEX('pro-capite'!$1:$1048576,MATCH($B52,'pro-capite'!$A:$A,0),7)</f>
        <v>7261.1624604328063</v>
      </c>
      <c r="AE52" s="31">
        <v>335713.5</v>
      </c>
      <c r="AF52" s="31">
        <v>334489</v>
      </c>
      <c r="AG52" s="31">
        <v>333698</v>
      </c>
      <c r="AH52" s="32">
        <f t="shared" si="11"/>
        <v>19477.997044283715</v>
      </c>
      <c r="AI52" s="32">
        <f t="shared" si="12"/>
        <v>21001.495464536998</v>
      </c>
      <c r="AJ52" s="32">
        <f t="shared" si="13"/>
        <v>21759.682288874388</v>
      </c>
      <c r="AK52" s="29">
        <f t="shared" si="14"/>
        <v>11.043477083330174</v>
      </c>
      <c r="AL52" s="79">
        <f t="shared" si="15"/>
        <v>3.3651389349865752</v>
      </c>
      <c r="AM52" s="26">
        <f t="shared" si="16"/>
        <v>71</v>
      </c>
      <c r="AN52" s="26">
        <f t="shared" si="17"/>
        <v>48</v>
      </c>
      <c r="AO52" s="26">
        <f t="shared" si="18"/>
        <v>47</v>
      </c>
      <c r="AP52" s="26">
        <f t="shared" si="19"/>
        <v>49</v>
      </c>
      <c r="AQ52" s="26">
        <f t="shared" si="20"/>
        <v>95</v>
      </c>
      <c r="AR52" s="30">
        <f>INDEX('2021'!$1:$1048576,MATCH(Giacomo!B52,'2021'!A:A,0),3)</f>
        <v>3941.0275188557839</v>
      </c>
      <c r="AS52" s="30">
        <f>INDEX('2022'!$1:$1048576,MATCH(Giacomo!B52,'2022'!A:A,0),3)</f>
        <v>4161.2735674799014</v>
      </c>
      <c r="AT52" s="30">
        <f>INDEX('2023'!$1:$1048576,MATCH(Giacomo!B52,'2023'!A:A,0),3)</f>
        <v>4348.4371822419262</v>
      </c>
      <c r="AU52" s="29">
        <f t="shared" si="29"/>
        <v>10.337650814080774</v>
      </c>
      <c r="AV52" s="30">
        <f>INDEX('2021'!$1:$1048576,MATCH(Giacomo!B52,'2021'!A:A,0),2)</f>
        <v>755.59549198573313</v>
      </c>
      <c r="AW52" s="30">
        <f>INDEX('2022'!$1:$1048576,MATCH(Giacomo!B52,'2022'!A:A,0),2)</f>
        <v>823.73860719961249</v>
      </c>
      <c r="AX52" s="30">
        <f>INDEX('2023'!$1:$1048576,MATCH(Giacomo!B52,'2023'!A:A,0),2)</f>
        <v>884.79800241586213</v>
      </c>
      <c r="AY52" s="29">
        <f t="shared" si="21"/>
        <v>17.09942843763929</v>
      </c>
      <c r="AZ52" s="30">
        <v>2173.5278433497401</v>
      </c>
      <c r="BA52" s="30">
        <v>2415.1147688481578</v>
      </c>
      <c r="BB52" s="30">
        <v>2415.1147688481578</v>
      </c>
      <c r="BC52" s="29">
        <f t="shared" si="22"/>
        <v>11.11496805700429</v>
      </c>
      <c r="BD52" s="30">
        <f>INDEX('2021'!$1:$1048576,MATCH($B52,'2021'!$A:$A,0),7)</f>
        <v>2594.1005080466475</v>
      </c>
      <c r="BE52" s="30">
        <f>INDEX('2022'!$1:$1048576,MATCH($B52,'2022'!$A:$A,0),7)</f>
        <v>2647.0621863587899</v>
      </c>
      <c r="BF52" s="30">
        <f>INDEX('2023'!$1:$1048576,MATCH($B52,'2023'!$A:$A,0),7)</f>
        <v>2769.2096328454309</v>
      </c>
      <c r="BG52" s="29">
        <f t="shared" si="23"/>
        <v>6.7502829692069213</v>
      </c>
      <c r="BH52" s="29">
        <f t="shared" si="24"/>
        <v>59.886240060558215</v>
      </c>
      <c r="BI52" s="29">
        <f t="shared" si="25"/>
        <v>12.185349208715035</v>
      </c>
      <c r="BJ52" s="29">
        <f t="shared" si="26"/>
        <v>33.260717991209951</v>
      </c>
      <c r="BK52" s="29">
        <f t="shared" si="27"/>
        <v>38.137276888312044</v>
      </c>
      <c r="BL52" s="29">
        <f t="shared" si="28"/>
        <v>2651.4932736062615</v>
      </c>
      <c r="BM52" s="29"/>
      <c r="BN52" s="29"/>
      <c r="BO52" s="29"/>
      <c r="BP52" s="29"/>
      <c r="BQ52" s="29"/>
    </row>
    <row r="53" spans="1:69" x14ac:dyDescent="0.3">
      <c r="A53" s="26">
        <v>52</v>
      </c>
      <c r="B53" s="26" t="s">
        <v>64</v>
      </c>
      <c r="C53" s="26">
        <f>VALUE(INDEX([1]COD_RIPARTIZIONI!$A$1:$IV$65536,MATCH(A53,[1]COD_RIPARTIZIONI!$U$1:$U$65536,0),8))</f>
        <v>9</v>
      </c>
      <c r="D53" s="26" t="str">
        <f>INDEX([1]COD_RIPARTIZIONI!$A$1:$IV$65536,MATCH(A53,[1]COD_RIPARTIZIONI!$U$1:$U$65536,0),10)</f>
        <v>Toscana</v>
      </c>
      <c r="E53" s="26">
        <v>3</v>
      </c>
      <c r="F53" s="26" t="s">
        <v>365</v>
      </c>
      <c r="G53" s="26">
        <f t="shared" si="3"/>
        <v>2</v>
      </c>
      <c r="H53" s="26" t="s">
        <v>187</v>
      </c>
      <c r="I53" s="26">
        <v>2</v>
      </c>
      <c r="J53" s="26" t="s">
        <v>360</v>
      </c>
      <c r="K53" s="31">
        <v>5406562</v>
      </c>
      <c r="L53" s="31">
        <v>3819.7042000000001</v>
      </c>
      <c r="M53" s="30">
        <f t="shared" si="4"/>
        <v>1415.4399704563509</v>
      </c>
      <c r="N53" s="26">
        <f t="shared" si="5"/>
        <v>2</v>
      </c>
      <c r="O53" s="26" t="str">
        <f t="shared" si="6"/>
        <v>Provincia non turistica</v>
      </c>
      <c r="P53" s="26">
        <f>INDEX(Foglio2!H:M,MATCH(Giacomo!A53,Foglio2!H:H,0),6)</f>
        <v>1</v>
      </c>
      <c r="Q53" s="26" t="str">
        <f t="shared" si="7"/>
        <v>Provincia con molte aree interne</v>
      </c>
      <c r="R53" s="26">
        <f t="shared" si="8"/>
        <v>1</v>
      </c>
      <c r="S53" s="26" t="str">
        <f t="shared" si="9"/>
        <v>Provincia fino a 500.000 abitanti</v>
      </c>
      <c r="T53" s="30">
        <v>480.35154714777525</v>
      </c>
      <c r="U53" s="30">
        <v>1654.4002403263248</v>
      </c>
      <c r="V53" s="30">
        <v>456.89838702158886</v>
      </c>
      <c r="W53" s="30">
        <v>1724.7051119487264</v>
      </c>
      <c r="X53" s="30">
        <v>2798.8678081628732</v>
      </c>
      <c r="Y53" s="30">
        <v>1750.9971718223787</v>
      </c>
      <c r="Z53" s="30">
        <v>8866.2202664296674</v>
      </c>
      <c r="AA53" s="32">
        <f t="shared" si="10"/>
        <v>34064.882523757289</v>
      </c>
      <c r="AB53" s="30">
        <f>INDEX('pro-capite'!$1:$1048576,MATCH($B53,'pro-capite'!$A:$A,0),5)</f>
        <v>5411.1176656567222</v>
      </c>
      <c r="AC53" s="30">
        <f>INDEX('pro-capite'!$1:$1048576,MATCH($B53,'pro-capite'!$A:$A,0),6)</f>
        <v>5833.3846243667276</v>
      </c>
      <c r="AD53" s="30">
        <f>INDEX('pro-capite'!$1:$1048576,MATCH($B53,'pro-capite'!$A:$A,0),7)</f>
        <v>6051.0004937428184</v>
      </c>
      <c r="AE53" s="31">
        <v>262505</v>
      </c>
      <c r="AF53" s="31">
        <v>260883</v>
      </c>
      <c r="AG53" s="31">
        <v>260274.5</v>
      </c>
      <c r="AH53" s="32">
        <f t="shared" si="11"/>
        <v>20613.388947474228</v>
      </c>
      <c r="AI53" s="32">
        <f t="shared" si="12"/>
        <v>22360.156178695917</v>
      </c>
      <c r="AJ53" s="32">
        <f t="shared" si="13"/>
        <v>23248.533735509311</v>
      </c>
      <c r="AK53" s="29">
        <f t="shared" si="14"/>
        <v>11.825335681522958</v>
      </c>
      <c r="AL53" s="79">
        <f t="shared" si="15"/>
        <v>3.7305249591649527</v>
      </c>
      <c r="AM53" s="26">
        <f t="shared" si="16"/>
        <v>40</v>
      </c>
      <c r="AN53" s="26">
        <f t="shared" si="17"/>
        <v>38</v>
      </c>
      <c r="AO53" s="26">
        <f t="shared" si="18"/>
        <v>33</v>
      </c>
      <c r="AP53" s="26">
        <f t="shared" si="19"/>
        <v>38</v>
      </c>
      <c r="AQ53" s="26">
        <f t="shared" si="20"/>
        <v>87</v>
      </c>
      <c r="AR53" s="30">
        <f>INDEX('2021'!$1:$1048576,MATCH(Giacomo!B53,'2021'!A:A,0),3)</f>
        <v>3349.530522653622</v>
      </c>
      <c r="AS53" s="30">
        <f>INDEX('2022'!$1:$1048576,MATCH(Giacomo!B53,'2022'!A:A,0),3)</f>
        <v>3519.9332445249274</v>
      </c>
      <c r="AT53" s="30">
        <f>INDEX('2023'!$1:$1048576,MATCH(Giacomo!B53,'2023'!A:A,0),3)</f>
        <v>3687.082971884106</v>
      </c>
      <c r="AU53" s="29">
        <f t="shared" si="29"/>
        <v>10.077604814989499</v>
      </c>
      <c r="AV53" s="30">
        <f>INDEX('2021'!$1:$1048576,MATCH(Giacomo!B53,'2021'!A:A,0),2)</f>
        <v>628.05204384316221</v>
      </c>
      <c r="AW53" s="30">
        <f>INDEX('2022'!$1:$1048576,MATCH(Giacomo!B53,'2022'!A:A,0),2)</f>
        <v>708.70851971922161</v>
      </c>
      <c r="AX53" s="30">
        <f>INDEX('2023'!$1:$1048576,MATCH(Giacomo!B53,'2023'!A:A,0),2)</f>
        <v>765.81658813088995</v>
      </c>
      <c r="AY53" s="29">
        <f t="shared" si="21"/>
        <v>21.935211522395818</v>
      </c>
      <c r="AZ53" s="30">
        <v>1786.5779264372311</v>
      </c>
      <c r="BA53" s="30">
        <v>1992.4963208550132</v>
      </c>
      <c r="BB53" s="30">
        <v>1992.4963208550132</v>
      </c>
      <c r="BC53" s="29">
        <f t="shared" si="22"/>
        <v>11.525855736302631</v>
      </c>
      <c r="BD53" s="30">
        <f>INDEX('2021'!$1:$1048576,MATCH($B53,'2021'!$A:$A,0),7)</f>
        <v>2128.4835407045884</v>
      </c>
      <c r="BE53" s="30">
        <f>INDEX('2022'!$1:$1048576,MATCH($B53,'2022'!$A:$A,0),7)</f>
        <v>2178.2546078674263</v>
      </c>
      <c r="BF53" s="30">
        <f>INDEX('2023'!$1:$1048576,MATCH($B53,'2023'!$A:$A,0),7)</f>
        <v>2277.1279238547068</v>
      </c>
      <c r="BG53" s="29">
        <f t="shared" si="23"/>
        <v>6.9835815174268561</v>
      </c>
      <c r="BH53" s="29">
        <f t="shared" si="24"/>
        <v>60.933443580062871</v>
      </c>
      <c r="BI53" s="29">
        <f t="shared" si="25"/>
        <v>12.656032484591611</v>
      </c>
      <c r="BJ53" s="29">
        <f t="shared" si="26"/>
        <v>32.928378090786829</v>
      </c>
      <c r="BK53" s="29">
        <f t="shared" si="27"/>
        <v>37.632254801655115</v>
      </c>
      <c r="BL53" s="29">
        <f t="shared" si="28"/>
        <v>2942.3419817572985</v>
      </c>
      <c r="BM53" s="29"/>
      <c r="BN53" s="29"/>
      <c r="BO53" s="29"/>
      <c r="BP53" s="29"/>
      <c r="BQ53" s="29"/>
    </row>
    <row r="54" spans="1:69" x14ac:dyDescent="0.3">
      <c r="A54" s="26">
        <v>53</v>
      </c>
      <c r="B54" s="26" t="s">
        <v>65</v>
      </c>
      <c r="C54" s="26">
        <f>VALUE(INDEX([1]COD_RIPARTIZIONI!$A$1:$IV$65536,MATCH(A54,[1]COD_RIPARTIZIONI!$U$1:$U$65536,0),8))</f>
        <v>9</v>
      </c>
      <c r="D54" s="26" t="str">
        <f>INDEX([1]COD_RIPARTIZIONI!$A$1:$IV$65536,MATCH(A54,[1]COD_RIPARTIZIONI!$U$1:$U$65536,0),10)</f>
        <v>Toscana</v>
      </c>
      <c r="E54" s="26">
        <v>3</v>
      </c>
      <c r="F54" s="26" t="s">
        <v>365</v>
      </c>
      <c r="G54" s="26">
        <f t="shared" si="3"/>
        <v>2</v>
      </c>
      <c r="H54" s="26" t="s">
        <v>187</v>
      </c>
      <c r="I54" s="26">
        <v>2</v>
      </c>
      <c r="J54" s="26" t="s">
        <v>360</v>
      </c>
      <c r="K54" s="31">
        <v>5894598</v>
      </c>
      <c r="L54" s="31">
        <v>4502.2762000000002</v>
      </c>
      <c r="M54" s="30">
        <f t="shared" si="4"/>
        <v>1309.2484197215622</v>
      </c>
      <c r="N54" s="26">
        <f t="shared" si="5"/>
        <v>2</v>
      </c>
      <c r="O54" s="26" t="str">
        <f t="shared" si="6"/>
        <v>Provincia non turistica</v>
      </c>
      <c r="P54" s="26">
        <f>INDEX(Foglio2!H:M,MATCH(Giacomo!A54,Foglio2!H:H,0),6)</f>
        <v>1</v>
      </c>
      <c r="Q54" s="26" t="str">
        <f t="shared" si="7"/>
        <v>Provincia con molte aree interne</v>
      </c>
      <c r="R54" s="26">
        <f t="shared" si="8"/>
        <v>1</v>
      </c>
      <c r="S54" s="26" t="str">
        <f t="shared" si="9"/>
        <v>Provincia fino a 500.000 abitanti</v>
      </c>
      <c r="T54" s="30">
        <v>460.03189771904005</v>
      </c>
      <c r="U54" s="30">
        <v>522.65795309143641</v>
      </c>
      <c r="V54" s="30">
        <v>372.57524545744479</v>
      </c>
      <c r="W54" s="30">
        <v>1522.0786383890788</v>
      </c>
      <c r="X54" s="30">
        <v>1733.1046627972394</v>
      </c>
      <c r="Y54" s="30">
        <v>1371.6492624455109</v>
      </c>
      <c r="Z54" s="30">
        <v>5982.0976598997495</v>
      </c>
      <c r="AA54" s="32">
        <f t="shared" si="10"/>
        <v>27667.037404001756</v>
      </c>
      <c r="AB54" s="30">
        <f>INDEX('pro-capite'!$1:$1048576,MATCH($B54,'pro-capite'!$A:$A,0),5)</f>
        <v>4333.5544225621788</v>
      </c>
      <c r="AC54" s="30">
        <f>INDEX('pro-capite'!$1:$1048576,MATCH($B54,'pro-capite'!$A:$A,0),6)</f>
        <v>4534.0687971782754</v>
      </c>
      <c r="AD54" s="30">
        <f>INDEX('pro-capite'!$1:$1048576,MATCH($B54,'pro-capite'!$A:$A,0),7)</f>
        <v>4691.5404712368863</v>
      </c>
      <c r="AE54" s="31">
        <v>217427.5</v>
      </c>
      <c r="AF54" s="31">
        <v>216821</v>
      </c>
      <c r="AG54" s="31">
        <v>216217.5</v>
      </c>
      <c r="AH54" s="32">
        <f t="shared" si="11"/>
        <v>19931.031826986829</v>
      </c>
      <c r="AI54" s="32">
        <f t="shared" si="12"/>
        <v>20911.575895223596</v>
      </c>
      <c r="AJ54" s="32">
        <f t="shared" si="13"/>
        <v>21698.245846135887</v>
      </c>
      <c r="AK54" s="29">
        <f t="shared" si="14"/>
        <v>8.2607950372306931</v>
      </c>
      <c r="AL54" s="79">
        <f t="shared" si="15"/>
        <v>3.4730764155279701</v>
      </c>
      <c r="AM54" s="26">
        <f t="shared" si="16"/>
        <v>104</v>
      </c>
      <c r="AN54" s="26">
        <f t="shared" si="17"/>
        <v>44</v>
      </c>
      <c r="AO54" s="26">
        <f t="shared" si="18"/>
        <v>48</v>
      </c>
      <c r="AP54" s="26">
        <f t="shared" si="19"/>
        <v>50</v>
      </c>
      <c r="AQ54" s="26">
        <f t="shared" si="20"/>
        <v>93</v>
      </c>
      <c r="AR54" s="30">
        <f>INDEX('2021'!$1:$1048576,MATCH(Giacomo!B54,'2021'!A:A,0),3)</f>
        <v>1733.9474121141752</v>
      </c>
      <c r="AS54" s="30">
        <f>INDEX('2022'!$1:$1048576,MATCH(Giacomo!B54,'2022'!A:A,0),3)</f>
        <v>1867.6191576590115</v>
      </c>
      <c r="AT54" s="30">
        <f>INDEX('2023'!$1:$1048576,MATCH(Giacomo!B54,'2023'!A:A,0),3)</f>
        <v>1932.2751607155669</v>
      </c>
      <c r="AU54" s="29">
        <f t="shared" si="29"/>
        <v>11.437933308460231</v>
      </c>
      <c r="AV54" s="30">
        <f>INDEX('2021'!$1:$1048576,MATCH(Giacomo!B54,'2021'!A:A,0),2)</f>
        <v>926.06396320114027</v>
      </c>
      <c r="AW54" s="30">
        <f>INDEX('2022'!$1:$1048576,MATCH(Giacomo!B54,'2022'!A:A,0),2)</f>
        <v>921.11525250332591</v>
      </c>
      <c r="AX54" s="30">
        <f>INDEX('2023'!$1:$1048576,MATCH(Giacomo!B54,'2023'!A:A,0),2)</f>
        <v>954.4065753663856</v>
      </c>
      <c r="AY54" s="29">
        <f t="shared" si="21"/>
        <v>3.0605458468843807</v>
      </c>
      <c r="AZ54" s="30">
        <v>1488.5183107775861</v>
      </c>
      <c r="BA54" s="30">
        <v>1560.17842346916</v>
      </c>
      <c r="BB54" s="30">
        <v>1560.17842346916</v>
      </c>
      <c r="BC54" s="29">
        <f t="shared" si="22"/>
        <v>4.8141908750950648</v>
      </c>
      <c r="BD54" s="30">
        <f>INDEX('2021'!$1:$1048576,MATCH($B54,'2021'!$A:$A,0),7)</f>
        <v>1716.732413997119</v>
      </c>
      <c r="BE54" s="30">
        <f>INDEX('2022'!$1:$1048576,MATCH($B54,'2022'!$A:$A,0),7)</f>
        <v>1767.0865418010233</v>
      </c>
      <c r="BF54" s="30">
        <f>INDEX('2023'!$1:$1048576,MATCH($B54,'2023'!$A:$A,0),7)</f>
        <v>1840.7345675291433</v>
      </c>
      <c r="BG54" s="29">
        <f t="shared" si="23"/>
        <v>7.2231497769245578</v>
      </c>
      <c r="BH54" s="29">
        <f t="shared" si="24"/>
        <v>41.186368796391058</v>
      </c>
      <c r="BI54" s="29">
        <f t="shared" si="25"/>
        <v>20.343138489749915</v>
      </c>
      <c r="BJ54" s="29">
        <f t="shared" si="26"/>
        <v>33.255141526208163</v>
      </c>
      <c r="BK54" s="29">
        <f t="shared" si="27"/>
        <v>39.235184665130866</v>
      </c>
      <c r="BL54" s="29">
        <f t="shared" si="28"/>
        <v>4414.1042023258315</v>
      </c>
      <c r="BM54" s="29"/>
      <c r="BN54" s="29"/>
      <c r="BO54" s="29"/>
      <c r="BP54" s="29"/>
      <c r="BQ54" s="29"/>
    </row>
    <row r="55" spans="1:69" x14ac:dyDescent="0.3">
      <c r="A55" s="26">
        <v>54</v>
      </c>
      <c r="B55" s="26" t="s">
        <v>67</v>
      </c>
      <c r="C55" s="26">
        <f>VALUE(INDEX([1]COD_RIPARTIZIONI!$A$1:$IV$65536,MATCH(A55,[1]COD_RIPARTIZIONI!$U$1:$U$65536,0),8))</f>
        <v>10</v>
      </c>
      <c r="D55" s="26" t="str">
        <f>INDEX([1]COD_RIPARTIZIONI!$A$1:$IV$65536,MATCH(A55,[1]COD_RIPARTIZIONI!$U$1:$U$65536,0),10)</f>
        <v>Umbria</v>
      </c>
      <c r="E55" s="26">
        <v>3</v>
      </c>
      <c r="F55" s="26" t="s">
        <v>365</v>
      </c>
      <c r="G55" s="26">
        <f t="shared" si="3"/>
        <v>2</v>
      </c>
      <c r="H55" s="26" t="s">
        <v>187</v>
      </c>
      <c r="I55" s="26">
        <v>2</v>
      </c>
      <c r="J55" s="26" t="s">
        <v>360</v>
      </c>
      <c r="K55" s="31">
        <v>5508310</v>
      </c>
      <c r="L55" s="31">
        <v>6335.6538999999984</v>
      </c>
      <c r="M55" s="30">
        <f t="shared" si="4"/>
        <v>869.41459980950049</v>
      </c>
      <c r="N55" s="26">
        <f t="shared" si="5"/>
        <v>2</v>
      </c>
      <c r="O55" s="26" t="str">
        <f t="shared" si="6"/>
        <v>Provincia non turistica</v>
      </c>
      <c r="P55" s="26">
        <f>INDEX(Foglio2!H:M,MATCH(Giacomo!A55,Foglio2!H:H,0),6)</f>
        <v>2</v>
      </c>
      <c r="Q55" s="26" t="str">
        <f t="shared" si="7"/>
        <v>Provincia con poche aree interne</v>
      </c>
      <c r="R55" s="26">
        <f t="shared" si="8"/>
        <v>2</v>
      </c>
      <c r="S55" s="26" t="str">
        <f t="shared" si="9"/>
        <v>Provincia con oltre 500.000 abitanti</v>
      </c>
      <c r="T55" s="30">
        <v>433.44496908935326</v>
      </c>
      <c r="U55" s="30">
        <v>3790.9888485605243</v>
      </c>
      <c r="V55" s="30">
        <v>1080.3756870942875</v>
      </c>
      <c r="W55" s="30">
        <v>4123.3547451733211</v>
      </c>
      <c r="X55" s="30">
        <v>4788.0795586222348</v>
      </c>
      <c r="Y55" s="30">
        <v>3801.9840398293841</v>
      </c>
      <c r="Z55" s="30">
        <v>18018.227848369108</v>
      </c>
      <c r="AA55" s="32">
        <f t="shared" si="10"/>
        <v>28231.868560627096</v>
      </c>
      <c r="AB55" s="30">
        <f>INDEX('pro-capite'!$1:$1048576,MATCH($B55,'pro-capite'!$A:$A,0),5)</f>
        <v>12664.188434042369</v>
      </c>
      <c r="AC55" s="30">
        <f>INDEX('pro-capite'!$1:$1048576,MATCH($B55,'pro-capite'!$A:$A,0),6)</f>
        <v>13584.159717326571</v>
      </c>
      <c r="AD55" s="30">
        <f>INDEX('pro-capite'!$1:$1048576,MATCH($B55,'pro-capite'!$A:$A,0),7)</f>
        <v>14171.594512148207</v>
      </c>
      <c r="AE55" s="31">
        <v>642994</v>
      </c>
      <c r="AF55" s="31">
        <v>639853</v>
      </c>
      <c r="AG55" s="31">
        <v>638223</v>
      </c>
      <c r="AH55" s="32">
        <f t="shared" si="11"/>
        <v>19695.655688921466</v>
      </c>
      <c r="AI55" s="32">
        <f t="shared" si="12"/>
        <v>21230.125852854595</v>
      </c>
      <c r="AJ55" s="32">
        <f t="shared" si="13"/>
        <v>22204.769355144217</v>
      </c>
      <c r="AK55" s="29">
        <f t="shared" si="14"/>
        <v>11.902903103161421</v>
      </c>
      <c r="AL55" s="79">
        <f t="shared" si="15"/>
        <v>4.3244102472703077</v>
      </c>
      <c r="AM55" s="26">
        <f t="shared" si="16"/>
        <v>38</v>
      </c>
      <c r="AN55" s="26">
        <f t="shared" si="17"/>
        <v>46</v>
      </c>
      <c r="AO55" s="26">
        <f t="shared" si="18"/>
        <v>46</v>
      </c>
      <c r="AP55" s="26">
        <f t="shared" si="19"/>
        <v>45</v>
      </c>
      <c r="AQ55" s="26">
        <f t="shared" si="20"/>
        <v>72</v>
      </c>
      <c r="AR55" s="30">
        <f>INDEX('2021'!$1:$1048576,MATCH(Giacomo!B55,'2021'!A:A,0),3)</f>
        <v>7728.7834669030435</v>
      </c>
      <c r="AS55" s="30">
        <f>INDEX('2022'!$1:$1048576,MATCH(Giacomo!B55,'2022'!A:A,0),3)</f>
        <v>8258.4688677754493</v>
      </c>
      <c r="AT55" s="30">
        <f>INDEX('2023'!$1:$1048576,MATCH(Giacomo!B55,'2023'!A:A,0),3)</f>
        <v>8598.649350747748</v>
      </c>
      <c r="AU55" s="29">
        <f t="shared" si="29"/>
        <v>11.254887493869248</v>
      </c>
      <c r="AV55" s="30">
        <f>INDEX('2021'!$1:$1048576,MATCH(Giacomo!B55,'2021'!A:A,0),2)</f>
        <v>1333.4140607666832</v>
      </c>
      <c r="AW55" s="30">
        <f>INDEX('2022'!$1:$1048576,MATCH(Giacomo!B55,'2022'!A:A,0),2)</f>
        <v>1413.9749853628819</v>
      </c>
      <c r="AX55" s="30">
        <f>INDEX('2023'!$1:$1048576,MATCH(Giacomo!B55,'2023'!A:A,0),2)</f>
        <v>1494.3113787499869</v>
      </c>
      <c r="AY55" s="29">
        <f t="shared" si="21"/>
        <v>12.066568271433354</v>
      </c>
      <c r="AZ55" s="30">
        <v>4196.7654124852588</v>
      </c>
      <c r="BA55" s="30">
        <v>4642.0842980792049</v>
      </c>
      <c r="BB55" s="30">
        <v>4642.0842980792049</v>
      </c>
      <c r="BC55" s="29">
        <f t="shared" si="22"/>
        <v>10.611002565669622</v>
      </c>
      <c r="BD55" s="30">
        <f>INDEX('2021'!$1:$1048576,MATCH($B55,'2021'!$A:$A,0),7)</f>
        <v>4929.3972765628441</v>
      </c>
      <c r="BE55" s="30">
        <f>INDEX('2022'!$1:$1048576,MATCH($B55,'2022'!$A:$A,0),7)</f>
        <v>5049.1686099588924</v>
      </c>
      <c r="BF55" s="30">
        <f>INDEX('2023'!$1:$1048576,MATCH($B55,'2023'!$A:$A,0),7)</f>
        <v>5268.1168985153899</v>
      </c>
      <c r="BG55" s="29">
        <f t="shared" si="23"/>
        <v>6.8714206412822705</v>
      </c>
      <c r="BH55" s="29">
        <f t="shared" si="24"/>
        <v>60.675242601506795</v>
      </c>
      <c r="BI55" s="29">
        <f t="shared" si="25"/>
        <v>10.544412468681839</v>
      </c>
      <c r="BJ55" s="29">
        <f t="shared" si="26"/>
        <v>32.756259672120215</v>
      </c>
      <c r="BK55" s="29">
        <f t="shared" si="27"/>
        <v>37.173776698165071</v>
      </c>
      <c r="BL55" s="29">
        <f t="shared" si="28"/>
        <v>2341.362468525871</v>
      </c>
      <c r="BM55" s="29"/>
      <c r="BN55" s="29"/>
      <c r="BO55" s="29"/>
      <c r="BP55" s="29"/>
      <c r="BQ55" s="29"/>
    </row>
    <row r="56" spans="1:69" x14ac:dyDescent="0.3">
      <c r="A56" s="26">
        <v>55</v>
      </c>
      <c r="B56" s="26" t="s">
        <v>68</v>
      </c>
      <c r="C56" s="26">
        <f>VALUE(INDEX([1]COD_RIPARTIZIONI!$A$1:$IV$65536,MATCH(A56,[1]COD_RIPARTIZIONI!$U$1:$U$65536,0),8))</f>
        <v>10</v>
      </c>
      <c r="D56" s="26" t="str">
        <f>INDEX([1]COD_RIPARTIZIONI!$A$1:$IV$65536,MATCH(A56,[1]COD_RIPARTIZIONI!$U$1:$U$65536,0),10)</f>
        <v>Umbria</v>
      </c>
      <c r="E56" s="26">
        <v>3</v>
      </c>
      <c r="F56" s="26" t="s">
        <v>365</v>
      </c>
      <c r="G56" s="26">
        <f t="shared" si="3"/>
        <v>2</v>
      </c>
      <c r="H56" s="26" t="s">
        <v>187</v>
      </c>
      <c r="I56" s="26">
        <v>2</v>
      </c>
      <c r="J56" s="26" t="s">
        <v>360</v>
      </c>
      <c r="K56" s="31">
        <v>920638</v>
      </c>
      <c r="L56" s="31">
        <v>2128.3146999999999</v>
      </c>
      <c r="M56" s="30">
        <f t="shared" si="4"/>
        <v>432.56666882956739</v>
      </c>
      <c r="N56" s="26">
        <f t="shared" si="5"/>
        <v>2</v>
      </c>
      <c r="O56" s="26" t="str">
        <f t="shared" si="6"/>
        <v>Provincia non turistica</v>
      </c>
      <c r="P56" s="26">
        <f>INDEX(Foglio2!H:M,MATCH(Giacomo!A56,Foglio2!H:H,0),6)</f>
        <v>2</v>
      </c>
      <c r="Q56" s="26" t="str">
        <f t="shared" si="7"/>
        <v>Provincia con poche aree interne</v>
      </c>
      <c r="R56" s="26">
        <f t="shared" si="8"/>
        <v>1</v>
      </c>
      <c r="S56" s="26" t="str">
        <f t="shared" si="9"/>
        <v>Provincia fino a 500.000 abitanti</v>
      </c>
      <c r="T56" s="30">
        <v>177.95503091064668</v>
      </c>
      <c r="U56" s="30">
        <v>1302.011151439476</v>
      </c>
      <c r="V56" s="30">
        <v>325.52431290571639</v>
      </c>
      <c r="W56" s="30">
        <v>1240.545254826679</v>
      </c>
      <c r="X56" s="30">
        <v>1493.0204413777651</v>
      </c>
      <c r="Y56" s="30">
        <v>1208.4159601706158</v>
      </c>
      <c r="Z56" s="30">
        <v>5747.4721516308991</v>
      </c>
      <c r="AA56" s="32">
        <f t="shared" si="10"/>
        <v>26545.437611018657</v>
      </c>
      <c r="AB56" s="30">
        <f>INDEX('pro-capite'!$1:$1048576,MATCH($B56,'pro-capite'!$A:$A,0),5)</f>
        <v>3954.5115659576313</v>
      </c>
      <c r="AC56" s="30">
        <f>INDEX('pro-capite'!$1:$1048576,MATCH($B56,'pro-capite'!$A:$A,0),6)</f>
        <v>4089.3402826734277</v>
      </c>
      <c r="AD56" s="30">
        <f>INDEX('pro-capite'!$1:$1048576,MATCH($B56,'pro-capite'!$A:$A,0),7)</f>
        <v>4321.0054878517931</v>
      </c>
      <c r="AE56" s="31">
        <v>219138</v>
      </c>
      <c r="AF56" s="31">
        <v>217756.5</v>
      </c>
      <c r="AG56" s="31">
        <v>216514.5</v>
      </c>
      <c r="AH56" s="32">
        <f t="shared" si="11"/>
        <v>18045.759137884033</v>
      </c>
      <c r="AI56" s="32">
        <f t="shared" si="12"/>
        <v>18779.417756408777</v>
      </c>
      <c r="AJ56" s="32">
        <f t="shared" si="13"/>
        <v>19957.118289314541</v>
      </c>
      <c r="AK56" s="29">
        <f t="shared" si="14"/>
        <v>9.2677418128984641</v>
      </c>
      <c r="AL56" s="79">
        <f t="shared" si="15"/>
        <v>5.6650997267195606</v>
      </c>
      <c r="AM56" s="26">
        <f t="shared" si="16"/>
        <v>96</v>
      </c>
      <c r="AN56" s="26">
        <f t="shared" si="17"/>
        <v>68</v>
      </c>
      <c r="AO56" s="26">
        <f t="shared" si="18"/>
        <v>69</v>
      </c>
      <c r="AP56" s="26">
        <f t="shared" si="19"/>
        <v>68</v>
      </c>
      <c r="AQ56" s="26">
        <f t="shared" si="20"/>
        <v>30</v>
      </c>
      <c r="AR56" s="30">
        <f>INDEX('2021'!$1:$1048576,MATCH(Giacomo!B56,'2021'!A:A,0),3)</f>
        <v>2027.8165330969557</v>
      </c>
      <c r="AS56" s="30">
        <f>INDEX('2022'!$1:$1048576,MATCH(Giacomo!B56,'2022'!A:A,0),3)</f>
        <v>2012.9311322245487</v>
      </c>
      <c r="AT56" s="30">
        <f>INDEX('2023'!$1:$1048576,MATCH(Giacomo!B56,'2023'!A:A,0),3)</f>
        <v>2175.3506492522502</v>
      </c>
      <c r="AU56" s="29">
        <f t="shared" si="29"/>
        <v>7.2755159920693018</v>
      </c>
      <c r="AV56" s="30">
        <f>INDEX('2021'!$1:$1048576,MATCH(Giacomo!B56,'2021'!A:A,0),2)</f>
        <v>508.08593923331682</v>
      </c>
      <c r="AW56" s="30">
        <f>INDEX('2022'!$1:$1048576,MATCH(Giacomo!B56,'2022'!A:A,0),2)</f>
        <v>492.9250146371183</v>
      </c>
      <c r="AX56" s="30">
        <f>INDEX('2023'!$1:$1048576,MATCH(Giacomo!B56,'2023'!A:A,0),2)</f>
        <v>532.3886212500131</v>
      </c>
      <c r="AY56" s="29">
        <f t="shared" si="21"/>
        <v>4.7831833436225537</v>
      </c>
      <c r="AZ56" s="30">
        <v>1211.2345875147412</v>
      </c>
      <c r="BA56" s="30">
        <v>1332.0157019207957</v>
      </c>
      <c r="BB56" s="30">
        <v>1332.0157019207957</v>
      </c>
      <c r="BC56" s="29">
        <f t="shared" si="22"/>
        <v>9.9717359173071287</v>
      </c>
      <c r="BD56" s="30">
        <f>INDEX('2021'!$1:$1048576,MATCH($B56,'2021'!$A:$A,0),7)</f>
        <v>1849.2027234371551</v>
      </c>
      <c r="BE56" s="30">
        <f>INDEX('2022'!$1:$1048576,MATCH($B56,'2022'!$A:$A,0),7)</f>
        <v>1878.5313900411086</v>
      </c>
      <c r="BF56" s="30">
        <f>INDEX('2023'!$1:$1048576,MATCH($B56,'2023'!$A:$A,0),7)</f>
        <v>1969.8831014846107</v>
      </c>
      <c r="BG56" s="29">
        <f t="shared" si="23"/>
        <v>6.5260761580073989</v>
      </c>
      <c r="BH56" s="29">
        <f t="shared" si="24"/>
        <v>50.343621533647607</v>
      </c>
      <c r="BI56" s="29">
        <f t="shared" si="25"/>
        <v>12.320942955216946</v>
      </c>
      <c r="BJ56" s="29">
        <f t="shared" si="26"/>
        <v>30.826521874727199</v>
      </c>
      <c r="BK56" s="29">
        <f t="shared" si="27"/>
        <v>45.588535053306465</v>
      </c>
      <c r="BL56" s="29">
        <f t="shared" si="28"/>
        <v>2458.9051599316126</v>
      </c>
      <c r="BM56" s="29"/>
      <c r="BN56" s="29"/>
      <c r="BO56" s="29"/>
      <c r="BP56" s="29"/>
      <c r="BQ56" s="29"/>
    </row>
    <row r="57" spans="1:69" x14ac:dyDescent="0.3">
      <c r="A57" s="26">
        <v>56</v>
      </c>
      <c r="B57" s="26" t="s">
        <v>74</v>
      </c>
      <c r="C57" s="26">
        <f>VALUE(INDEX([1]COD_RIPARTIZIONI!$A$1:$IV$65536,MATCH(A57,[1]COD_RIPARTIZIONI!$U$1:$U$65536,0),8))</f>
        <v>12</v>
      </c>
      <c r="D57" s="26" t="str">
        <f>INDEX([1]COD_RIPARTIZIONI!$A$1:$IV$65536,MATCH(A57,[1]COD_RIPARTIZIONI!$U$1:$U$65536,0),10)</f>
        <v>Lazio</v>
      </c>
      <c r="E57" s="26">
        <v>3</v>
      </c>
      <c r="F57" s="26" t="s">
        <v>365</v>
      </c>
      <c r="G57" s="26">
        <f t="shared" si="3"/>
        <v>2</v>
      </c>
      <c r="H57" s="26" t="s">
        <v>187</v>
      </c>
      <c r="I57" s="26">
        <v>2</v>
      </c>
      <c r="J57" s="26" t="s">
        <v>360</v>
      </c>
      <c r="K57" s="31">
        <v>1453038</v>
      </c>
      <c r="L57" s="31">
        <v>3616.2558999999997</v>
      </c>
      <c r="M57" s="30">
        <f t="shared" si="4"/>
        <v>401.80729466628736</v>
      </c>
      <c r="N57" s="26">
        <f t="shared" si="5"/>
        <v>2</v>
      </c>
      <c r="O57" s="26" t="str">
        <f t="shared" si="6"/>
        <v>Provincia non turistica</v>
      </c>
      <c r="P57" s="26">
        <f>INDEX(Foglio2!H:M,MATCH(Giacomo!A57,Foglio2!H:H,0),6)</f>
        <v>2</v>
      </c>
      <c r="Q57" s="26" t="str">
        <f t="shared" si="7"/>
        <v>Provincia con poche aree interne</v>
      </c>
      <c r="R57" s="26">
        <f t="shared" si="8"/>
        <v>1</v>
      </c>
      <c r="S57" s="26" t="str">
        <f t="shared" si="9"/>
        <v>Provincia fino a 500.000 abitanti</v>
      </c>
      <c r="T57" s="30">
        <v>503.65027286531893</v>
      </c>
      <c r="U57" s="30">
        <v>802.25215833733398</v>
      </c>
      <c r="V57" s="30">
        <v>517.2839191720916</v>
      </c>
      <c r="W57" s="30">
        <v>1513.0201613242859</v>
      </c>
      <c r="X57" s="30">
        <v>2074.8579785038387</v>
      </c>
      <c r="Y57" s="30">
        <v>1828.0648918927077</v>
      </c>
      <c r="Z57" s="30">
        <v>7239.1293820955761</v>
      </c>
      <c r="AA57" s="32">
        <f t="shared" si="10"/>
        <v>23509.620560062536</v>
      </c>
      <c r="AB57" s="30">
        <f>INDEX('pro-capite'!$1:$1048576,MATCH($B57,'pro-capite'!$A:$A,0),5)</f>
        <v>5254.1411083186149</v>
      </c>
      <c r="AC57" s="30">
        <f>INDEX('pro-capite'!$1:$1048576,MATCH($B57,'pro-capite'!$A:$A,0),6)</f>
        <v>5615.5923861954416</v>
      </c>
      <c r="AD57" s="30">
        <f>INDEX('pro-capite'!$1:$1048576,MATCH($B57,'pro-capite'!$A:$A,0),7)</f>
        <v>5811.1359890997473</v>
      </c>
      <c r="AE57" s="31">
        <v>308783.5</v>
      </c>
      <c r="AF57" s="31">
        <v>308447.5</v>
      </c>
      <c r="AG57" s="31">
        <v>307922</v>
      </c>
      <c r="AH57" s="32">
        <f t="shared" si="11"/>
        <v>17015.614850918573</v>
      </c>
      <c r="AI57" s="32">
        <f t="shared" si="12"/>
        <v>18205.990926155802</v>
      </c>
      <c r="AJ57" s="32">
        <f t="shared" si="13"/>
        <v>18872.103938983728</v>
      </c>
      <c r="AK57" s="29">
        <f t="shared" si="14"/>
        <v>10.601064366148648</v>
      </c>
      <c r="AL57" s="79">
        <f t="shared" si="15"/>
        <v>3.4821544986954933</v>
      </c>
      <c r="AM57" s="26">
        <f t="shared" si="16"/>
        <v>79</v>
      </c>
      <c r="AN57" s="26">
        <f t="shared" si="17"/>
        <v>72</v>
      </c>
      <c r="AO57" s="26">
        <f t="shared" si="18"/>
        <v>71</v>
      </c>
      <c r="AP57" s="26">
        <f t="shared" si="19"/>
        <v>72</v>
      </c>
      <c r="AQ57" s="26">
        <f t="shared" si="20"/>
        <v>92</v>
      </c>
      <c r="AR57" s="30">
        <f>INDEX('2021'!$1:$1048576,MATCH(Giacomo!B57,'2021'!A:A,0),3)</f>
        <v>2201.5379564099535</v>
      </c>
      <c r="AS57" s="30">
        <f>INDEX('2022'!$1:$1048576,MATCH(Giacomo!B57,'2022'!A:A,0),3)</f>
        <v>2375.1976075323919</v>
      </c>
      <c r="AT57" s="30">
        <f>INDEX('2023'!$1:$1048576,MATCH(Giacomo!B57,'2023'!A:A,0),3)</f>
        <v>2457.3924050340393</v>
      </c>
      <c r="AU57" s="29">
        <f t="shared" si="29"/>
        <v>11.621623323783496</v>
      </c>
      <c r="AV57" s="30">
        <f>INDEX('2021'!$1:$1048576,MATCH(Giacomo!B57,'2021'!A:A,0),2)</f>
        <v>1116.2993169432355</v>
      </c>
      <c r="AW57" s="30">
        <f>INDEX('2022'!$1:$1048576,MATCH(Giacomo!B57,'2022'!A:A,0),2)</f>
        <v>1117.0402203578067</v>
      </c>
      <c r="AX57" s="30">
        <f>INDEX('2023'!$1:$1048576,MATCH(Giacomo!B57,'2023'!A:A,0),2)</f>
        <v>1234.7522308055254</v>
      </c>
      <c r="AY57" s="29">
        <f t="shared" si="21"/>
        <v>10.611214399615505</v>
      </c>
      <c r="AZ57" s="30">
        <v>1491.7784694394197</v>
      </c>
      <c r="BA57" s="30">
        <v>1693.1568746287519</v>
      </c>
      <c r="BB57" s="30">
        <v>1693.1568746287519</v>
      </c>
      <c r="BC57" s="29">
        <f t="shared" si="22"/>
        <v>13.499216493250927</v>
      </c>
      <c r="BD57" s="30">
        <f>INDEX('2021'!$1:$1048576,MATCH($B57,'2021'!$A:$A,0),7)</f>
        <v>2307.8547415658231</v>
      </c>
      <c r="BE57" s="30">
        <f>INDEX('2022'!$1:$1048576,MATCH($B57,'2022'!$A:$A,0),7)</f>
        <v>2374.1811535356046</v>
      </c>
      <c r="BF57" s="30">
        <f>INDEX('2023'!$1:$1048576,MATCH($B57,'2023'!$A:$A,0),7)</f>
        <v>2465.9550905095539</v>
      </c>
      <c r="BG57" s="29">
        <f t="shared" si="23"/>
        <v>6.8505329255022218</v>
      </c>
      <c r="BH57" s="29">
        <f t="shared" si="24"/>
        <v>42.287642375664568</v>
      </c>
      <c r="BI57" s="29">
        <f t="shared" si="25"/>
        <v>21.248035377620056</v>
      </c>
      <c r="BJ57" s="29">
        <f t="shared" si="26"/>
        <v>29.136418039514052</v>
      </c>
      <c r="BK57" s="29">
        <f t="shared" si="27"/>
        <v>42.434991972913302</v>
      </c>
      <c r="BL57" s="29">
        <f t="shared" si="28"/>
        <v>4009.9513214564904</v>
      </c>
      <c r="BM57" s="29"/>
      <c r="BN57" s="29"/>
      <c r="BO57" s="29"/>
      <c r="BP57" s="29"/>
      <c r="BQ57" s="29"/>
    </row>
    <row r="58" spans="1:69" x14ac:dyDescent="0.3">
      <c r="A58" s="26">
        <v>57</v>
      </c>
      <c r="B58" s="26" t="s">
        <v>75</v>
      </c>
      <c r="C58" s="26">
        <f>VALUE(INDEX([1]COD_RIPARTIZIONI!$A$1:$IV$65536,MATCH(A58,[1]COD_RIPARTIZIONI!$U$1:$U$65536,0),8))</f>
        <v>12</v>
      </c>
      <c r="D58" s="26" t="str">
        <f>INDEX([1]COD_RIPARTIZIONI!$A$1:$IV$65536,MATCH(A58,[1]COD_RIPARTIZIONI!$U$1:$U$65536,0),10)</f>
        <v>Lazio</v>
      </c>
      <c r="E58" s="26">
        <v>3</v>
      </c>
      <c r="F58" s="26" t="s">
        <v>365</v>
      </c>
      <c r="G58" s="26">
        <f t="shared" si="3"/>
        <v>2</v>
      </c>
      <c r="H58" s="26" t="s">
        <v>187</v>
      </c>
      <c r="I58" s="26">
        <v>2</v>
      </c>
      <c r="J58" s="26" t="s">
        <v>360</v>
      </c>
      <c r="K58" s="31">
        <v>146230</v>
      </c>
      <c r="L58" s="31">
        <v>2750.0194999999994</v>
      </c>
      <c r="M58" s="30">
        <f t="shared" si="4"/>
        <v>53.174168401351345</v>
      </c>
      <c r="N58" s="26">
        <f t="shared" si="5"/>
        <v>2</v>
      </c>
      <c r="O58" s="26" t="str">
        <f t="shared" si="6"/>
        <v>Provincia non turistica</v>
      </c>
      <c r="P58" s="26">
        <f>INDEX(Foglio2!H:M,MATCH(Giacomo!A58,Foglio2!H:H,0),6)</f>
        <v>1</v>
      </c>
      <c r="Q58" s="26" t="str">
        <f t="shared" si="7"/>
        <v>Provincia con molte aree interne</v>
      </c>
      <c r="R58" s="26">
        <f t="shared" si="8"/>
        <v>1</v>
      </c>
      <c r="S58" s="26" t="str">
        <f t="shared" si="9"/>
        <v>Provincia fino a 500.000 abitanti</v>
      </c>
      <c r="T58" s="30">
        <v>150.83849993866681</v>
      </c>
      <c r="U58" s="30">
        <v>483.30075094636595</v>
      </c>
      <c r="V58" s="30">
        <v>257.22005326080858</v>
      </c>
      <c r="W58" s="30">
        <v>744.36256042672858</v>
      </c>
      <c r="X58" s="30">
        <v>992.58784900662965</v>
      </c>
      <c r="Y58" s="30">
        <v>1025.5395107642905</v>
      </c>
      <c r="Z58" s="30">
        <v>3653.8492243434903</v>
      </c>
      <c r="AA58" s="32">
        <f t="shared" si="10"/>
        <v>24322.915837131524</v>
      </c>
      <c r="AB58" s="30">
        <f>INDEX('pro-capite'!$1:$1048576,MATCH($B58,'pro-capite'!$A:$A,0),5)</f>
        <v>2256.9977665391953</v>
      </c>
      <c r="AC58" s="30">
        <f>INDEX('pro-capite'!$1:$1048576,MATCH($B58,'pro-capite'!$A:$A,0),6)</f>
        <v>2378.4044768654776</v>
      </c>
      <c r="AD58" s="30">
        <f>INDEX('pro-capite'!$1:$1048576,MATCH($B58,'pro-capite'!$A:$A,0),7)</f>
        <v>2496.5591983164345</v>
      </c>
      <c r="AE58" s="31">
        <v>151239</v>
      </c>
      <c r="AF58" s="31">
        <v>150800</v>
      </c>
      <c r="AG58" s="31">
        <v>150222.5</v>
      </c>
      <c r="AH58" s="32">
        <f t="shared" si="11"/>
        <v>14923.384619967041</v>
      </c>
      <c r="AI58" s="32">
        <f t="shared" si="12"/>
        <v>15771.912976561522</v>
      </c>
      <c r="AJ58" s="32">
        <f t="shared" si="13"/>
        <v>16619.076358843944</v>
      </c>
      <c r="AK58" s="29">
        <f t="shared" si="14"/>
        <v>10.614163439983145</v>
      </c>
      <c r="AL58" s="79">
        <f t="shared" si="15"/>
        <v>4.9678144571386724</v>
      </c>
      <c r="AM58" s="26">
        <f t="shared" si="16"/>
        <v>78</v>
      </c>
      <c r="AN58" s="26">
        <f t="shared" si="17"/>
        <v>90</v>
      </c>
      <c r="AO58" s="26">
        <f t="shared" si="18"/>
        <v>90</v>
      </c>
      <c r="AP58" s="26">
        <f t="shared" si="19"/>
        <v>89</v>
      </c>
      <c r="AQ58" s="26">
        <f t="shared" si="20"/>
        <v>54</v>
      </c>
      <c r="AR58" s="30">
        <f>INDEX('2021'!$1:$1048576,MATCH(Giacomo!B58,'2021'!A:A,0),3)</f>
        <v>837.45702831268056</v>
      </c>
      <c r="AS58" s="30">
        <f>INDEX('2022'!$1:$1048576,MATCH(Giacomo!B58,'2022'!A:A,0),3)</f>
        <v>912.89891006457935</v>
      </c>
      <c r="AT58" s="30">
        <f>INDEX('2023'!$1:$1048576,MATCH(Giacomo!B58,'2023'!A:A,0),3)</f>
        <v>939.68392538503053</v>
      </c>
      <c r="AU58" s="29">
        <f t="shared" si="29"/>
        <v>12.206822991063575</v>
      </c>
      <c r="AV58" s="30">
        <f>INDEX('2021'!$1:$1048576,MATCH(Giacomo!B58,'2021'!A:A,0),2)</f>
        <v>470.94801130103963</v>
      </c>
      <c r="AW58" s="30">
        <f>INDEX('2022'!$1:$1048576,MATCH(Giacomo!B58,'2022'!A:A,0),2)</f>
        <v>463.11759601782774</v>
      </c>
      <c r="AX58" s="30">
        <f>INDEX('2023'!$1:$1048576,MATCH(Giacomo!B58,'2023'!A:A,0),2)</f>
        <v>538.43829816979121</v>
      </c>
      <c r="AY58" s="29">
        <f t="shared" si="21"/>
        <v>14.330729772550299</v>
      </c>
      <c r="AZ58" s="30">
        <v>558.90557763752395</v>
      </c>
      <c r="BA58" s="30">
        <v>606.96280701333933</v>
      </c>
      <c r="BB58" s="30">
        <v>606.96280701333933</v>
      </c>
      <c r="BC58" s="29">
        <f t="shared" si="22"/>
        <v>8.598452278639229</v>
      </c>
      <c r="BD58" s="30">
        <f>INDEX('2021'!$1:$1048576,MATCH($B58,'2021'!$A:$A,0),7)</f>
        <v>1220.1241249653669</v>
      </c>
      <c r="BE58" s="30">
        <f>INDEX('2022'!$1:$1048576,MATCH($B58,'2022'!$A:$A,0),7)</f>
        <v>1246.3448533294172</v>
      </c>
      <c r="BF58" s="30">
        <f>INDEX('2023'!$1:$1048576,MATCH($B58,'2023'!$A:$A,0),7)</f>
        <v>1298.0922511653439</v>
      </c>
      <c r="BG58" s="29">
        <f t="shared" si="23"/>
        <v>6.390179868149886</v>
      </c>
      <c r="BH58" s="29">
        <f t="shared" si="24"/>
        <v>37.639160570224426</v>
      </c>
      <c r="BI58" s="29">
        <f t="shared" si="25"/>
        <v>21.567215331120103</v>
      </c>
      <c r="BJ58" s="29">
        <f t="shared" si="26"/>
        <v>24.311973352069813</v>
      </c>
      <c r="BK58" s="29">
        <f t="shared" si="27"/>
        <v>51.995252187118901</v>
      </c>
      <c r="BL58" s="29">
        <f t="shared" si="28"/>
        <v>3584.2719843551477</v>
      </c>
      <c r="BM58" s="29"/>
      <c r="BN58" s="29"/>
      <c r="BO58" s="29"/>
      <c r="BP58" s="29"/>
      <c r="BQ58" s="29"/>
    </row>
    <row r="59" spans="1:69" x14ac:dyDescent="0.3">
      <c r="A59" s="26">
        <v>58</v>
      </c>
      <c r="B59" s="26" t="s">
        <v>76</v>
      </c>
      <c r="C59" s="26">
        <f>VALUE(INDEX([1]COD_RIPARTIZIONI!$A$1:$IV$65536,MATCH(A59,[1]COD_RIPARTIZIONI!$U$1:$U$65536,0),8))</f>
        <v>12</v>
      </c>
      <c r="D59" s="26" t="str">
        <f>INDEX([1]COD_RIPARTIZIONI!$A$1:$IV$65536,MATCH(A59,[1]COD_RIPARTIZIONI!$U$1:$U$65536,0),10)</f>
        <v>Lazio</v>
      </c>
      <c r="E59" s="26">
        <v>3</v>
      </c>
      <c r="F59" s="26" t="s">
        <v>365</v>
      </c>
      <c r="G59" s="26">
        <f t="shared" si="3"/>
        <v>1</v>
      </c>
      <c r="H59" s="26" t="s">
        <v>355</v>
      </c>
      <c r="I59" s="26">
        <v>2</v>
      </c>
      <c r="J59" s="26" t="s">
        <v>360</v>
      </c>
      <c r="K59" s="31">
        <v>41135744</v>
      </c>
      <c r="L59" s="31">
        <v>5365.7697999999991</v>
      </c>
      <c r="M59" s="30">
        <f t="shared" si="4"/>
        <v>7666.3266471103561</v>
      </c>
      <c r="N59" s="26">
        <f t="shared" si="5"/>
        <v>1</v>
      </c>
      <c r="O59" s="26" t="str">
        <f t="shared" si="6"/>
        <v>Provincia turistica</v>
      </c>
      <c r="P59" s="26">
        <f>INDEX(Foglio2!H:M,MATCH(Giacomo!A59,Foglio2!H:H,0),6)</f>
        <v>2</v>
      </c>
      <c r="Q59" s="26" t="str">
        <f t="shared" si="7"/>
        <v>Provincia con poche aree interne</v>
      </c>
      <c r="R59" s="26">
        <f t="shared" si="8"/>
        <v>2</v>
      </c>
      <c r="S59" s="26" t="str">
        <f t="shared" si="9"/>
        <v>Provincia con oltre 500.000 abitanti</v>
      </c>
      <c r="T59" s="30">
        <v>642.27491012583641</v>
      </c>
      <c r="U59" s="30">
        <v>15801.431312622637</v>
      </c>
      <c r="V59" s="30">
        <v>7819.7571654826907</v>
      </c>
      <c r="W59" s="30">
        <v>48720.299502951784</v>
      </c>
      <c r="X59" s="30">
        <v>57724.001819308105</v>
      </c>
      <c r="Y59" s="30">
        <v>42037.637654384438</v>
      </c>
      <c r="Z59" s="30">
        <v>172745.40236487548</v>
      </c>
      <c r="AA59" s="32">
        <f t="shared" si="10"/>
        <v>40874.547496630687</v>
      </c>
      <c r="AB59" s="30">
        <f>INDEX('pro-capite'!$1:$1048576,MATCH($B59,'pro-capite'!$A:$A,0),5)</f>
        <v>98469.757896858951</v>
      </c>
      <c r="AC59" s="30">
        <f>INDEX('pro-capite'!$1:$1048576,MATCH($B59,'pro-capite'!$A:$A,0),6)</f>
        <v>103790.07950442118</v>
      </c>
      <c r="AD59" s="30">
        <f>INDEX('pro-capite'!$1:$1048576,MATCH($B59,'pro-capite'!$A:$A,0),7)</f>
        <v>107802.48566524556</v>
      </c>
      <c r="AE59" s="31">
        <v>4224162.5</v>
      </c>
      <c r="AF59" s="31">
        <v>4221966.5</v>
      </c>
      <c r="AG59" s="31">
        <v>4226234</v>
      </c>
      <c r="AH59" s="32">
        <f t="shared" si="11"/>
        <v>23311.072407100568</v>
      </c>
      <c r="AI59" s="32">
        <f t="shared" si="12"/>
        <v>24583.349845248933</v>
      </c>
      <c r="AJ59" s="32">
        <f t="shared" si="13"/>
        <v>25507.931095449418</v>
      </c>
      <c r="AK59" s="29">
        <f t="shared" si="14"/>
        <v>9.4777604492153529</v>
      </c>
      <c r="AL59" s="79">
        <f t="shared" si="15"/>
        <v>3.8658860075865533</v>
      </c>
      <c r="AM59" s="26">
        <f t="shared" si="16"/>
        <v>94</v>
      </c>
      <c r="AN59" s="26">
        <f t="shared" si="17"/>
        <v>11</v>
      </c>
      <c r="AO59" s="26">
        <f t="shared" si="18"/>
        <v>10</v>
      </c>
      <c r="AP59" s="26">
        <f t="shared" si="19"/>
        <v>11</v>
      </c>
      <c r="AQ59" s="26">
        <f t="shared" si="20"/>
        <v>83</v>
      </c>
      <c r="AR59" s="30">
        <f>INDEX('2021'!$1:$1048576,MATCH(Giacomo!B59,'2021'!A:A,0),3)</f>
        <v>71470.376828565626</v>
      </c>
      <c r="AS59" s="30">
        <f>INDEX('2022'!$1:$1048576,MATCH(Giacomo!B59,'2022'!A:A,0),3)</f>
        <v>75423.649559739351</v>
      </c>
      <c r="AT59" s="30">
        <f>INDEX('2023'!$1:$1048576,MATCH(Giacomo!B59,'2023'!A:A,0),3)</f>
        <v>78896.57199796151</v>
      </c>
      <c r="AU59" s="29">
        <f t="shared" si="29"/>
        <v>10.390591877259766</v>
      </c>
      <c r="AV59" s="30">
        <f>INDEX('2021'!$1:$1048576,MATCH(Giacomo!B59,'2021'!A:A,0),2)</f>
        <v>13966.470293640963</v>
      </c>
      <c r="AW59" s="30">
        <f>INDEX('2022'!$1:$1048576,MATCH(Giacomo!B59,'2022'!A:A,0),2)</f>
        <v>14235.121623325906</v>
      </c>
      <c r="AX59" s="30">
        <f>INDEX('2023'!$1:$1048576,MATCH(Giacomo!B59,'2023'!A:A,0),2)</f>
        <v>14834.915755394555</v>
      </c>
      <c r="AY59" s="29">
        <f t="shared" si="21"/>
        <v>6.2180740265419985</v>
      </c>
      <c r="AZ59" s="30">
        <v>27715.339538283923</v>
      </c>
      <c r="BA59" s="30">
        <v>30188.942613360512</v>
      </c>
      <c r="BB59" s="30">
        <v>30188.942613360512</v>
      </c>
      <c r="BC59" s="29">
        <f t="shared" si="22"/>
        <v>8.925032549789762</v>
      </c>
      <c r="BD59" s="30">
        <f>INDEX('2021'!$1:$1048576,MATCH($B59,'2021'!$A:$A,0),7)</f>
        <v>33224.82822972085</v>
      </c>
      <c r="BE59" s="30">
        <f>INDEX('2022'!$1:$1048576,MATCH($B59,'2022'!$A:$A,0),7)</f>
        <v>33661.703323890055</v>
      </c>
      <c r="BF59" s="30">
        <f>INDEX('2023'!$1:$1048576,MATCH($B59,'2023'!$A:$A,0),7)</f>
        <v>35196.402129553382</v>
      </c>
      <c r="BG59" s="29">
        <f t="shared" si="23"/>
        <v>5.9340379014175966</v>
      </c>
      <c r="BH59" s="29">
        <f t="shared" si="24"/>
        <v>73.186227118134966</v>
      </c>
      <c r="BI59" s="29">
        <f t="shared" si="25"/>
        <v>13.761200090933695</v>
      </c>
      <c r="BJ59" s="29">
        <f t="shared" si="26"/>
        <v>28.0039392663959</v>
      </c>
      <c r="BK59" s="29">
        <f t="shared" si="27"/>
        <v>32.648970858470982</v>
      </c>
      <c r="BL59" s="29">
        <f t="shared" si="28"/>
        <v>3510.1974371022889</v>
      </c>
      <c r="BM59" s="29"/>
      <c r="BN59" s="29"/>
      <c r="BO59" s="29"/>
      <c r="BP59" s="29"/>
      <c r="BQ59" s="29"/>
    </row>
    <row r="60" spans="1:69" x14ac:dyDescent="0.3">
      <c r="A60" s="26">
        <v>59</v>
      </c>
      <c r="B60" s="26" t="s">
        <v>77</v>
      </c>
      <c r="C60" s="26">
        <f>VALUE(INDEX([1]COD_RIPARTIZIONI!$A$1:$IV$65536,MATCH(A60,[1]COD_RIPARTIZIONI!$U$1:$U$65536,0),8))</f>
        <v>12</v>
      </c>
      <c r="D60" s="26" t="str">
        <f>INDEX([1]COD_RIPARTIZIONI!$A$1:$IV$65536,MATCH(A60,[1]COD_RIPARTIZIONI!$U$1:$U$65536,0),10)</f>
        <v>Lazio</v>
      </c>
      <c r="E60" s="26">
        <v>3</v>
      </c>
      <c r="F60" s="26" t="s">
        <v>365</v>
      </c>
      <c r="G60" s="26">
        <f t="shared" si="3"/>
        <v>2</v>
      </c>
      <c r="H60" s="26" t="s">
        <v>187</v>
      </c>
      <c r="I60" s="26">
        <v>2</v>
      </c>
      <c r="J60" s="26" t="s">
        <v>360</v>
      </c>
      <c r="K60" s="31">
        <v>1836581</v>
      </c>
      <c r="L60" s="31">
        <v>2256.0209999999993</v>
      </c>
      <c r="M60" s="30">
        <f t="shared" si="4"/>
        <v>814.07974482507063</v>
      </c>
      <c r="N60" s="26">
        <f t="shared" si="5"/>
        <v>2</v>
      </c>
      <c r="O60" s="26" t="str">
        <f t="shared" si="6"/>
        <v>Provincia non turistica</v>
      </c>
      <c r="P60" s="26">
        <f>INDEX(Foglio2!H:M,MATCH(Giacomo!A60,Foglio2!H:H,0),6)</f>
        <v>2</v>
      </c>
      <c r="Q60" s="26" t="str">
        <f t="shared" si="7"/>
        <v>Provincia con poche aree interne</v>
      </c>
      <c r="R60" s="26">
        <f t="shared" si="8"/>
        <v>2</v>
      </c>
      <c r="S60" s="26" t="str">
        <f t="shared" si="9"/>
        <v>Provincia con oltre 500.000 abitanti</v>
      </c>
      <c r="T60" s="30">
        <v>712.90022453883057</v>
      </c>
      <c r="U60" s="30">
        <v>3200.3095999158268</v>
      </c>
      <c r="V60" s="30">
        <v>986.3935183677961</v>
      </c>
      <c r="W60" s="30">
        <v>2955.6225133997327</v>
      </c>
      <c r="X60" s="30">
        <v>3826.4521032277812</v>
      </c>
      <c r="Y60" s="30">
        <v>2830.2650011864939</v>
      </c>
      <c r="Z60" s="30">
        <v>14511.942960636461</v>
      </c>
      <c r="AA60" s="32">
        <f t="shared" si="10"/>
        <v>25597.212659727818</v>
      </c>
      <c r="AB60" s="30">
        <f>INDEX('pro-capite'!$1:$1048576,MATCH($B60,'pro-capite'!$A:$A,0),5)</f>
        <v>9264.1993584477841</v>
      </c>
      <c r="AC60" s="30">
        <f>INDEX('pro-capite'!$1:$1048576,MATCH($B60,'pro-capite'!$A:$A,0),6)</f>
        <v>9896.3057831167898</v>
      </c>
      <c r="AD60" s="30">
        <f>INDEX('pro-capite'!$1:$1048576,MATCH($B60,'pro-capite'!$A:$A,0),7)</f>
        <v>10223.975788966396</v>
      </c>
      <c r="AE60" s="31">
        <v>566831.5</v>
      </c>
      <c r="AF60" s="31">
        <v>567217.5</v>
      </c>
      <c r="AG60" s="31">
        <v>566934.5</v>
      </c>
      <c r="AH60" s="32">
        <f t="shared" si="11"/>
        <v>16343.832970552596</v>
      </c>
      <c r="AI60" s="32">
        <f t="shared" si="12"/>
        <v>17447.109412380243</v>
      </c>
      <c r="AJ60" s="32">
        <f t="shared" si="13"/>
        <v>18033.786599627289</v>
      </c>
      <c r="AK60" s="29">
        <f t="shared" si="14"/>
        <v>10.360058040454589</v>
      </c>
      <c r="AL60" s="79">
        <f t="shared" si="15"/>
        <v>3.3110335617217288</v>
      </c>
      <c r="AM60" s="26">
        <f t="shared" si="16"/>
        <v>84</v>
      </c>
      <c r="AN60" s="26">
        <f t="shared" si="17"/>
        <v>75</v>
      </c>
      <c r="AO60" s="26">
        <f t="shared" si="18"/>
        <v>74</v>
      </c>
      <c r="AP60" s="26">
        <f t="shared" si="19"/>
        <v>75</v>
      </c>
      <c r="AQ60" s="26">
        <f t="shared" si="20"/>
        <v>97</v>
      </c>
      <c r="AR60" s="30">
        <f>INDEX('2021'!$1:$1048576,MATCH(Giacomo!B60,'2021'!A:A,0),3)</f>
        <v>5799.3589381530546</v>
      </c>
      <c r="AS60" s="30">
        <f>INDEX('2022'!$1:$1048576,MATCH(Giacomo!B60,'2022'!A:A,0),3)</f>
        <v>6223.7565995774403</v>
      </c>
      <c r="AT60" s="30">
        <f>INDEX('2023'!$1:$1048576,MATCH(Giacomo!B60,'2023'!A:A,0),3)</f>
        <v>6456.0690139907738</v>
      </c>
      <c r="AU60" s="29">
        <f t="shared" si="29"/>
        <v>11.32383911465331</v>
      </c>
      <c r="AV60" s="30">
        <f>INDEX('2021'!$1:$1048576,MATCH(Giacomo!B60,'2021'!A:A,0),2)</f>
        <v>1409.7028791209868</v>
      </c>
      <c r="AW60" s="30">
        <f>INDEX('2022'!$1:$1048576,MATCH(Giacomo!B60,'2022'!A:A,0),2)</f>
        <v>1475.4740938285852</v>
      </c>
      <c r="AX60" s="30">
        <f>INDEX('2023'!$1:$1048576,MATCH(Giacomo!B60,'2023'!A:A,0),2)</f>
        <v>1540.0343940186872</v>
      </c>
      <c r="AY60" s="29">
        <f t="shared" si="21"/>
        <v>9.2453180615597432</v>
      </c>
      <c r="AZ60" s="30">
        <v>2400.4890382054928</v>
      </c>
      <c r="BA60" s="30">
        <v>2622.1358632552938</v>
      </c>
      <c r="BB60" s="30">
        <v>2622.1358632552938</v>
      </c>
      <c r="BC60" s="29">
        <f t="shared" si="22"/>
        <v>9.2334029242431086</v>
      </c>
      <c r="BD60" s="30">
        <f>INDEX('2021'!$1:$1048576,MATCH($B60,'2021'!$A:$A,0),7)</f>
        <v>3616.2088678624805</v>
      </c>
      <c r="BE60" s="30">
        <f>INDEX('2022'!$1:$1048576,MATCH($B60,'2022'!$A:$A,0),7)</f>
        <v>3707.3775902352486</v>
      </c>
      <c r="BF60" s="30">
        <f>INDEX('2023'!$1:$1048576,MATCH($B60,'2023'!$A:$A,0),7)</f>
        <v>3858.4552996691568</v>
      </c>
      <c r="BG60" s="29">
        <f t="shared" si="23"/>
        <v>6.6989059719293067</v>
      </c>
      <c r="BH60" s="29">
        <f t="shared" si="24"/>
        <v>63.146364459881575</v>
      </c>
      <c r="BI60" s="29">
        <f t="shared" si="25"/>
        <v>15.062969883796825</v>
      </c>
      <c r="BJ60" s="29">
        <f t="shared" si="26"/>
        <v>25.646929505497013</v>
      </c>
      <c r="BK60" s="29">
        <f t="shared" si="27"/>
        <v>37.739284396909078</v>
      </c>
      <c r="BL60" s="29">
        <f t="shared" si="28"/>
        <v>2716.4238444100456</v>
      </c>
      <c r="BM60" s="29"/>
      <c r="BN60" s="29"/>
      <c r="BO60" s="29"/>
      <c r="BP60" s="29"/>
      <c r="BQ60" s="29"/>
    </row>
    <row r="61" spans="1:69" x14ac:dyDescent="0.3">
      <c r="A61" s="26">
        <v>60</v>
      </c>
      <c r="B61" s="26" t="s">
        <v>78</v>
      </c>
      <c r="C61" s="26">
        <f>VALUE(INDEX([1]COD_RIPARTIZIONI!$A$1:$IV$65536,MATCH(A61,[1]COD_RIPARTIZIONI!$U$1:$U$65536,0),8))</f>
        <v>12</v>
      </c>
      <c r="D61" s="26" t="str">
        <f>INDEX([1]COD_RIPARTIZIONI!$A$1:$IV$65536,MATCH(A61,[1]COD_RIPARTIZIONI!$U$1:$U$65536,0),10)</f>
        <v>Lazio</v>
      </c>
      <c r="E61" s="26">
        <v>3</v>
      </c>
      <c r="F61" s="26" t="s">
        <v>365</v>
      </c>
      <c r="G61" s="26">
        <f t="shared" si="3"/>
        <v>2</v>
      </c>
      <c r="H61" s="26" t="s">
        <v>187</v>
      </c>
      <c r="I61" s="26">
        <v>2</v>
      </c>
      <c r="J61" s="26" t="s">
        <v>360</v>
      </c>
      <c r="K61" s="31">
        <v>1155576</v>
      </c>
      <c r="L61" s="31">
        <v>3248.4219999999996</v>
      </c>
      <c r="M61" s="30">
        <f t="shared" si="4"/>
        <v>355.73456896917952</v>
      </c>
      <c r="N61" s="26">
        <f t="shared" si="5"/>
        <v>2</v>
      </c>
      <c r="O61" s="26" t="str">
        <f t="shared" si="6"/>
        <v>Provincia non turistica</v>
      </c>
      <c r="P61" s="26">
        <f>INDEX(Foglio2!H:M,MATCH(Giacomo!A61,Foglio2!H:H,0),6)</f>
        <v>2</v>
      </c>
      <c r="Q61" s="26" t="str">
        <f t="shared" si="7"/>
        <v>Provincia con poche aree interne</v>
      </c>
      <c r="R61" s="26">
        <f t="shared" si="8"/>
        <v>1</v>
      </c>
      <c r="S61" s="26" t="str">
        <f t="shared" si="9"/>
        <v>Provincia fino a 500.000 abitanti</v>
      </c>
      <c r="T61" s="30">
        <v>218.13609253134726</v>
      </c>
      <c r="U61" s="30">
        <v>2741.4061781778773</v>
      </c>
      <c r="V61" s="30">
        <v>943.24534371661571</v>
      </c>
      <c r="W61" s="30">
        <v>2351.1952618975129</v>
      </c>
      <c r="X61" s="30">
        <v>3199.200249953667</v>
      </c>
      <c r="Y61" s="30">
        <v>2306.9929417720641</v>
      </c>
      <c r="Z61" s="30">
        <v>11760.176068049084</v>
      </c>
      <c r="AA61" s="32">
        <f t="shared" si="10"/>
        <v>25218.70588384576</v>
      </c>
      <c r="AB61" s="30">
        <f>INDEX('pro-capite'!$1:$1048576,MATCH($B61,'pro-capite'!$A:$A,0),5)</f>
        <v>6437.9038698354489</v>
      </c>
      <c r="AC61" s="30">
        <f>INDEX('pro-capite'!$1:$1048576,MATCH($B61,'pro-capite'!$A:$A,0),6)</f>
        <v>6834.7178494011077</v>
      </c>
      <c r="AD61" s="30">
        <f>INDEX('pro-capite'!$1:$1048576,MATCH($B61,'pro-capite'!$A:$A,0),7)</f>
        <v>7161.9433583718528</v>
      </c>
      <c r="AE61" s="31">
        <v>471624</v>
      </c>
      <c r="AF61" s="31">
        <v>469277.5</v>
      </c>
      <c r="AG61" s="31">
        <v>466327.5</v>
      </c>
      <c r="AH61" s="32">
        <f t="shared" si="11"/>
        <v>13650.500970763676</v>
      </c>
      <c r="AI61" s="32">
        <f t="shared" si="12"/>
        <v>14564.341672893133</v>
      </c>
      <c r="AJ61" s="32">
        <f t="shared" si="13"/>
        <v>15358.183590656467</v>
      </c>
      <c r="AK61" s="29">
        <f t="shared" si="14"/>
        <v>11.246509782925827</v>
      </c>
      <c r="AL61" s="79">
        <f t="shared" si="15"/>
        <v>4.7876959397733998</v>
      </c>
      <c r="AM61" s="26">
        <f t="shared" si="16"/>
        <v>66</v>
      </c>
      <c r="AN61" s="26">
        <f t="shared" si="17"/>
        <v>102</v>
      </c>
      <c r="AO61" s="26">
        <f t="shared" si="18"/>
        <v>102</v>
      </c>
      <c r="AP61" s="26">
        <f t="shared" si="19"/>
        <v>102</v>
      </c>
      <c r="AQ61" s="26">
        <f t="shared" si="20"/>
        <v>58</v>
      </c>
      <c r="AR61" s="30">
        <f>INDEX('2021'!$1:$1048576,MATCH(Giacomo!B61,'2021'!A:A,0),3)</f>
        <v>3553.5692485586719</v>
      </c>
      <c r="AS61" s="30">
        <f>INDEX('2022'!$1:$1048576,MATCH(Giacomo!B61,'2022'!A:A,0),3)</f>
        <v>3796.7973230862422</v>
      </c>
      <c r="AT61" s="30">
        <f>INDEX('2023'!$1:$1048576,MATCH(Giacomo!B61,'2023'!A:A,0),3)</f>
        <v>3947.182657628643</v>
      </c>
      <c r="AU61" s="29">
        <f t="shared" si="29"/>
        <v>11.076565040335737</v>
      </c>
      <c r="AV61" s="30">
        <f>INDEX('2021'!$1:$1048576,MATCH(Giacomo!B61,'2021'!A:A,0),2)</f>
        <v>763.27949899377666</v>
      </c>
      <c r="AW61" s="30">
        <f>INDEX('2022'!$1:$1048576,MATCH(Giacomo!B61,'2022'!A:A,0),2)</f>
        <v>795.44646646987371</v>
      </c>
      <c r="AX61" s="30">
        <f>INDEX('2023'!$1:$1048576,MATCH(Giacomo!B61,'2023'!A:A,0),2)</f>
        <v>923.45932161143719</v>
      </c>
      <c r="AY61" s="29">
        <f t="shared" si="21"/>
        <v>20.985736264215646</v>
      </c>
      <c r="AZ61" s="30">
        <v>1690.7873764336373</v>
      </c>
      <c r="BA61" s="30">
        <v>1843.7018417421059</v>
      </c>
      <c r="BB61" s="30">
        <v>1843.7018417421059</v>
      </c>
      <c r="BC61" s="29">
        <f t="shared" si="22"/>
        <v>9.0439795943479027</v>
      </c>
      <c r="BD61" s="30">
        <f>INDEX('2021'!$1:$1048576,MATCH($B61,'2021'!$A:$A,0),7)</f>
        <v>3104.6840358854834</v>
      </c>
      <c r="BE61" s="30">
        <f>INDEX('2022'!$1:$1048576,MATCH($B61,'2022'!$A:$A,0),7)</f>
        <v>3158.5930790096731</v>
      </c>
      <c r="BF61" s="30">
        <f>INDEX('2023'!$1:$1048576,MATCH($B61,'2023'!$A:$A,0),7)</f>
        <v>3300.4952291025638</v>
      </c>
      <c r="BG61" s="29">
        <f t="shared" si="23"/>
        <v>6.3069604170278524</v>
      </c>
      <c r="BH61" s="29">
        <f t="shared" si="24"/>
        <v>55.113290626832999</v>
      </c>
      <c r="BI61" s="29">
        <f t="shared" si="25"/>
        <v>12.893976891509096</v>
      </c>
      <c r="BJ61" s="29">
        <f t="shared" si="26"/>
        <v>25.743038578864724</v>
      </c>
      <c r="BK61" s="29">
        <f t="shared" si="27"/>
        <v>46.083794075870429</v>
      </c>
      <c r="BL61" s="29">
        <f t="shared" si="28"/>
        <v>1980.2806431347863</v>
      </c>
      <c r="BM61" s="29"/>
      <c r="BN61" s="29"/>
      <c r="BO61" s="29"/>
      <c r="BP61" s="29"/>
      <c r="BQ61" s="29"/>
    </row>
    <row r="62" spans="1:69" x14ac:dyDescent="0.3">
      <c r="A62" s="26">
        <v>61</v>
      </c>
      <c r="B62" s="26" t="s">
        <v>85</v>
      </c>
      <c r="C62" s="26">
        <f>VALUE(INDEX([1]COD_RIPARTIZIONI!$A$1:$IV$65536,MATCH(A62,[1]COD_RIPARTIZIONI!$U$1:$U$65536,0),8))</f>
        <v>15</v>
      </c>
      <c r="D62" s="26" t="str">
        <f>INDEX([1]COD_RIPARTIZIONI!$A$1:$IV$65536,MATCH(A62,[1]COD_RIPARTIZIONI!$U$1:$U$65536,0),10)</f>
        <v>Campania</v>
      </c>
      <c r="E62" s="26">
        <v>4</v>
      </c>
      <c r="F62" s="26" t="s">
        <v>366</v>
      </c>
      <c r="G62" s="26">
        <f t="shared" si="3"/>
        <v>2</v>
      </c>
      <c r="H62" s="26" t="s">
        <v>187</v>
      </c>
      <c r="I62" s="26">
        <v>2</v>
      </c>
      <c r="J62" s="26" t="s">
        <v>360</v>
      </c>
      <c r="K62" s="31">
        <v>1306132</v>
      </c>
      <c r="L62" s="31">
        <v>2651.1630000000005</v>
      </c>
      <c r="M62" s="30">
        <f t="shared" si="4"/>
        <v>492.663785666894</v>
      </c>
      <c r="N62" s="26">
        <f t="shared" si="5"/>
        <v>2</v>
      </c>
      <c r="O62" s="26" t="str">
        <f t="shared" si="6"/>
        <v>Provincia non turistica</v>
      </c>
      <c r="P62" s="26">
        <f>INDEX(Foglio2!H:M,MATCH(Giacomo!A62,Foglio2!H:H,0),6)</f>
        <v>1</v>
      </c>
      <c r="Q62" s="26" t="str">
        <f t="shared" si="7"/>
        <v>Provincia con molte aree interne</v>
      </c>
      <c r="R62" s="26">
        <f t="shared" si="8"/>
        <v>2</v>
      </c>
      <c r="S62" s="26" t="str">
        <f t="shared" si="9"/>
        <v>Provincia con oltre 500.000 abitanti</v>
      </c>
      <c r="T62" s="30">
        <v>821.46786781429364</v>
      </c>
      <c r="U62" s="30">
        <v>2142.4695313281109</v>
      </c>
      <c r="V62" s="30">
        <v>1435.1120488596348</v>
      </c>
      <c r="W62" s="30">
        <v>4089.5103445702175</v>
      </c>
      <c r="X62" s="30">
        <v>4219.9413242977607</v>
      </c>
      <c r="Y62" s="30">
        <v>4625.9605961786747</v>
      </c>
      <c r="Z62" s="30">
        <v>17334.461713048691</v>
      </c>
      <c r="AA62" s="32">
        <f t="shared" si="10"/>
        <v>19126.668836352601</v>
      </c>
      <c r="AB62" s="30">
        <f>INDEX('pro-capite'!$1:$1048576,MATCH($B62,'pro-capite'!$A:$A,0),5)</f>
        <v>11974.03319387852</v>
      </c>
      <c r="AC62" s="30">
        <f>INDEX('pro-capite'!$1:$1048576,MATCH($B62,'pro-capite'!$A:$A,0),6)</f>
        <v>12723.417596750893</v>
      </c>
      <c r="AD62" s="30">
        <f>INDEX('pro-capite'!$1:$1048576,MATCH($B62,'pro-capite'!$A:$A,0),7)</f>
        <v>13307.277222633791</v>
      </c>
      <c r="AE62" s="31">
        <v>903474</v>
      </c>
      <c r="AF62" s="31">
        <v>905559.5</v>
      </c>
      <c r="AG62" s="31">
        <v>906298</v>
      </c>
      <c r="AH62" s="32">
        <f t="shared" si="11"/>
        <v>13253.323497830064</v>
      </c>
      <c r="AI62" s="32">
        <f t="shared" si="12"/>
        <v>14050.338599231627</v>
      </c>
      <c r="AJ62" s="32">
        <f t="shared" si="13"/>
        <v>14683.114408984453</v>
      </c>
      <c r="AK62" s="29">
        <f t="shared" si="14"/>
        <v>11.13446077163762</v>
      </c>
      <c r="AL62" s="79">
        <f t="shared" si="15"/>
        <v>4.5888584685925622</v>
      </c>
      <c r="AM62" s="26">
        <f t="shared" si="16"/>
        <v>68</v>
      </c>
      <c r="AN62" s="26">
        <f t="shared" si="17"/>
        <v>104</v>
      </c>
      <c r="AO62" s="26">
        <f t="shared" si="18"/>
        <v>105</v>
      </c>
      <c r="AP62" s="26">
        <f t="shared" si="19"/>
        <v>106</v>
      </c>
      <c r="AQ62" s="26">
        <f t="shared" si="20"/>
        <v>62</v>
      </c>
      <c r="AR62" s="30">
        <f>INDEX('2021'!$1:$1048576,MATCH(Giacomo!B62,'2021'!A:A,0),3)</f>
        <v>6518.500809638449</v>
      </c>
      <c r="AS62" s="30">
        <f>INDEX('2022'!$1:$1048576,MATCH(Giacomo!B62,'2022'!A:A,0),3)</f>
        <v>7102.5342493083745</v>
      </c>
      <c r="AT62" s="30">
        <f>INDEX('2023'!$1:$1048576,MATCH(Giacomo!B62,'2023'!A:A,0),3)</f>
        <v>7427.7984265442828</v>
      </c>
      <c r="AU62" s="29">
        <f t="shared" si="29"/>
        <v>13.94948997415662</v>
      </c>
      <c r="AV62" s="30">
        <f>INDEX('2021'!$1:$1048576,MATCH(Giacomo!B62,'2021'!A:A,0),2)</f>
        <v>1647.776650656944</v>
      </c>
      <c r="AW62" s="30">
        <f>INDEX('2022'!$1:$1048576,MATCH(Giacomo!B62,'2022'!A:A,0),2)</f>
        <v>1671.925834084517</v>
      </c>
      <c r="AX62" s="30">
        <f>INDEX('2023'!$1:$1048576,MATCH(Giacomo!B62,'2023'!A:A,0),2)</f>
        <v>1828.8735257320504</v>
      </c>
      <c r="AY62" s="29">
        <f t="shared" si="21"/>
        <v>10.990377549221009</v>
      </c>
      <c r="AZ62" s="30">
        <v>3288.7437952581363</v>
      </c>
      <c r="BA62" s="30">
        <v>3563.641379601584</v>
      </c>
      <c r="BB62" s="30">
        <v>3563.641379601584</v>
      </c>
      <c r="BC62" s="29">
        <f t="shared" si="22"/>
        <v>8.3587412537214902</v>
      </c>
      <c r="BD62" s="30">
        <f>INDEX('2021'!$1:$1048576,MATCH($B62,'2021'!$A:$A,0),7)</f>
        <v>5017.2110466882586</v>
      </c>
      <c r="BE62" s="30">
        <f>INDEX('2022'!$1:$1048576,MATCH($B62,'2022'!$A:$A,0),7)</f>
        <v>5131.9469757316338</v>
      </c>
      <c r="BF62" s="30">
        <f>INDEX('2023'!$1:$1048576,MATCH($B62,'2023'!$A:$A,0),7)</f>
        <v>5301.2021427125846</v>
      </c>
      <c r="BG62" s="29">
        <f t="shared" si="23"/>
        <v>5.6603378526757666</v>
      </c>
      <c r="BH62" s="29">
        <f t="shared" si="24"/>
        <v>55.817567352626064</v>
      </c>
      <c r="BI62" s="29">
        <f t="shared" si="25"/>
        <v>13.743408926819351</v>
      </c>
      <c r="BJ62" s="29">
        <f t="shared" si="26"/>
        <v>26.779643348380354</v>
      </c>
      <c r="BK62" s="29">
        <f t="shared" si="27"/>
        <v>39.836865603851642</v>
      </c>
      <c r="BL62" s="29">
        <f t="shared" si="28"/>
        <v>2017.9604564194674</v>
      </c>
      <c r="BM62" s="29"/>
      <c r="BN62" s="29"/>
      <c r="BO62" s="29"/>
      <c r="BP62" s="29"/>
      <c r="BQ62" s="29"/>
    </row>
    <row r="63" spans="1:69" x14ac:dyDescent="0.3">
      <c r="A63" s="26">
        <v>62</v>
      </c>
      <c r="B63" s="26" t="s">
        <v>86</v>
      </c>
      <c r="C63" s="26">
        <f>VALUE(INDEX([1]COD_RIPARTIZIONI!$A$1:$IV$65536,MATCH(A63,[1]COD_RIPARTIZIONI!$U$1:$U$65536,0),8))</f>
        <v>15</v>
      </c>
      <c r="D63" s="26" t="str">
        <f>INDEX([1]COD_RIPARTIZIONI!$A$1:$IV$65536,MATCH(A63,[1]COD_RIPARTIZIONI!$U$1:$U$65536,0),10)</f>
        <v>Campania</v>
      </c>
      <c r="E63" s="26">
        <v>4</v>
      </c>
      <c r="F63" s="26" t="s">
        <v>366</v>
      </c>
      <c r="G63" s="26">
        <f t="shared" si="3"/>
        <v>2</v>
      </c>
      <c r="H63" s="26" t="s">
        <v>187</v>
      </c>
      <c r="I63" s="26">
        <v>2</v>
      </c>
      <c r="J63" s="26" t="s">
        <v>360</v>
      </c>
      <c r="K63" s="31">
        <v>106197</v>
      </c>
      <c r="L63" s="31">
        <v>2080.5149000000001</v>
      </c>
      <c r="M63" s="30">
        <f t="shared" si="4"/>
        <v>51.043614251452844</v>
      </c>
      <c r="N63" s="26">
        <f t="shared" si="5"/>
        <v>2</v>
      </c>
      <c r="O63" s="26" t="str">
        <f t="shared" si="6"/>
        <v>Provincia non turistica</v>
      </c>
      <c r="P63" s="26">
        <f>INDEX(Foglio2!H:M,MATCH(Giacomo!A63,Foglio2!H:H,0),6)</f>
        <v>2</v>
      </c>
      <c r="Q63" s="26" t="str">
        <f t="shared" si="7"/>
        <v>Provincia con poche aree interne</v>
      </c>
      <c r="R63" s="26">
        <f t="shared" si="8"/>
        <v>1</v>
      </c>
      <c r="S63" s="26" t="str">
        <f t="shared" si="9"/>
        <v>Provincia fino a 500.000 abitanti</v>
      </c>
      <c r="T63" s="30">
        <v>347.75376536262354</v>
      </c>
      <c r="U63" s="30">
        <v>672.11717968500318</v>
      </c>
      <c r="V63" s="30">
        <v>509.53663577444615</v>
      </c>
      <c r="W63" s="30">
        <v>992.2027926054991</v>
      </c>
      <c r="X63" s="30">
        <v>1225.0203131266496</v>
      </c>
      <c r="Y63" s="30">
        <v>1516.5800818423386</v>
      </c>
      <c r="Z63" s="30">
        <v>5263.2107683965605</v>
      </c>
      <c r="AA63" s="32">
        <f t="shared" si="10"/>
        <v>20067.757017129392</v>
      </c>
      <c r="AB63" s="30">
        <f>INDEX('pro-capite'!$1:$1048576,MATCH($B63,'pro-capite'!$A:$A,0),5)</f>
        <v>3588.3648732958645</v>
      </c>
      <c r="AC63" s="30">
        <f>INDEX('pro-capite'!$1:$1048576,MATCH($B63,'pro-capite'!$A:$A,0),6)</f>
        <v>3848.9768670736125</v>
      </c>
      <c r="AD63" s="30">
        <f>INDEX('pro-capite'!$1:$1048576,MATCH($B63,'pro-capite'!$A:$A,0),7)</f>
        <v>3967.1783021387623</v>
      </c>
      <c r="AE63" s="31">
        <v>265885.5</v>
      </c>
      <c r="AF63" s="31">
        <v>264090</v>
      </c>
      <c r="AG63" s="31">
        <v>262272</v>
      </c>
      <c r="AH63" s="32">
        <f t="shared" si="11"/>
        <v>13495.902835227436</v>
      </c>
      <c r="AI63" s="32">
        <f t="shared" si="12"/>
        <v>14574.489253942264</v>
      </c>
      <c r="AJ63" s="32">
        <f t="shared" si="13"/>
        <v>15126.198382361679</v>
      </c>
      <c r="AK63" s="29">
        <f t="shared" si="14"/>
        <v>10.556714331420892</v>
      </c>
      <c r="AL63" s="79">
        <f t="shared" si="15"/>
        <v>3.0709832547011047</v>
      </c>
      <c r="AM63" s="26">
        <f t="shared" si="16"/>
        <v>81</v>
      </c>
      <c r="AN63" s="26">
        <f t="shared" si="17"/>
        <v>103</v>
      </c>
      <c r="AO63" s="26">
        <f t="shared" si="18"/>
        <v>101</v>
      </c>
      <c r="AP63" s="26">
        <f t="shared" si="19"/>
        <v>103</v>
      </c>
      <c r="AQ63" s="26">
        <f t="shared" si="20"/>
        <v>101</v>
      </c>
      <c r="AR63" s="30">
        <f>INDEX('2021'!$1:$1048576,MATCH(Giacomo!B63,'2021'!A:A,0),3)</f>
        <v>1480.3248843504512</v>
      </c>
      <c r="AS63" s="30">
        <f>INDEX('2022'!$1:$1048576,MATCH(Giacomo!B63,'2022'!A:A,0),3)</f>
        <v>1604.6721009814769</v>
      </c>
      <c r="AT63" s="30">
        <f>INDEX('2023'!$1:$1048576,MATCH(Giacomo!B63,'2023'!A:A,0),3)</f>
        <v>1682.4682635329088</v>
      </c>
      <c r="AU63" s="29">
        <f t="shared" si="29"/>
        <v>13.655338859696059</v>
      </c>
      <c r="AV63" s="30">
        <f>INDEX('2021'!$1:$1048576,MATCH(Giacomo!B63,'2021'!A:A,0),2)</f>
        <v>409.0380955363936</v>
      </c>
      <c r="AW63" s="30">
        <f>INDEX('2022'!$1:$1048576,MATCH(Giacomo!B63,'2022'!A:A,0),2)</f>
        <v>439.37835511015351</v>
      </c>
      <c r="AX63" s="30">
        <f>INDEX('2023'!$1:$1048576,MATCH(Giacomo!B63,'2023'!A:A,0),2)</f>
        <v>450.01412054838045</v>
      </c>
      <c r="AY63" s="29">
        <f t="shared" si="21"/>
        <v>10.017654946846164</v>
      </c>
      <c r="AZ63" s="30">
        <v>1099.405661972507</v>
      </c>
      <c r="BA63" s="30">
        <v>1201.1406161944835</v>
      </c>
      <c r="BB63" s="30">
        <v>1201.1406161944835</v>
      </c>
      <c r="BC63" s="29">
        <f t="shared" si="22"/>
        <v>9.2536320069016114</v>
      </c>
      <c r="BD63" s="30">
        <f>INDEX('2021'!$1:$1048576,MATCH($B63,'2021'!$A:$A,0),7)</f>
        <v>1806.4294835412015</v>
      </c>
      <c r="BE63" s="30">
        <f>INDEX('2022'!$1:$1048576,MATCH($B63,'2022'!$A:$A,0),7)</f>
        <v>1854.1537362941126</v>
      </c>
      <c r="BF63" s="30">
        <f>INDEX('2023'!$1:$1048576,MATCH($B63,'2023'!$A:$A,0),7)</f>
        <v>1913.7949806285417</v>
      </c>
      <c r="BG63" s="29">
        <f t="shared" si="23"/>
        <v>5.9435199693966609</v>
      </c>
      <c r="BH63" s="29">
        <f t="shared" si="24"/>
        <v>42.409696146650788</v>
      </c>
      <c r="BI63" s="29">
        <f t="shared" si="25"/>
        <v>11.343430677309648</v>
      </c>
      <c r="BJ63" s="29">
        <f t="shared" si="26"/>
        <v>30.276950636348548</v>
      </c>
      <c r="BK63" s="29">
        <f t="shared" si="27"/>
        <v>48.240710017918467</v>
      </c>
      <c r="BL63" s="29">
        <f t="shared" si="28"/>
        <v>1715.8298276155306</v>
      </c>
      <c r="BM63" s="29"/>
      <c r="BN63" s="29"/>
      <c r="BO63" s="29"/>
      <c r="BP63" s="29"/>
      <c r="BQ63" s="29"/>
    </row>
    <row r="64" spans="1:69" x14ac:dyDescent="0.3">
      <c r="A64" s="26">
        <v>63</v>
      </c>
      <c r="B64" s="26" t="s">
        <v>87</v>
      </c>
      <c r="C64" s="26">
        <f>VALUE(INDEX([1]COD_RIPARTIZIONI!$A$1:$IV$65536,MATCH(A64,[1]COD_RIPARTIZIONI!$U$1:$U$65536,0),8))</f>
        <v>15</v>
      </c>
      <c r="D64" s="26" t="str">
        <f>INDEX([1]COD_RIPARTIZIONI!$A$1:$IV$65536,MATCH(A64,[1]COD_RIPARTIZIONI!$U$1:$U$65536,0),10)</f>
        <v>Campania</v>
      </c>
      <c r="E64" s="26">
        <v>4</v>
      </c>
      <c r="F64" s="26" t="s">
        <v>366</v>
      </c>
      <c r="G64" s="26">
        <f t="shared" si="3"/>
        <v>1</v>
      </c>
      <c r="H64" s="26" t="s">
        <v>355</v>
      </c>
      <c r="I64" s="26">
        <v>2</v>
      </c>
      <c r="J64" s="26" t="s">
        <v>360</v>
      </c>
      <c r="K64" s="31">
        <v>13948949</v>
      </c>
      <c r="L64" s="31">
        <v>1176.7245</v>
      </c>
      <c r="M64" s="30">
        <f t="shared" si="4"/>
        <v>11854.048250036436</v>
      </c>
      <c r="N64" s="26">
        <f t="shared" si="5"/>
        <v>1</v>
      </c>
      <c r="O64" s="26" t="str">
        <f t="shared" si="6"/>
        <v>Provincia turistica</v>
      </c>
      <c r="P64" s="26">
        <f>INDEX(Foglio2!H:M,MATCH(Giacomo!A64,Foglio2!H:H,0),6)</f>
        <v>2</v>
      </c>
      <c r="Q64" s="26" t="str">
        <f t="shared" si="7"/>
        <v>Provincia con poche aree interne</v>
      </c>
      <c r="R64" s="26">
        <f t="shared" si="8"/>
        <v>2</v>
      </c>
      <c r="S64" s="26" t="str">
        <f t="shared" si="9"/>
        <v>Provincia con oltre 500.000 abitanti</v>
      </c>
      <c r="T64" s="30">
        <v>720.33838414871673</v>
      </c>
      <c r="U64" s="30">
        <v>7656.7268969954312</v>
      </c>
      <c r="V64" s="30">
        <v>4233.6332297294521</v>
      </c>
      <c r="W64" s="30">
        <v>19120.342996764466</v>
      </c>
      <c r="X64" s="30">
        <v>17182.555496620429</v>
      </c>
      <c r="Y64" s="30">
        <v>15619.747528535625</v>
      </c>
      <c r="Z64" s="30">
        <v>64533.344532794123</v>
      </c>
      <c r="AA64" s="32">
        <f t="shared" si="10"/>
        <v>21687.098418901285</v>
      </c>
      <c r="AB64" s="30">
        <f>INDEX('pro-capite'!$1:$1048576,MATCH($B64,'pro-capite'!$A:$A,0),5)</f>
        <v>44721.034403547274</v>
      </c>
      <c r="AC64" s="30">
        <f>INDEX('pro-capite'!$1:$1048576,MATCH($B64,'pro-capite'!$A:$A,0),6)</f>
        <v>47615.399534406708</v>
      </c>
      <c r="AD64" s="30">
        <f>INDEX('pro-capite'!$1:$1048576,MATCH($B64,'pro-capite'!$A:$A,0),7)</f>
        <v>49796.830778987962</v>
      </c>
      <c r="AE64" s="31">
        <v>2987560.5</v>
      </c>
      <c r="AF64" s="31">
        <v>2984357</v>
      </c>
      <c r="AG64" s="31">
        <v>2975656</v>
      </c>
      <c r="AH64" s="32">
        <f t="shared" si="11"/>
        <v>14969.080761225512</v>
      </c>
      <c r="AI64" s="32">
        <f t="shared" si="12"/>
        <v>15954.994504480097</v>
      </c>
      <c r="AJ64" s="32">
        <f t="shared" si="13"/>
        <v>16734.740433365943</v>
      </c>
      <c r="AK64" s="29">
        <f t="shared" si="14"/>
        <v>11.349908254890622</v>
      </c>
      <c r="AL64" s="79">
        <f t="shared" si="15"/>
        <v>4.5813565903294773</v>
      </c>
      <c r="AM64" s="26">
        <f t="shared" si="16"/>
        <v>62</v>
      </c>
      <c r="AN64" s="26">
        <f t="shared" si="17"/>
        <v>89</v>
      </c>
      <c r="AO64" s="26">
        <f t="shared" si="18"/>
        <v>87</v>
      </c>
      <c r="AP64" s="26">
        <f t="shared" si="19"/>
        <v>88</v>
      </c>
      <c r="AQ64" s="26">
        <f t="shared" si="20"/>
        <v>63</v>
      </c>
      <c r="AR64" s="30">
        <f>INDEX('2021'!$1:$1048576,MATCH(Giacomo!B64,'2021'!A:A,0),3)</f>
        <v>24732.203026190426</v>
      </c>
      <c r="AS64" s="30">
        <f>INDEX('2022'!$1:$1048576,MATCH(Giacomo!B64,'2022'!A:A,0),3)</f>
        <v>26733.163624886289</v>
      </c>
      <c r="AT64" s="30">
        <f>INDEX('2023'!$1:$1048576,MATCH(Giacomo!B64,'2023'!A:A,0),3)</f>
        <v>28069.236958176414</v>
      </c>
      <c r="AU64" s="29">
        <f t="shared" si="29"/>
        <v>13.49266754947871</v>
      </c>
      <c r="AV64" s="30">
        <f>INDEX('2021'!$1:$1048576,MATCH(Giacomo!B64,'2021'!A:A,0),2)</f>
        <v>4796.6960802969788</v>
      </c>
      <c r="AW64" s="30">
        <f>INDEX('2022'!$1:$1048576,MATCH(Giacomo!B64,'2022'!A:A,0),2)</f>
        <v>4940.1967296459216</v>
      </c>
      <c r="AX64" s="30">
        <f>INDEX('2023'!$1:$1048576,MATCH(Giacomo!B64,'2023'!A:A,0),2)</f>
        <v>5262.5484457183493</v>
      </c>
      <c r="AY64" s="29">
        <f t="shared" si="21"/>
        <v>9.7119425042357079</v>
      </c>
      <c r="AZ64" s="30">
        <v>14494.510521285134</v>
      </c>
      <c r="BA64" s="30">
        <v>15806.771135478515</v>
      </c>
      <c r="BB64" s="30">
        <v>15806.771135478515</v>
      </c>
      <c r="BC64" s="29">
        <f t="shared" si="22"/>
        <v>9.0535007185398371</v>
      </c>
      <c r="BD64" s="30">
        <f>INDEX('2021'!$1:$1048576,MATCH($B64,'2021'!$A:$A,0),7)</f>
        <v>17170.611259933819</v>
      </c>
      <c r="BE64" s="30">
        <f>INDEX('2022'!$1:$1048576,MATCH($B64,'2022'!$A:$A,0),7)</f>
        <v>17427.540976386153</v>
      </c>
      <c r="BF64" s="30">
        <f>INDEX('2023'!$1:$1048576,MATCH($B64,'2023'!$A:$A,0),7)</f>
        <v>18134.703627781873</v>
      </c>
      <c r="BG64" s="29">
        <f t="shared" si="23"/>
        <v>5.6147818691678424</v>
      </c>
      <c r="BH64" s="29">
        <f t="shared" si="24"/>
        <v>56.367516805949776</v>
      </c>
      <c r="BI64" s="29">
        <f t="shared" si="25"/>
        <v>10.568038896039363</v>
      </c>
      <c r="BJ64" s="29">
        <f t="shared" si="26"/>
        <v>31.742524349859362</v>
      </c>
      <c r="BK64" s="29">
        <f t="shared" si="27"/>
        <v>36.417385090767482</v>
      </c>
      <c r="BL64" s="29">
        <f t="shared" si="28"/>
        <v>1768.533878149339</v>
      </c>
      <c r="BM64" s="29"/>
      <c r="BN64" s="29"/>
      <c r="BO64" s="29"/>
      <c r="BP64" s="29"/>
      <c r="BQ64" s="29"/>
    </row>
    <row r="65" spans="1:69" x14ac:dyDescent="0.3">
      <c r="A65" s="26">
        <v>64</v>
      </c>
      <c r="B65" s="26" t="s">
        <v>88</v>
      </c>
      <c r="C65" s="26">
        <f>VALUE(INDEX([1]COD_RIPARTIZIONI!$A$1:$IV$65536,MATCH(A65,[1]COD_RIPARTIZIONI!$U$1:$U$65536,0),8))</f>
        <v>15</v>
      </c>
      <c r="D65" s="26" t="str">
        <f>INDEX([1]COD_RIPARTIZIONI!$A$1:$IV$65536,MATCH(A65,[1]COD_RIPARTIZIONI!$U$1:$U$65536,0),10)</f>
        <v>Campania</v>
      </c>
      <c r="E65" s="26">
        <v>4</v>
      </c>
      <c r="F65" s="26" t="s">
        <v>366</v>
      </c>
      <c r="G65" s="26">
        <f t="shared" si="3"/>
        <v>2</v>
      </c>
      <c r="H65" s="26" t="s">
        <v>187</v>
      </c>
      <c r="I65" s="26">
        <v>2</v>
      </c>
      <c r="J65" s="26" t="s">
        <v>360</v>
      </c>
      <c r="K65" s="31">
        <v>289326</v>
      </c>
      <c r="L65" s="31">
        <v>2804.5209999999997</v>
      </c>
      <c r="M65" s="30">
        <f t="shared" si="4"/>
        <v>103.16414104226712</v>
      </c>
      <c r="N65" s="26">
        <f t="shared" si="5"/>
        <v>2</v>
      </c>
      <c r="O65" s="26" t="str">
        <f t="shared" si="6"/>
        <v>Provincia non turistica</v>
      </c>
      <c r="P65" s="26">
        <f>INDEX(Foglio2!H:M,MATCH(Giacomo!A65,Foglio2!H:H,0),6)</f>
        <v>1</v>
      </c>
      <c r="Q65" s="26" t="str">
        <f t="shared" si="7"/>
        <v>Provincia con molte aree interne</v>
      </c>
      <c r="R65" s="26">
        <f t="shared" si="8"/>
        <v>1</v>
      </c>
      <c r="S65" s="26" t="str">
        <f t="shared" si="9"/>
        <v>Provincia fino a 500.000 abitanti</v>
      </c>
      <c r="T65" s="30">
        <v>300.67743276641983</v>
      </c>
      <c r="U65" s="30">
        <v>1314.2091684682837</v>
      </c>
      <c r="V65" s="30">
        <v>590.48437565915924</v>
      </c>
      <c r="W65" s="30">
        <v>1612.9346358409316</v>
      </c>
      <c r="X65" s="30">
        <v>1942.0682098823931</v>
      </c>
      <c r="Y65" s="30">
        <v>2191.8622360230779</v>
      </c>
      <c r="Z65" s="30">
        <v>7952.2360586402647</v>
      </c>
      <c r="AA65" s="32">
        <f t="shared" si="10"/>
        <v>19982.877500807921</v>
      </c>
      <c r="AB65" s="30">
        <f>INDEX('pro-capite'!$1:$1048576,MATCH($B65,'pro-capite'!$A:$A,0),5)</f>
        <v>5687.8020902632961</v>
      </c>
      <c r="AC65" s="30">
        <f>INDEX('pro-capite'!$1:$1048576,MATCH($B65,'pro-capite'!$A:$A,0),6)</f>
        <v>6147.5900309391709</v>
      </c>
      <c r="AD65" s="30">
        <f>INDEX('pro-capite'!$1:$1048576,MATCH($B65,'pro-capite'!$A:$A,0),7)</f>
        <v>6351.499246772707</v>
      </c>
      <c r="AE65" s="31">
        <v>402190</v>
      </c>
      <c r="AF65" s="31">
        <v>400191.5</v>
      </c>
      <c r="AG65" s="31">
        <v>397952.5</v>
      </c>
      <c r="AH65" s="32">
        <f t="shared" si="11"/>
        <v>14142.077352155189</v>
      </c>
      <c r="AI65" s="32">
        <f t="shared" si="12"/>
        <v>15361.620701437114</v>
      </c>
      <c r="AJ65" s="32">
        <f t="shared" si="13"/>
        <v>15960.445648092944</v>
      </c>
      <c r="AK65" s="29">
        <f t="shared" si="14"/>
        <v>11.668780769386572</v>
      </c>
      <c r="AL65" s="79">
        <f t="shared" si="15"/>
        <v>3.316896780808662</v>
      </c>
      <c r="AM65" s="26">
        <f t="shared" si="16"/>
        <v>48</v>
      </c>
      <c r="AN65" s="26">
        <f t="shared" si="17"/>
        <v>97</v>
      </c>
      <c r="AO65" s="26">
        <f t="shared" si="18"/>
        <v>96</v>
      </c>
      <c r="AP65" s="26">
        <f t="shared" si="19"/>
        <v>96</v>
      </c>
      <c r="AQ65" s="26">
        <f t="shared" si="20"/>
        <v>96</v>
      </c>
      <c r="AR65" s="30">
        <f>INDEX('2021'!$1:$1048576,MATCH(Giacomo!B65,'2021'!A:A,0),3)</f>
        <v>2881.6608354320092</v>
      </c>
      <c r="AS65" s="30">
        <f>INDEX('2022'!$1:$1048576,MATCH(Giacomo!B65,'2022'!A:A,0),3)</f>
        <v>3154.2063782980231</v>
      </c>
      <c r="AT65" s="30">
        <f>INDEX('2023'!$1:$1048576,MATCH(Giacomo!B65,'2023'!A:A,0),3)</f>
        <v>3291.1853514616341</v>
      </c>
      <c r="AU65" s="29">
        <f t="shared" si="29"/>
        <v>14.211405832158945</v>
      </c>
      <c r="AV65" s="30">
        <f>INDEX('2021'!$1:$1048576,MATCH(Giacomo!B65,'2021'!A:A,0),2)</f>
        <v>616.76257637082176</v>
      </c>
      <c r="AW65" s="30">
        <f>INDEX('2022'!$1:$1048576,MATCH(Giacomo!B65,'2022'!A:A,0),2)</f>
        <v>654.54236043754941</v>
      </c>
      <c r="AX65" s="30">
        <f>INDEX('2023'!$1:$1048576,MATCH(Giacomo!B65,'2023'!A:A,0),2)</f>
        <v>687.59480771028132</v>
      </c>
      <c r="AY65" s="29">
        <f t="shared" si="21"/>
        <v>11.484521605745485</v>
      </c>
      <c r="AZ65" s="30">
        <v>1732.7523239932473</v>
      </c>
      <c r="BA65" s="30">
        <v>1895.0089366355871</v>
      </c>
      <c r="BB65" s="30">
        <v>1895.0089366355871</v>
      </c>
      <c r="BC65" s="29">
        <f t="shared" si="22"/>
        <v>9.3640972454971632</v>
      </c>
      <c r="BD65" s="30">
        <f>INDEX('2021'!$1:$1048576,MATCH($B65,'2021'!$A:$A,0),7)</f>
        <v>2562.4836859026386</v>
      </c>
      <c r="BE65" s="30">
        <f>INDEX('2022'!$1:$1048576,MATCH($B65,'2022'!$A:$A,0),7)</f>
        <v>2633.2945299346752</v>
      </c>
      <c r="BF65" s="30">
        <f>INDEX('2023'!$1:$1048576,MATCH($B65,'2023'!$A:$A,0),7)</f>
        <v>2719.6272073802006</v>
      </c>
      <c r="BG65" s="29">
        <f t="shared" si="23"/>
        <v>6.1324691486653364</v>
      </c>
      <c r="BH65" s="29">
        <f t="shared" si="24"/>
        <v>51.81745637668044</v>
      </c>
      <c r="BI65" s="29">
        <f t="shared" si="25"/>
        <v>10.825708718451924</v>
      </c>
      <c r="BJ65" s="29">
        <f t="shared" si="26"/>
        <v>29.83561617516478</v>
      </c>
      <c r="BK65" s="29">
        <f t="shared" si="27"/>
        <v>42.818665353098865</v>
      </c>
      <c r="BL65" s="29">
        <f t="shared" si="28"/>
        <v>1727.8313560293786</v>
      </c>
      <c r="BM65" s="29"/>
      <c r="BN65" s="29"/>
      <c r="BO65" s="29"/>
      <c r="BP65" s="29"/>
      <c r="BQ65" s="29"/>
    </row>
    <row r="66" spans="1:69" x14ac:dyDescent="0.3">
      <c r="A66" s="26">
        <v>65</v>
      </c>
      <c r="B66" s="26" t="s">
        <v>89</v>
      </c>
      <c r="C66" s="26">
        <f>VALUE(INDEX([1]COD_RIPARTIZIONI!$A$1:$IV$65536,MATCH(A66,[1]COD_RIPARTIZIONI!$U$1:$U$65536,0),8))</f>
        <v>15</v>
      </c>
      <c r="D66" s="26" t="str">
        <f>INDEX([1]COD_RIPARTIZIONI!$A$1:$IV$65536,MATCH(A66,[1]COD_RIPARTIZIONI!$U$1:$U$65536,0),10)</f>
        <v>Campania</v>
      </c>
      <c r="E66" s="26">
        <v>4</v>
      </c>
      <c r="F66" s="26" t="s">
        <v>366</v>
      </c>
      <c r="G66" s="26">
        <f t="shared" si="3"/>
        <v>2</v>
      </c>
      <c r="H66" s="26" t="s">
        <v>187</v>
      </c>
      <c r="I66" s="26">
        <v>2</v>
      </c>
      <c r="J66" s="26" t="s">
        <v>360</v>
      </c>
      <c r="K66" s="31">
        <v>5045238</v>
      </c>
      <c r="L66" s="31">
        <v>4954.9252000000006</v>
      </c>
      <c r="M66" s="30">
        <f t="shared" si="4"/>
        <v>1018.2268745449476</v>
      </c>
      <c r="N66" s="26">
        <f t="shared" si="5"/>
        <v>2</v>
      </c>
      <c r="O66" s="26" t="str">
        <f t="shared" si="6"/>
        <v>Provincia non turistica</v>
      </c>
      <c r="P66" s="26">
        <f>INDEX(Foglio2!H:M,MATCH(Giacomo!A66,Foglio2!H:H,0),6)</f>
        <v>1</v>
      </c>
      <c r="Q66" s="26" t="str">
        <f t="shared" si="7"/>
        <v>Provincia con molte aree interne</v>
      </c>
      <c r="R66" s="26">
        <f t="shared" si="8"/>
        <v>2</v>
      </c>
      <c r="S66" s="26" t="str">
        <f t="shared" si="9"/>
        <v>Provincia con oltre 500.000 abitanti</v>
      </c>
      <c r="T66" s="30">
        <v>1127.9625499079493</v>
      </c>
      <c r="U66" s="30">
        <v>2874.6772235231779</v>
      </c>
      <c r="V66" s="30">
        <v>1483.1337099773052</v>
      </c>
      <c r="W66" s="30">
        <v>6080.2092302188539</v>
      </c>
      <c r="X66" s="30">
        <v>5306.0146560727362</v>
      </c>
      <c r="Y66" s="30">
        <v>5622.0495574202541</v>
      </c>
      <c r="Z66" s="30">
        <v>22494.046927120278</v>
      </c>
      <c r="AA66" s="32">
        <f t="shared" si="10"/>
        <v>21229.96191952685</v>
      </c>
      <c r="AB66" s="30">
        <f>INDEX('pro-capite'!$1:$1048576,MATCH($B66,'pro-capite'!$A:$A,0),5)</f>
        <v>16791.065439015056</v>
      </c>
      <c r="AC66" s="30">
        <f>INDEX('pro-capite'!$1:$1048576,MATCH($B66,'pro-capite'!$A:$A,0),6)</f>
        <v>17951.015970829609</v>
      </c>
      <c r="AD66" s="30">
        <f>INDEX('pro-capite'!$1:$1048576,MATCH($B66,'pro-capite'!$A:$A,0),7)</f>
        <v>18695.414449466774</v>
      </c>
      <c r="AE66" s="31">
        <v>1065230</v>
      </c>
      <c r="AF66" s="31">
        <v>1062780</v>
      </c>
      <c r="AG66" s="31">
        <v>1059542.5</v>
      </c>
      <c r="AH66" s="32">
        <f t="shared" si="11"/>
        <v>15762.854443655415</v>
      </c>
      <c r="AI66" s="32">
        <f t="shared" si="12"/>
        <v>16890.622679039509</v>
      </c>
      <c r="AJ66" s="32">
        <f t="shared" si="13"/>
        <v>17644.799004727771</v>
      </c>
      <c r="AK66" s="29">
        <f t="shared" si="14"/>
        <v>11.341442372244288</v>
      </c>
      <c r="AL66" s="79">
        <f t="shared" si="15"/>
        <v>4.1468320224705479</v>
      </c>
      <c r="AM66" s="26">
        <f t="shared" si="16"/>
        <v>63</v>
      </c>
      <c r="AN66" s="26">
        <f t="shared" si="17"/>
        <v>79</v>
      </c>
      <c r="AO66" s="26">
        <f t="shared" si="18"/>
        <v>76</v>
      </c>
      <c r="AP66" s="26">
        <f t="shared" si="19"/>
        <v>79</v>
      </c>
      <c r="AQ66" s="26">
        <f t="shared" si="20"/>
        <v>76</v>
      </c>
      <c r="AR66" s="30">
        <f>INDEX('2021'!$1:$1048576,MATCH(Giacomo!B66,'2021'!A:A,0),3)</f>
        <v>9214.4104443886645</v>
      </c>
      <c r="AS66" s="30">
        <f>INDEX('2022'!$1:$1048576,MATCH(Giacomo!B66,'2022'!A:A,0),3)</f>
        <v>9744.0236465258367</v>
      </c>
      <c r="AT66" s="30">
        <f>INDEX('2023'!$1:$1048576,MATCH(Giacomo!B66,'2023'!A:A,0),3)</f>
        <v>10344.211000284762</v>
      </c>
      <c r="AU66" s="29">
        <f t="shared" ref="AU66:AU97" si="30">AT66/AR66*100-100</f>
        <v>12.261235406374979</v>
      </c>
      <c r="AV66" s="30">
        <f>INDEX('2021'!$1:$1048576,MATCH(Giacomo!B66,'2021'!A:A,0),2)</f>
        <v>1910.6265971388634</v>
      </c>
      <c r="AW66" s="30">
        <f>INDEX('2022'!$1:$1048576,MATCH(Giacomo!B66,'2022'!A:A,0),2)</f>
        <v>2006.2567207218576</v>
      </c>
      <c r="AX66" s="30">
        <f>INDEX('2023'!$1:$1048576,MATCH(Giacomo!B66,'2023'!A:A,0),2)</f>
        <v>2106.6691002909388</v>
      </c>
      <c r="AY66" s="29">
        <f t="shared" si="21"/>
        <v>10.260639281670535</v>
      </c>
      <c r="AZ66" s="30">
        <v>5453.787697490975</v>
      </c>
      <c r="BA66" s="30">
        <v>6032.2379320898308</v>
      </c>
      <c r="BB66" s="30">
        <v>6032.2379320898308</v>
      </c>
      <c r="BC66" s="29">
        <f t="shared" si="22"/>
        <v>10.606394430516119</v>
      </c>
      <c r="BD66" s="30">
        <f>INDEX('2021'!$1:$1048576,MATCH($B66,'2021'!$A:$A,0),7)</f>
        <v>6316.5645239340865</v>
      </c>
      <c r="BE66" s="30">
        <f>INDEX('2022'!$1:$1048576,MATCH($B66,'2022'!$A:$A,0),7)</f>
        <v>6489.9637816534232</v>
      </c>
      <c r="BF66" s="30">
        <f>INDEX('2023'!$1:$1048576,MATCH($B66,'2023'!$A:$A,0),7)</f>
        <v>6693.0720414967946</v>
      </c>
      <c r="BG66" s="29">
        <f t="shared" si="23"/>
        <v>5.9606375607513087</v>
      </c>
      <c r="BH66" s="29">
        <f t="shared" si="24"/>
        <v>55.330204250057676</v>
      </c>
      <c r="BI66" s="29">
        <f t="shared" si="25"/>
        <v>11.268373354253319</v>
      </c>
      <c r="BJ66" s="29">
        <f t="shared" si="26"/>
        <v>32.265868982978766</v>
      </c>
      <c r="BK66" s="29">
        <f t="shared" si="27"/>
        <v>35.800608002502415</v>
      </c>
      <c r="BL66" s="29">
        <f t="shared" si="28"/>
        <v>1988.2818294602987</v>
      </c>
      <c r="BM66" s="29"/>
      <c r="BN66" s="29"/>
      <c r="BO66" s="29"/>
      <c r="BP66" s="29"/>
      <c r="BQ66" s="29"/>
    </row>
    <row r="67" spans="1:69" x14ac:dyDescent="0.3">
      <c r="A67" s="26">
        <v>66</v>
      </c>
      <c r="B67" s="26" t="s">
        <v>79</v>
      </c>
      <c r="C67" s="26">
        <f>VALUE(INDEX([1]COD_RIPARTIZIONI!$A$1:$IV$65536,MATCH(A67,[1]COD_RIPARTIZIONI!$U$1:$U$65536,0),8))</f>
        <v>13</v>
      </c>
      <c r="D67" s="26" t="str">
        <f>INDEX([1]COD_RIPARTIZIONI!$A$1:$IV$65536,MATCH(A67,[1]COD_RIPARTIZIONI!$U$1:$U$65536,0),10)</f>
        <v>Abruzzo</v>
      </c>
      <c r="E67" s="26">
        <v>4</v>
      </c>
      <c r="F67" s="26" t="s">
        <v>366</v>
      </c>
      <c r="G67" s="26">
        <f t="shared" ref="G67:G108" si="31">IF(H67="Città metropolitana",1,2)</f>
        <v>2</v>
      </c>
      <c r="H67" s="26" t="s">
        <v>187</v>
      </c>
      <c r="I67" s="26">
        <v>2</v>
      </c>
      <c r="J67" s="26" t="s">
        <v>360</v>
      </c>
      <c r="K67" s="31">
        <v>1217181</v>
      </c>
      <c r="L67" s="31">
        <v>5046.9096</v>
      </c>
      <c r="M67" s="30">
        <f t="shared" ref="M67:M151" si="32">K67/L67</f>
        <v>241.17352924252893</v>
      </c>
      <c r="N67" s="26">
        <f t="shared" ref="N67:N108" si="33">IF(M67&gt;M$137,1,2)</f>
        <v>2</v>
      </c>
      <c r="O67" s="26" t="str">
        <f t="shared" ref="O67:O108" si="34">IF(N67=1,"Provincia turistica","Provincia non turistica")</f>
        <v>Provincia non turistica</v>
      </c>
      <c r="P67" s="26">
        <f>INDEX(Foglio2!H:M,MATCH(Giacomo!A67,Foglio2!H:H,0),6)</f>
        <v>2</v>
      </c>
      <c r="Q67" s="26" t="str">
        <f t="shared" ref="Q67:Q108" si="35">IF(P67=1,"Provincia con molte aree interne","Provincia con poche aree interne")</f>
        <v>Provincia con poche aree interne</v>
      </c>
      <c r="R67" s="26">
        <f t="shared" ref="R67:R108" si="36">IF(AG67&lt;=500000,1,2)</f>
        <v>1</v>
      </c>
      <c r="S67" s="26" t="str">
        <f t="shared" ref="S67:S108" si="37">IF(R67=1,"Provincia fino a 500.000 abitanti","Provincia con oltre 500.000 abitanti")</f>
        <v>Provincia fino a 500.000 abitanti</v>
      </c>
      <c r="T67" s="30">
        <v>272.76836097703801</v>
      </c>
      <c r="U67" s="30">
        <v>1077.9873181926632</v>
      </c>
      <c r="V67" s="30">
        <v>653.12975867854198</v>
      </c>
      <c r="W67" s="30">
        <v>1491.7678855579586</v>
      </c>
      <c r="X67" s="30">
        <v>1935.888449953477</v>
      </c>
      <c r="Y67" s="30">
        <v>2274.2561837551166</v>
      </c>
      <c r="Z67" s="30">
        <v>7705.7979571147953</v>
      </c>
      <c r="AA67" s="32">
        <f t="shared" ref="AA67:AA151" si="38">Z67/AG67*1000000</f>
        <v>26819.660228229932</v>
      </c>
      <c r="AB67" s="30">
        <f>INDEX('pro-capite'!$1:$1048576,MATCH($B67,'pro-capite'!$A:$A,0),5)</f>
        <v>4439.2145127621752</v>
      </c>
      <c r="AC67" s="30">
        <f>INDEX('pro-capite'!$1:$1048576,MATCH($B67,'pro-capite'!$A:$A,0),6)</f>
        <v>4829.9395790170929</v>
      </c>
      <c r="AD67" s="30">
        <f>INDEX('pro-capite'!$1:$1048576,MATCH($B67,'pro-capite'!$A:$A,0),7)</f>
        <v>5042.5195285718819</v>
      </c>
      <c r="AE67" s="31">
        <v>289883.5</v>
      </c>
      <c r="AF67" s="31">
        <v>288381</v>
      </c>
      <c r="AG67" s="31">
        <v>287319</v>
      </c>
      <c r="AH67" s="32">
        <f t="shared" ref="AH67:AH108" si="39">AB67/AE67*1000000</f>
        <v>15313.788169254805</v>
      </c>
      <c r="AI67" s="32">
        <f t="shared" ref="AI67:AI108" si="40">AC67/AF67*1000000</f>
        <v>16748.466712498721</v>
      </c>
      <c r="AJ67" s="32">
        <f t="shared" ref="AJ67:AJ108" si="41">AD67/AG67*1000000</f>
        <v>17550.247385560586</v>
      </c>
      <c r="AK67" s="29">
        <f t="shared" ref="AK67:AK146" si="42">AD67/AB67*100-100</f>
        <v>13.590355097175006</v>
      </c>
      <c r="AL67" s="79">
        <f t="shared" ref="AL67:AL146" si="43">AD67/AC67*100-100</f>
        <v>4.4012962497151875</v>
      </c>
      <c r="AM67" s="26">
        <f t="shared" ref="AM67:AM108" si="44">RANK(AK67,AK$2:AK$108)</f>
        <v>6</v>
      </c>
      <c r="AN67" s="26">
        <f t="shared" ref="AN67:AN108" si="45">RANK(AH67,AH$2:AH$108)</f>
        <v>83</v>
      </c>
      <c r="AO67" s="26">
        <f t="shared" ref="AO67:AO108" si="46">RANK(AI67,AI$2:AI$108)</f>
        <v>80</v>
      </c>
      <c r="AP67" s="26">
        <f t="shared" ref="AP67:AP108" si="47">RANK(AJ67,AJ$2:AJ$108)</f>
        <v>80</v>
      </c>
      <c r="AQ67" s="26">
        <f t="shared" ref="AQ67:AQ108" si="48">RANK(AL67,AL$2:AL$108)</f>
        <v>69</v>
      </c>
      <c r="AR67" s="30">
        <f>INDEX('2021'!$1:$1048576,MATCH(Giacomo!B67,'2021'!A:A,0),3)</f>
        <v>1912.6823673911031</v>
      </c>
      <c r="AS67" s="30">
        <f>INDEX('2022'!$1:$1048576,MATCH(Giacomo!B67,'2022'!A:A,0),3)</f>
        <v>2190.8770764872443</v>
      </c>
      <c r="AT67" s="30">
        <f>INDEX('2023'!$1:$1048576,MATCH(Giacomo!B67,'2023'!A:A,0),3)</f>
        <v>2266.6601989822639</v>
      </c>
      <c r="AU67" s="29">
        <f t="shared" si="30"/>
        <v>18.506880056304695</v>
      </c>
      <c r="AV67" s="30">
        <f>INDEX('2021'!$1:$1048576,MATCH(Giacomo!B67,'2021'!A:A,0),2)</f>
        <v>667.96340484679683</v>
      </c>
      <c r="AW67" s="30">
        <f>INDEX('2022'!$1:$1048576,MATCH(Giacomo!B67,'2022'!A:A,0),2)</f>
        <v>701.51123767113529</v>
      </c>
      <c r="AX67" s="30">
        <f>INDEX('2023'!$1:$1048576,MATCH(Giacomo!B67,'2023'!A:A,0),2)</f>
        <v>772.0709675880255</v>
      </c>
      <c r="AY67" s="29">
        <f t="shared" ref="AY67:AY149" si="49">AX67/AV67*100-100</f>
        <v>15.585818322652955</v>
      </c>
      <c r="AZ67" s="30">
        <v>1373.5409854296659</v>
      </c>
      <c r="BA67" s="30">
        <v>1541.0750336586211</v>
      </c>
      <c r="BB67" s="30">
        <v>1541.0750336586211</v>
      </c>
      <c r="BC67" s="29">
        <f t="shared" ref="BC67:BC129" si="50">BB67/AZ67*100-100</f>
        <v>12.197236923115767</v>
      </c>
      <c r="BD67" s="30">
        <f>INDEX('2021'!$1:$1048576,MATCH($B67,'2021'!$A:$A,0),7)</f>
        <v>2230.4008190858185</v>
      </c>
      <c r="BE67" s="30">
        <f>INDEX('2022'!$1:$1048576,MATCH($B67,'2022'!$A:$A,0),7)</f>
        <v>2282.3180517388982</v>
      </c>
      <c r="BF67" s="30">
        <f>INDEX('2023'!$1:$1048576,MATCH($B67,'2023'!$A:$A,0),7)</f>
        <v>2376.6467386981635</v>
      </c>
      <c r="BG67" s="29">
        <f t="shared" ref="BG67:BG129" si="51">BF67/BD67*100-100</f>
        <v>6.556934446979227</v>
      </c>
      <c r="BH67" s="29">
        <f t="shared" ref="BH67:BH129" si="52">AT67/AD67*100</f>
        <v>44.950945378375486</v>
      </c>
      <c r="BI67" s="29">
        <f t="shared" ref="BI67:BI129" si="53">AX67/AD67*100</f>
        <v>15.311214229579548</v>
      </c>
      <c r="BJ67" s="29">
        <f t="shared" ref="BJ67:BJ129" si="54">BB67/AD67*100</f>
        <v>30.561607643294085</v>
      </c>
      <c r="BK67" s="29">
        <f t="shared" ref="BK67:BK129" si="55">BF67/AD67*100</f>
        <v>47.132127604694993</v>
      </c>
      <c r="BL67" s="29">
        <f t="shared" ref="BL67:BL108" si="56">AX67/AG67*1000000</f>
        <v>2687.1559750243646</v>
      </c>
      <c r="BM67" s="29"/>
      <c r="BN67" s="29"/>
      <c r="BO67" s="29"/>
      <c r="BP67" s="29"/>
      <c r="BQ67" s="29"/>
    </row>
    <row r="68" spans="1:69" x14ac:dyDescent="0.3">
      <c r="A68" s="26">
        <v>67</v>
      </c>
      <c r="B68" s="26" t="s">
        <v>80</v>
      </c>
      <c r="C68" s="26">
        <f>VALUE(INDEX([1]COD_RIPARTIZIONI!$A$1:$IV$65536,MATCH(A68,[1]COD_RIPARTIZIONI!$U$1:$U$65536,0),8))</f>
        <v>13</v>
      </c>
      <c r="D68" s="26" t="str">
        <f>INDEX([1]COD_RIPARTIZIONI!$A$1:$IV$65536,MATCH(A68,[1]COD_RIPARTIZIONI!$U$1:$U$65536,0),10)</f>
        <v>Abruzzo</v>
      </c>
      <c r="E68" s="26">
        <v>4</v>
      </c>
      <c r="F68" s="26" t="s">
        <v>366</v>
      </c>
      <c r="G68" s="26">
        <f t="shared" si="31"/>
        <v>2</v>
      </c>
      <c r="H68" s="26" t="s">
        <v>187</v>
      </c>
      <c r="I68" s="26">
        <v>2</v>
      </c>
      <c r="J68" s="26" t="s">
        <v>360</v>
      </c>
      <c r="K68" s="31">
        <v>3156649</v>
      </c>
      <c r="L68" s="31">
        <v>1954.7348999999999</v>
      </c>
      <c r="M68" s="30">
        <f t="shared" si="32"/>
        <v>1614.8731984065973</v>
      </c>
      <c r="N68" s="26">
        <f t="shared" si="33"/>
        <v>1</v>
      </c>
      <c r="O68" s="26" t="str">
        <f t="shared" si="34"/>
        <v>Provincia turistica</v>
      </c>
      <c r="P68" s="26">
        <f>INDEX(Foglio2!H:M,MATCH(Giacomo!A68,Foglio2!H:H,0),6)</f>
        <v>2</v>
      </c>
      <c r="Q68" s="26" t="str">
        <f t="shared" si="35"/>
        <v>Provincia con poche aree interne</v>
      </c>
      <c r="R68" s="26">
        <f t="shared" si="36"/>
        <v>1</v>
      </c>
      <c r="S68" s="26" t="str">
        <f t="shared" si="37"/>
        <v>Provincia fino a 500.000 abitanti</v>
      </c>
      <c r="T68" s="30">
        <v>170.87141946719049</v>
      </c>
      <c r="U68" s="30">
        <v>1845.3622776975901</v>
      </c>
      <c r="V68" s="30">
        <v>663.53236693351107</v>
      </c>
      <c r="W68" s="30">
        <v>1479.075501967121</v>
      </c>
      <c r="X68" s="30">
        <v>2124.1560238379907</v>
      </c>
      <c r="Y68" s="30">
        <v>1611.7862303207662</v>
      </c>
      <c r="Z68" s="30">
        <v>7894.7838202241692</v>
      </c>
      <c r="AA68" s="32">
        <f t="shared" si="38"/>
        <v>26388.734994774481</v>
      </c>
      <c r="AB68" s="30">
        <f>INDEX('pro-capite'!$1:$1048576,MATCH($B68,'pro-capite'!$A:$A,0),5)</f>
        <v>5426.8954512961491</v>
      </c>
      <c r="AC68" s="30">
        <f>INDEX('pro-capite'!$1:$1048576,MATCH($B68,'pro-capite'!$A:$A,0),6)</f>
        <v>5927.0463535177332</v>
      </c>
      <c r="AD68" s="30">
        <f>INDEX('pro-capite'!$1:$1048576,MATCH($B68,'pro-capite'!$A:$A,0),7)</f>
        <v>6082.931172446908</v>
      </c>
      <c r="AE68" s="31">
        <v>300375</v>
      </c>
      <c r="AF68" s="31">
        <v>299358.5</v>
      </c>
      <c r="AG68" s="31">
        <v>299172.5</v>
      </c>
      <c r="AH68" s="32">
        <f t="shared" si="39"/>
        <v>18067.067669733329</v>
      </c>
      <c r="AI68" s="32">
        <f t="shared" si="40"/>
        <v>19799.158378725617</v>
      </c>
      <c r="AJ68" s="32">
        <f t="shared" si="41"/>
        <v>20332.521112224247</v>
      </c>
      <c r="AK68" s="29">
        <f t="shared" si="42"/>
        <v>12.088600693313012</v>
      </c>
      <c r="AL68" s="79">
        <f t="shared" si="43"/>
        <v>2.6300590484948003</v>
      </c>
      <c r="AM68" s="26">
        <f t="shared" si="44"/>
        <v>30</v>
      </c>
      <c r="AN68" s="26">
        <f t="shared" si="45"/>
        <v>67</v>
      </c>
      <c r="AO68" s="26">
        <f t="shared" si="46"/>
        <v>63</v>
      </c>
      <c r="AP68" s="26">
        <f t="shared" si="47"/>
        <v>63</v>
      </c>
      <c r="AQ68" s="26">
        <f t="shared" si="48"/>
        <v>105</v>
      </c>
      <c r="AR68" s="30">
        <f>INDEX('2021'!$1:$1048576,MATCH(Giacomo!B68,'2021'!A:A,0),3)</f>
        <v>3275.4903270590748</v>
      </c>
      <c r="AS68" s="30">
        <f>INDEX('2022'!$1:$1048576,MATCH(Giacomo!B68,'2022'!A:A,0),3)</f>
        <v>3728.8556510846183</v>
      </c>
      <c r="AT68" s="30">
        <f>INDEX('2023'!$1:$1048576,MATCH(Giacomo!B68,'2023'!A:A,0),3)</f>
        <v>3869.3262021014007</v>
      </c>
      <c r="AU68" s="29">
        <f t="shared" si="30"/>
        <v>18.129678788442831</v>
      </c>
      <c r="AV68" s="30">
        <f>INDEX('2021'!$1:$1048576,MATCH(Giacomo!B68,'2021'!A:A,0),2)</f>
        <v>667.60338965562232</v>
      </c>
      <c r="AW68" s="30">
        <f>INDEX('2022'!$1:$1048576,MATCH(Giacomo!B68,'2022'!A:A,0),2)</f>
        <v>674.60437466679775</v>
      </c>
      <c r="AX68" s="30">
        <f>INDEX('2023'!$1:$1048576,MATCH(Giacomo!B68,'2023'!A:A,0),2)</f>
        <v>658.50653165068547</v>
      </c>
      <c r="AY68" s="29">
        <f t="shared" si="49"/>
        <v>-1.3626141127937359</v>
      </c>
      <c r="AZ68" s="30">
        <v>1621.9355413627102</v>
      </c>
      <c r="BA68" s="30">
        <v>1746.9190652097793</v>
      </c>
      <c r="BB68" s="30">
        <v>1746.9190652097793</v>
      </c>
      <c r="BC68" s="29">
        <f t="shared" si="50"/>
        <v>7.7058255805937392</v>
      </c>
      <c r="BD68" s="30">
        <f>INDEX('2021'!$1:$1048576,MATCH($B68,'2021'!$A:$A,0),7)</f>
        <v>1967.7909361602681</v>
      </c>
      <c r="BE68" s="30">
        <f>INDEX('2022'!$1:$1048576,MATCH($B68,'2022'!$A:$A,0),7)</f>
        <v>2025.4536266134774</v>
      </c>
      <c r="BF68" s="30">
        <f>INDEX('2023'!$1:$1048576,MATCH($B68,'2023'!$A:$A,0),7)</f>
        <v>2103.6586636940615</v>
      </c>
      <c r="BG68" s="29">
        <f t="shared" si="51"/>
        <v>6.904581428701519</v>
      </c>
      <c r="BH68" s="29">
        <f t="shared" si="52"/>
        <v>63.609567368241862</v>
      </c>
      <c r="BI68" s="29">
        <f t="shared" si="53"/>
        <v>10.825480561631867</v>
      </c>
      <c r="BJ68" s="29">
        <f t="shared" si="54"/>
        <v>28.718376317039063</v>
      </c>
      <c r="BK68" s="29">
        <f t="shared" si="55"/>
        <v>34.582976595604777</v>
      </c>
      <c r="BL68" s="29">
        <f t="shared" si="56"/>
        <v>2201.0931206935315</v>
      </c>
      <c r="BM68" s="29"/>
      <c r="BN68" s="29"/>
      <c r="BO68" s="29"/>
      <c r="BP68" s="29"/>
      <c r="BQ68" s="29"/>
    </row>
    <row r="69" spans="1:69" x14ac:dyDescent="0.3">
      <c r="A69" s="26">
        <v>68</v>
      </c>
      <c r="B69" s="26" t="s">
        <v>81</v>
      </c>
      <c r="C69" s="26">
        <f>VALUE(INDEX([1]COD_RIPARTIZIONI!$A$1:$IV$65536,MATCH(A69,[1]COD_RIPARTIZIONI!$U$1:$U$65536,0),8))</f>
        <v>13</v>
      </c>
      <c r="D69" s="26" t="str">
        <f>INDEX([1]COD_RIPARTIZIONI!$A$1:$IV$65536,MATCH(A69,[1]COD_RIPARTIZIONI!$U$1:$U$65536,0),10)</f>
        <v>Abruzzo</v>
      </c>
      <c r="E69" s="26">
        <v>4</v>
      </c>
      <c r="F69" s="26" t="s">
        <v>366</v>
      </c>
      <c r="G69" s="26">
        <f t="shared" si="31"/>
        <v>2</v>
      </c>
      <c r="H69" s="26" t="s">
        <v>187</v>
      </c>
      <c r="I69" s="26">
        <v>2</v>
      </c>
      <c r="J69" s="26" t="s">
        <v>360</v>
      </c>
      <c r="K69" s="31">
        <v>1144254</v>
      </c>
      <c r="L69" s="31">
        <v>1228.6765999999996</v>
      </c>
      <c r="M69" s="30">
        <f t="shared" si="32"/>
        <v>931.28981214422117</v>
      </c>
      <c r="N69" s="26">
        <f t="shared" si="33"/>
        <v>2</v>
      </c>
      <c r="O69" s="26" t="str">
        <f t="shared" si="34"/>
        <v>Provincia non turistica</v>
      </c>
      <c r="P69" s="26">
        <f>INDEX(Foglio2!H:M,MATCH(Giacomo!A69,Foglio2!H:H,0),6)</f>
        <v>1</v>
      </c>
      <c r="Q69" s="26" t="str">
        <f t="shared" si="35"/>
        <v>Provincia con molte aree interne</v>
      </c>
      <c r="R69" s="26">
        <f t="shared" si="36"/>
        <v>1</v>
      </c>
      <c r="S69" s="26" t="str">
        <f t="shared" si="37"/>
        <v>Provincia fino a 500.000 abitanti</v>
      </c>
      <c r="T69" s="30">
        <v>138.80269996375876</v>
      </c>
      <c r="U69" s="30">
        <v>1219.2499938269355</v>
      </c>
      <c r="V69" s="30">
        <v>484.75630000855722</v>
      </c>
      <c r="W69" s="30">
        <v>2016.0383030325461</v>
      </c>
      <c r="X69" s="30">
        <v>2380.6887167066971</v>
      </c>
      <c r="Y69" s="30">
        <v>2089.406891225095</v>
      </c>
      <c r="Z69" s="30">
        <v>8328.9429047635895</v>
      </c>
      <c r="AA69" s="32">
        <f t="shared" si="38"/>
        <v>26637.444606795456</v>
      </c>
      <c r="AB69" s="30">
        <f>INDEX('pro-capite'!$1:$1048576,MATCH($B69,'pro-capite'!$A:$A,0),5)</f>
        <v>5907.4601364133969</v>
      </c>
      <c r="AC69" s="30">
        <f>INDEX('pro-capite'!$1:$1048576,MATCH($B69,'pro-capite'!$A:$A,0),6)</f>
        <v>6206.2299455267075</v>
      </c>
      <c r="AD69" s="30">
        <f>INDEX('pro-capite'!$1:$1048576,MATCH($B69,'pro-capite'!$A:$A,0),7)</f>
        <v>6586.666419859368</v>
      </c>
      <c r="AE69" s="31">
        <v>313756.5</v>
      </c>
      <c r="AF69" s="31">
        <v>313370.5</v>
      </c>
      <c r="AG69" s="31">
        <v>312678</v>
      </c>
      <c r="AH69" s="32">
        <f t="shared" si="39"/>
        <v>18828.168138073306</v>
      </c>
      <c r="AI69" s="32">
        <f t="shared" si="40"/>
        <v>19804.767664878178</v>
      </c>
      <c r="AJ69" s="32">
        <f t="shared" si="41"/>
        <v>21065.333729457681</v>
      </c>
      <c r="AK69" s="29">
        <f t="shared" si="42"/>
        <v>11.497433207536446</v>
      </c>
      <c r="AL69" s="79">
        <f t="shared" si="43"/>
        <v>6.129912646998676</v>
      </c>
      <c r="AM69" s="26">
        <f t="shared" si="44"/>
        <v>55</v>
      </c>
      <c r="AN69" s="26">
        <f t="shared" si="45"/>
        <v>58</v>
      </c>
      <c r="AO69" s="26">
        <f t="shared" si="46"/>
        <v>62</v>
      </c>
      <c r="AP69" s="26">
        <f t="shared" si="47"/>
        <v>60</v>
      </c>
      <c r="AQ69" s="26">
        <f t="shared" si="48"/>
        <v>13</v>
      </c>
      <c r="AR69" s="30">
        <f>INDEX('2021'!$1:$1048576,MATCH(Giacomo!B69,'2021'!A:A,0),3)</f>
        <v>3723.3413531926144</v>
      </c>
      <c r="AS69" s="30">
        <f>INDEX('2022'!$1:$1048576,MATCH(Giacomo!B69,'2022'!A:A,0),3)</f>
        <v>3943.0689953235828</v>
      </c>
      <c r="AT69" s="30">
        <f>INDEX('2023'!$1:$1048576,MATCH(Giacomo!B69,'2023'!A:A,0),3)</f>
        <v>4239.8853952769859</v>
      </c>
      <c r="AU69" s="29">
        <f t="shared" si="30"/>
        <v>13.873131498981579</v>
      </c>
      <c r="AV69" s="30">
        <f>INDEX('2021'!$1:$1048576,MATCH(Giacomo!B69,'2021'!A:A,0),2)</f>
        <v>595.03310797316988</v>
      </c>
      <c r="AW69" s="30">
        <f>INDEX('2022'!$1:$1048576,MATCH(Giacomo!B69,'2022'!A:A,0),2)</f>
        <v>600.39142348882672</v>
      </c>
      <c r="AX69" s="30">
        <f>INDEX('2023'!$1:$1048576,MATCH(Giacomo!B69,'2023'!A:A,0),2)</f>
        <v>637.7323310043264</v>
      </c>
      <c r="AY69" s="29">
        <f t="shared" si="49"/>
        <v>7.1759407096859888</v>
      </c>
      <c r="AZ69" s="30">
        <v>1910.9805826052109</v>
      </c>
      <c r="BA69" s="30">
        <v>2026.3762710433753</v>
      </c>
      <c r="BB69" s="30">
        <v>2026.3762710433753</v>
      </c>
      <c r="BC69" s="29">
        <f t="shared" si="50"/>
        <v>6.0385589204076098</v>
      </c>
      <c r="BD69" s="30">
        <f>INDEX('2021'!$1:$1048576,MATCH($B69,'2021'!$A:$A,0),7)</f>
        <v>2155.6896140128379</v>
      </c>
      <c r="BE69" s="30">
        <f>INDEX('2022'!$1:$1048576,MATCH($B69,'2022'!$A:$A,0),7)</f>
        <v>2203.2304822010992</v>
      </c>
      <c r="BF69" s="30">
        <f>INDEX('2023'!$1:$1048576,MATCH($B69,'2023'!$A:$A,0),7)</f>
        <v>2297.0645546471096</v>
      </c>
      <c r="BG69" s="29">
        <f t="shared" si="51"/>
        <v>6.5582233970641539</v>
      </c>
      <c r="BH69" s="29">
        <f t="shared" si="52"/>
        <v>64.370732097398545</v>
      </c>
      <c r="BI69" s="29">
        <f t="shared" si="53"/>
        <v>9.682171380070324</v>
      </c>
      <c r="BJ69" s="29">
        <f t="shared" si="54"/>
        <v>30.764823081576985</v>
      </c>
      <c r="BK69" s="29">
        <f t="shared" si="55"/>
        <v>34.874463168823333</v>
      </c>
      <c r="BL69" s="29">
        <f t="shared" si="56"/>
        <v>2039.581713469852</v>
      </c>
      <c r="BM69" s="29"/>
      <c r="BN69" s="29"/>
      <c r="BO69" s="29"/>
      <c r="BP69" s="29"/>
      <c r="BQ69" s="29"/>
    </row>
    <row r="70" spans="1:69" x14ac:dyDescent="0.3">
      <c r="A70" s="26">
        <v>69</v>
      </c>
      <c r="B70" s="26" t="s">
        <v>82</v>
      </c>
      <c r="C70" s="26">
        <f>VALUE(INDEX([1]COD_RIPARTIZIONI!$A$1:$IV$65536,MATCH(A70,[1]COD_RIPARTIZIONI!$U$1:$U$65536,0),8))</f>
        <v>13</v>
      </c>
      <c r="D70" s="26" t="str">
        <f>INDEX([1]COD_RIPARTIZIONI!$A$1:$IV$65536,MATCH(A70,[1]COD_RIPARTIZIONI!$U$1:$U$65536,0),10)</f>
        <v>Abruzzo</v>
      </c>
      <c r="E70" s="26">
        <v>4</v>
      </c>
      <c r="F70" s="26" t="s">
        <v>366</v>
      </c>
      <c r="G70" s="26">
        <f t="shared" si="31"/>
        <v>2</v>
      </c>
      <c r="H70" s="26" t="s">
        <v>187</v>
      </c>
      <c r="I70" s="26">
        <v>2</v>
      </c>
      <c r="J70" s="26" t="s">
        <v>360</v>
      </c>
      <c r="K70" s="31">
        <v>1286736</v>
      </c>
      <c r="L70" s="31">
        <v>2598.5675999999999</v>
      </c>
      <c r="M70" s="30">
        <f t="shared" si="32"/>
        <v>495.17126281417501</v>
      </c>
      <c r="N70" s="26">
        <f t="shared" si="33"/>
        <v>2</v>
      </c>
      <c r="O70" s="26" t="str">
        <f t="shared" si="34"/>
        <v>Provincia non turistica</v>
      </c>
      <c r="P70" s="26">
        <f>INDEX(Foglio2!H:M,MATCH(Giacomo!A70,Foglio2!H:H,0),6)</f>
        <v>1</v>
      </c>
      <c r="Q70" s="26" t="str">
        <f t="shared" si="35"/>
        <v>Provincia con molte aree interne</v>
      </c>
      <c r="R70" s="26">
        <f t="shared" si="36"/>
        <v>1</v>
      </c>
      <c r="S70" s="26" t="str">
        <f t="shared" si="37"/>
        <v>Provincia fino a 500.000 abitanti</v>
      </c>
      <c r="T70" s="30">
        <v>310.25751959201278</v>
      </c>
      <c r="U70" s="30">
        <v>2627.8004102828118</v>
      </c>
      <c r="V70" s="30">
        <v>677.28157437938978</v>
      </c>
      <c r="W70" s="30">
        <v>1962.7183094423842</v>
      </c>
      <c r="X70" s="30">
        <v>2557.2668095018353</v>
      </c>
      <c r="Y70" s="30">
        <v>2157.6506946990221</v>
      </c>
      <c r="Z70" s="30">
        <v>10292.975317897457</v>
      </c>
      <c r="AA70" s="32">
        <f t="shared" si="38"/>
        <v>27674.533259387754</v>
      </c>
      <c r="AB70" s="30">
        <f>INDEX('pro-capite'!$1:$1048576,MATCH($B70,'pro-capite'!$A:$A,0),5)</f>
        <v>6631.2298995282754</v>
      </c>
      <c r="AC70" s="30">
        <f>INDEX('pro-capite'!$1:$1048576,MATCH($B70,'pro-capite'!$A:$A,0),6)</f>
        <v>6732.4841219384689</v>
      </c>
      <c r="AD70" s="30">
        <f>INDEX('pro-capite'!$1:$1048576,MATCH($B70,'pro-capite'!$A:$A,0),7)</f>
        <v>7414.3828791218393</v>
      </c>
      <c r="AE70" s="31">
        <v>374466</v>
      </c>
      <c r="AF70" s="31">
        <v>373178.5</v>
      </c>
      <c r="AG70" s="31">
        <v>371929.5</v>
      </c>
      <c r="AH70" s="32">
        <f t="shared" si="39"/>
        <v>17708.496631278344</v>
      </c>
      <c r="AI70" s="32">
        <f t="shared" si="40"/>
        <v>18040.921762476853</v>
      </c>
      <c r="AJ70" s="32">
        <f t="shared" si="41"/>
        <v>19934.914759710751</v>
      </c>
      <c r="AK70" s="29">
        <f t="shared" si="42"/>
        <v>11.810071305916807</v>
      </c>
      <c r="AL70" s="79">
        <f t="shared" si="43"/>
        <v>10.128486674945663</v>
      </c>
      <c r="AM70" s="26">
        <f t="shared" si="44"/>
        <v>41</v>
      </c>
      <c r="AN70" s="26">
        <f t="shared" si="45"/>
        <v>69</v>
      </c>
      <c r="AO70" s="26">
        <f t="shared" si="46"/>
        <v>73</v>
      </c>
      <c r="AP70" s="26">
        <f t="shared" si="47"/>
        <v>69</v>
      </c>
      <c r="AQ70" s="26">
        <f t="shared" si="48"/>
        <v>1</v>
      </c>
      <c r="AR70" s="30">
        <f>INDEX('2021'!$1:$1048576,MATCH(Giacomo!B70,'2021'!A:A,0),3)</f>
        <v>4409.9859523572059</v>
      </c>
      <c r="AS70" s="30">
        <f>INDEX('2022'!$1:$1048576,MATCH(Giacomo!B70,'2022'!A:A,0),3)</f>
        <v>4325.5982771045556</v>
      </c>
      <c r="AT70" s="30">
        <f>INDEX('2023'!$1:$1048576,MATCH(Giacomo!B70,'2023'!A:A,0),3)</f>
        <v>4837.0282036393482</v>
      </c>
      <c r="AU70" s="29">
        <f t="shared" si="30"/>
        <v>9.6835286074750826</v>
      </c>
      <c r="AV70" s="30">
        <f>INDEX('2021'!$1:$1048576,MATCH(Giacomo!B70,'2021'!A:A,0),2)</f>
        <v>707.5000975244111</v>
      </c>
      <c r="AW70" s="30">
        <f>INDEX('2022'!$1:$1048576,MATCH(Giacomo!B70,'2022'!A:A,0),2)</f>
        <v>705.69296417324017</v>
      </c>
      <c r="AX70" s="30">
        <f>INDEX('2023'!$1:$1048576,MATCH(Giacomo!B70,'2023'!A:A,0),2)</f>
        <v>768.49016975696293</v>
      </c>
      <c r="AY70" s="29">
        <f t="shared" si="49"/>
        <v>8.6205037209125663</v>
      </c>
      <c r="AZ70" s="30">
        <v>1784.5428906024131</v>
      </c>
      <c r="BA70" s="30">
        <v>1848.7296300882249</v>
      </c>
      <c r="BB70" s="30">
        <v>1848.7296300882249</v>
      </c>
      <c r="BC70" s="29">
        <f t="shared" si="50"/>
        <v>3.596816855667953</v>
      </c>
      <c r="BD70" s="30">
        <f>INDEX('2021'!$1:$1048576,MATCH($B70,'2021'!$A:$A,0),7)</f>
        <v>2526.1186307410749</v>
      </c>
      <c r="BE70" s="30">
        <f>INDEX('2022'!$1:$1048576,MATCH($B70,'2022'!$A:$A,0),7)</f>
        <v>2595.1978394465259</v>
      </c>
      <c r="BF70" s="30">
        <f>INDEX('2023'!$1:$1048576,MATCH($B70,'2023'!$A:$A,0),7)</f>
        <v>2703.1300429606649</v>
      </c>
      <c r="BG70" s="29">
        <f t="shared" si="51"/>
        <v>7.0072485933750954</v>
      </c>
      <c r="BH70" s="29">
        <f t="shared" si="52"/>
        <v>65.23844644252101</v>
      </c>
      <c r="BI70" s="29">
        <f t="shared" si="53"/>
        <v>10.364856823363604</v>
      </c>
      <c r="BJ70" s="29">
        <f t="shared" si="54"/>
        <v>24.934369592566664</v>
      </c>
      <c r="BK70" s="29">
        <f t="shared" si="55"/>
        <v>36.457923565997767</v>
      </c>
      <c r="BL70" s="29">
        <f t="shared" si="56"/>
        <v>2066.2253727035982</v>
      </c>
      <c r="BM70" s="29"/>
      <c r="BN70" s="29"/>
      <c r="BO70" s="29"/>
      <c r="BP70" s="29"/>
      <c r="BQ70" s="29"/>
    </row>
    <row r="71" spans="1:69" x14ac:dyDescent="0.3">
      <c r="A71" s="26">
        <v>70</v>
      </c>
      <c r="B71" s="26" t="s">
        <v>83</v>
      </c>
      <c r="C71" s="26">
        <f>VALUE(INDEX([1]COD_RIPARTIZIONI!$A$1:$IV$65536,MATCH(A71,[1]COD_RIPARTIZIONI!$U$1:$U$65536,0),8))</f>
        <v>14</v>
      </c>
      <c r="D71" s="26" t="str">
        <f>INDEX([1]COD_RIPARTIZIONI!$A$1:$IV$65536,MATCH(A71,[1]COD_RIPARTIZIONI!$U$1:$U$65536,0),10)</f>
        <v>Molise</v>
      </c>
      <c r="E71" s="26">
        <v>4</v>
      </c>
      <c r="F71" s="26" t="s">
        <v>366</v>
      </c>
      <c r="G71" s="26">
        <f t="shared" si="31"/>
        <v>2</v>
      </c>
      <c r="H71" s="26" t="s">
        <v>187</v>
      </c>
      <c r="I71" s="26">
        <v>2</v>
      </c>
      <c r="J71" s="26" t="s">
        <v>360</v>
      </c>
      <c r="K71" s="31">
        <v>387348</v>
      </c>
      <c r="L71" s="31">
        <v>2926.3362000000002</v>
      </c>
      <c r="M71" s="30">
        <f t="shared" si="32"/>
        <v>132.36619907172661</v>
      </c>
      <c r="N71" s="26">
        <f t="shared" si="33"/>
        <v>2</v>
      </c>
      <c r="O71" s="26" t="str">
        <f t="shared" si="34"/>
        <v>Provincia non turistica</v>
      </c>
      <c r="P71" s="26">
        <f>INDEX(Foglio2!H:M,MATCH(Giacomo!A71,Foglio2!H:H,0),6)</f>
        <v>1</v>
      </c>
      <c r="Q71" s="26" t="str">
        <f t="shared" si="35"/>
        <v>Provincia con molte aree interne</v>
      </c>
      <c r="R71" s="26">
        <f t="shared" si="36"/>
        <v>1</v>
      </c>
      <c r="S71" s="26" t="str">
        <f t="shared" si="37"/>
        <v>Provincia fino a 500.000 abitanti</v>
      </c>
      <c r="T71" s="30">
        <v>341.10820358717172</v>
      </c>
      <c r="U71" s="30">
        <v>786.61570965453689</v>
      </c>
      <c r="V71" s="30">
        <v>419.65138332104038</v>
      </c>
      <c r="W71" s="30">
        <v>1130.3012636808962</v>
      </c>
      <c r="X71" s="30">
        <v>1251.424603387811</v>
      </c>
      <c r="Y71" s="30">
        <v>1370.1901632645652</v>
      </c>
      <c r="Z71" s="30">
        <v>5299.291326896021</v>
      </c>
      <c r="AA71" s="32">
        <f t="shared" si="38"/>
        <v>25192.014142197138</v>
      </c>
      <c r="AB71" s="30">
        <f>INDEX('pro-capite'!$1:$1048576,MATCH($B71,'pro-capite'!$A:$A,0),5)</f>
        <v>3381.3742134843915</v>
      </c>
      <c r="AC71" s="30">
        <f>INDEX('pro-capite'!$1:$1048576,MATCH($B71,'pro-capite'!$A:$A,0),6)</f>
        <v>3552.7668667569992</v>
      </c>
      <c r="AD71" s="30">
        <f>INDEX('pro-capite'!$1:$1048576,MATCH($B71,'pro-capite'!$A:$A,0),7)</f>
        <v>3713.9471801304881</v>
      </c>
      <c r="AE71" s="31">
        <v>212232.5</v>
      </c>
      <c r="AF71" s="31">
        <v>211155</v>
      </c>
      <c r="AG71" s="31">
        <v>210356</v>
      </c>
      <c r="AH71" s="32">
        <f t="shared" si="39"/>
        <v>15932.405326631837</v>
      </c>
      <c r="AI71" s="32">
        <f t="shared" si="40"/>
        <v>16825.397772996137</v>
      </c>
      <c r="AJ71" s="32">
        <f t="shared" si="41"/>
        <v>17655.532431356783</v>
      </c>
      <c r="AK71" s="29">
        <f t="shared" si="42"/>
        <v>9.8354380689320777</v>
      </c>
      <c r="AL71" s="79">
        <f t="shared" si="43"/>
        <v>4.5367545751915799</v>
      </c>
      <c r="AM71" s="26">
        <f t="shared" si="44"/>
        <v>91</v>
      </c>
      <c r="AN71" s="26">
        <f t="shared" si="45"/>
        <v>77</v>
      </c>
      <c r="AO71" s="26">
        <f t="shared" si="46"/>
        <v>79</v>
      </c>
      <c r="AP71" s="26">
        <f t="shared" si="47"/>
        <v>77</v>
      </c>
      <c r="AQ71" s="26">
        <f t="shared" si="48"/>
        <v>66</v>
      </c>
      <c r="AR71" s="30">
        <f>INDEX('2021'!$1:$1048576,MATCH(Giacomo!B71,'2021'!A:A,0),3)</f>
        <v>1622.3131828550631</v>
      </c>
      <c r="AS71" s="30">
        <f>INDEX('2022'!$1:$1048576,MATCH(Giacomo!B71,'2022'!A:A,0),3)</f>
        <v>1701.6085217846037</v>
      </c>
      <c r="AT71" s="30">
        <f>INDEX('2023'!$1:$1048576,MATCH(Giacomo!B71,'2023'!A:A,0),3)</f>
        <v>1806.2517900818998</v>
      </c>
      <c r="AU71" s="29">
        <f t="shared" si="30"/>
        <v>11.338045524793699</v>
      </c>
      <c r="AV71" s="30">
        <f>INDEX('2021'!$1:$1048576,MATCH(Giacomo!B71,'2021'!A:A,0),2)</f>
        <v>500.86419571296642</v>
      </c>
      <c r="AW71" s="30">
        <f>INDEX('2022'!$1:$1048576,MATCH(Giacomo!B71,'2022'!A:A,0),2)</f>
        <v>516.82844551609128</v>
      </c>
      <c r="AX71" s="30">
        <f>INDEX('2023'!$1:$1048576,MATCH(Giacomo!B71,'2023'!A:A,0),2)</f>
        <v>547.70591280626149</v>
      </c>
      <c r="AY71" s="29">
        <f t="shared" si="49"/>
        <v>9.3521791923292028</v>
      </c>
      <c r="AZ71" s="30">
        <v>1121.6244938866905</v>
      </c>
      <c r="BA71" s="30">
        <v>1188.2186072011298</v>
      </c>
      <c r="BB71" s="30">
        <v>1188.2186072011298</v>
      </c>
      <c r="BC71" s="29">
        <f t="shared" si="50"/>
        <v>5.9372912839728684</v>
      </c>
      <c r="BD71" s="30">
        <f>INDEX('2021'!$1:$1048576,MATCH($B71,'2021'!$A:$A,0),7)</f>
        <v>1401.1533085071535</v>
      </c>
      <c r="BE71" s="30">
        <f>INDEX('2022'!$1:$1048576,MATCH($B71,'2022'!$A:$A,0),7)</f>
        <v>1448.0101196814683</v>
      </c>
      <c r="BF71" s="30">
        <f>INDEX('2023'!$1:$1048576,MATCH($B71,'2023'!$A:$A,0),7)</f>
        <v>1498.4532630974488</v>
      </c>
      <c r="BG71" s="29">
        <f t="shared" si="51"/>
        <v>6.9442761187897872</v>
      </c>
      <c r="BH71" s="29">
        <f t="shared" si="52"/>
        <v>48.634288601229862</v>
      </c>
      <c r="BI71" s="29">
        <f t="shared" si="53"/>
        <v>14.747272544328919</v>
      </c>
      <c r="BJ71" s="29">
        <f t="shared" si="54"/>
        <v>31.993416965057165</v>
      </c>
      <c r="BK71" s="29">
        <f t="shared" si="55"/>
        <v>40.346649815434404</v>
      </c>
      <c r="BL71" s="29">
        <f t="shared" si="56"/>
        <v>2603.7094868045674</v>
      </c>
      <c r="BM71" s="29"/>
      <c r="BN71" s="29"/>
      <c r="BO71" s="29"/>
      <c r="BP71" s="29"/>
      <c r="BQ71" s="29"/>
    </row>
    <row r="72" spans="1:69" x14ac:dyDescent="0.3">
      <c r="A72" s="26">
        <v>71</v>
      </c>
      <c r="B72" s="26" t="s">
        <v>90</v>
      </c>
      <c r="C72" s="26">
        <f>VALUE(INDEX([1]COD_RIPARTIZIONI!$A$1:$IV$65536,MATCH(A72,[1]COD_RIPARTIZIONI!$U$1:$U$65536,0),8))</f>
        <v>16</v>
      </c>
      <c r="D72" s="26" t="str">
        <f>INDEX([1]COD_RIPARTIZIONI!$A$1:$IV$65536,MATCH(A72,[1]COD_RIPARTIZIONI!$U$1:$U$65536,0),10)</f>
        <v>Puglia</v>
      </c>
      <c r="E72" s="26">
        <v>4</v>
      </c>
      <c r="F72" s="26" t="s">
        <v>366</v>
      </c>
      <c r="G72" s="26">
        <f t="shared" si="31"/>
        <v>2</v>
      </c>
      <c r="H72" s="26" t="s">
        <v>187</v>
      </c>
      <c r="I72" s="26">
        <v>2</v>
      </c>
      <c r="J72" s="26" t="s">
        <v>360</v>
      </c>
      <c r="K72" s="31">
        <v>4325093</v>
      </c>
      <c r="L72" s="31">
        <v>7008.6886999999979</v>
      </c>
      <c r="M72" s="30">
        <f t="shared" si="32"/>
        <v>617.10445207817565</v>
      </c>
      <c r="N72" s="26">
        <f t="shared" si="33"/>
        <v>2</v>
      </c>
      <c r="O72" s="26" t="str">
        <f t="shared" si="34"/>
        <v>Provincia non turistica</v>
      </c>
      <c r="P72" s="26">
        <f>INDEX(Foglio2!H:M,MATCH(Giacomo!A72,Foglio2!H:H,0),6)</f>
        <v>1</v>
      </c>
      <c r="Q72" s="26" t="str">
        <f t="shared" si="35"/>
        <v>Provincia con molte aree interne</v>
      </c>
      <c r="R72" s="26">
        <f t="shared" si="36"/>
        <v>2</v>
      </c>
      <c r="S72" s="26" t="str">
        <f t="shared" si="37"/>
        <v>Provincia con oltre 500.000 abitanti</v>
      </c>
      <c r="T72" s="30">
        <v>1088.4000393246254</v>
      </c>
      <c r="U72" s="30">
        <v>1467.6659513659631</v>
      </c>
      <c r="V72" s="30">
        <v>677.12560938643003</v>
      </c>
      <c r="W72" s="30">
        <v>2743.6660099998608</v>
      </c>
      <c r="X72" s="30">
        <v>2756.0646591866112</v>
      </c>
      <c r="Y72" s="30">
        <v>3135.2700115527973</v>
      </c>
      <c r="Z72" s="30">
        <v>11868.192280816287</v>
      </c>
      <c r="AA72" s="32">
        <f t="shared" si="38"/>
        <v>19967.347960591349</v>
      </c>
      <c r="AB72" s="30">
        <f>INDEX('pro-capite'!$1:$1048576,MATCH($B72,'pro-capite'!$A:$A,0),5)</f>
        <v>7928.0390580619569</v>
      </c>
      <c r="AC72" s="30">
        <f>INDEX('pro-capite'!$1:$1048576,MATCH($B72,'pro-capite'!$A:$A,0),6)</f>
        <v>8232.0565603129289</v>
      </c>
      <c r="AD72" s="30">
        <f>INDEX('pro-capite'!$1:$1048576,MATCH($B72,'pro-capite'!$A:$A,0),7)</f>
        <v>8650.7006600944478</v>
      </c>
      <c r="AE72" s="31">
        <v>600711</v>
      </c>
      <c r="AF72" s="31">
        <v>597355</v>
      </c>
      <c r="AG72" s="31">
        <v>594380</v>
      </c>
      <c r="AH72" s="32">
        <f t="shared" si="39"/>
        <v>13197.759085586842</v>
      </c>
      <c r="AI72" s="32">
        <f t="shared" si="40"/>
        <v>13780.844824790835</v>
      </c>
      <c r="AJ72" s="32">
        <f t="shared" si="41"/>
        <v>14554.158383684593</v>
      </c>
      <c r="AK72" s="29">
        <f t="shared" si="42"/>
        <v>9.11526288833835</v>
      </c>
      <c r="AL72" s="79">
        <f t="shared" si="43"/>
        <v>5.0855347836143352</v>
      </c>
      <c r="AM72" s="26">
        <f t="shared" si="44"/>
        <v>97</v>
      </c>
      <c r="AN72" s="26">
        <f t="shared" si="45"/>
        <v>105</v>
      </c>
      <c r="AO72" s="26">
        <f t="shared" si="46"/>
        <v>107</v>
      </c>
      <c r="AP72" s="26">
        <f t="shared" si="47"/>
        <v>107</v>
      </c>
      <c r="AQ72" s="26">
        <f t="shared" si="48"/>
        <v>51</v>
      </c>
      <c r="AR72" s="30">
        <f>INDEX('2021'!$1:$1048576,MATCH(Giacomo!B72,'2021'!A:A,0),3)</f>
        <v>3997.5522493053659</v>
      </c>
      <c r="AS72" s="30">
        <f>INDEX('2022'!$1:$1048576,MATCH(Giacomo!B72,'2022'!A:A,0),3)</f>
        <v>4221.9365204147389</v>
      </c>
      <c r="AT72" s="30">
        <f>INDEX('2023'!$1:$1048576,MATCH(Giacomo!B72,'2023'!A:A,0),3)</f>
        <v>4435.0148573718143</v>
      </c>
      <c r="AU72" s="29">
        <f t="shared" si="30"/>
        <v>10.943261795826785</v>
      </c>
      <c r="AV72" s="30">
        <f>INDEX('2021'!$1:$1048576,MATCH(Giacomo!B72,'2021'!A:A,0),2)</f>
        <v>1026.9224073747982</v>
      </c>
      <c r="AW72" s="30">
        <f>INDEX('2022'!$1:$1048576,MATCH(Giacomo!B72,'2022'!A:A,0),2)</f>
        <v>1033.201390610129</v>
      </c>
      <c r="AX72" s="30">
        <f>INDEX('2023'!$1:$1048576,MATCH(Giacomo!B72,'2023'!A:A,0),2)</f>
        <v>1147.6816745792923</v>
      </c>
      <c r="AY72" s="29">
        <f t="shared" si="49"/>
        <v>11.759337057723812</v>
      </c>
      <c r="AZ72" s="30">
        <v>2254.4236525933675</v>
      </c>
      <c r="BA72" s="30">
        <v>2383.8779693979668</v>
      </c>
      <c r="BB72" s="30">
        <v>2383.8779693979668</v>
      </c>
      <c r="BC72" s="29">
        <f t="shared" si="50"/>
        <v>5.7422355667570315</v>
      </c>
      <c r="BD72" s="30">
        <f>INDEX('2021'!$1:$1048576,MATCH($B72,'2021'!$A:$A,0),7)</f>
        <v>3566.439279953101</v>
      </c>
      <c r="BE72" s="30">
        <f>INDEX('2022'!$1:$1048576,MATCH($B72,'2022'!$A:$A,0),7)</f>
        <v>3625.7269511580407</v>
      </c>
      <c r="BF72" s="30">
        <f>INDEX('2023'!$1:$1048576,MATCH($B72,'2023'!$A:$A,0),7)</f>
        <v>3780.528973763764</v>
      </c>
      <c r="BG72" s="29">
        <f t="shared" si="51"/>
        <v>6.0028974841674057</v>
      </c>
      <c r="BH72" s="29">
        <f t="shared" si="52"/>
        <v>51.267695318952264</v>
      </c>
      <c r="BI72" s="29">
        <f t="shared" si="53"/>
        <v>13.266921601778808</v>
      </c>
      <c r="BJ72" s="29">
        <f t="shared" si="54"/>
        <v>27.557050729945608</v>
      </c>
      <c r="BK72" s="29">
        <f t="shared" si="55"/>
        <v>43.70199735615968</v>
      </c>
      <c r="BL72" s="29">
        <f t="shared" si="56"/>
        <v>1930.8887825621528</v>
      </c>
      <c r="BM72" s="29"/>
      <c r="BN72" s="29"/>
      <c r="BO72" s="29"/>
      <c r="BP72" s="29"/>
      <c r="BQ72" s="29"/>
    </row>
    <row r="73" spans="1:69" x14ac:dyDescent="0.3">
      <c r="A73" s="26">
        <v>72</v>
      </c>
      <c r="B73" s="26" t="s">
        <v>91</v>
      </c>
      <c r="C73" s="26">
        <f>VALUE(INDEX([1]COD_RIPARTIZIONI!$A$1:$IV$65536,MATCH(A73,[1]COD_RIPARTIZIONI!$U$1:$U$65536,0),8))</f>
        <v>16</v>
      </c>
      <c r="D73" s="26" t="str">
        <f>INDEX([1]COD_RIPARTIZIONI!$A$1:$IV$65536,MATCH(A73,[1]COD_RIPARTIZIONI!$U$1:$U$65536,0),10)</f>
        <v>Puglia</v>
      </c>
      <c r="E73" s="26">
        <v>4</v>
      </c>
      <c r="F73" s="26" t="s">
        <v>366</v>
      </c>
      <c r="G73" s="26">
        <f t="shared" si="31"/>
        <v>1</v>
      </c>
      <c r="H73" s="26" t="s">
        <v>355</v>
      </c>
      <c r="I73" s="26">
        <v>2</v>
      </c>
      <c r="J73" s="26" t="s">
        <v>360</v>
      </c>
      <c r="K73" s="31">
        <v>3240753</v>
      </c>
      <c r="L73" s="31">
        <v>3865.1388999999999</v>
      </c>
      <c r="M73" s="30">
        <f t="shared" si="32"/>
        <v>838.4570603659289</v>
      </c>
      <c r="N73" s="26">
        <f t="shared" si="33"/>
        <v>2</v>
      </c>
      <c r="O73" s="26" t="str">
        <f t="shared" si="34"/>
        <v>Provincia non turistica</v>
      </c>
      <c r="P73" s="26">
        <f>INDEX(Foglio2!H:M,MATCH(Giacomo!A73,Foglio2!H:H,0),6)</f>
        <v>2</v>
      </c>
      <c r="Q73" s="26" t="str">
        <f t="shared" si="35"/>
        <v>Provincia con poche aree interne</v>
      </c>
      <c r="R73" s="26">
        <f t="shared" si="36"/>
        <v>2</v>
      </c>
      <c r="S73" s="26" t="str">
        <f t="shared" si="37"/>
        <v>Provincia con oltre 500.000 abitanti</v>
      </c>
      <c r="T73" s="30">
        <v>565.85903939698198</v>
      </c>
      <c r="U73" s="30">
        <v>4192.8774871333353</v>
      </c>
      <c r="V73" s="30">
        <v>2229.4270547480933</v>
      </c>
      <c r="W73" s="30">
        <v>8582.8984693323182</v>
      </c>
      <c r="X73" s="30">
        <v>7946.024967018946</v>
      </c>
      <c r="Y73" s="30">
        <v>6959.1403345061917</v>
      </c>
      <c r="Z73" s="30">
        <v>30476.227352135866</v>
      </c>
      <c r="AA73" s="32">
        <f t="shared" si="38"/>
        <v>24911.802570889202</v>
      </c>
      <c r="AB73" s="30">
        <f>INDEX('pro-capite'!$1:$1048576,MATCH($B73,'pro-capite'!$A:$A,0),5)</f>
        <v>22503.260195882242</v>
      </c>
      <c r="AC73" s="30">
        <f>INDEX('pro-capite'!$1:$1048576,MATCH($B73,'pro-capite'!$A:$A,0),6)</f>
        <v>23816.952031336084</v>
      </c>
      <c r="AD73" s="30">
        <f>INDEX('pro-capite'!$1:$1048576,MATCH($B73,'pro-capite'!$A:$A,0),7)</f>
        <v>24503.236504808621</v>
      </c>
      <c r="AE73" s="31">
        <v>1228471</v>
      </c>
      <c r="AF73" s="31">
        <v>1225916</v>
      </c>
      <c r="AG73" s="31">
        <v>1223365</v>
      </c>
      <c r="AH73" s="32">
        <f t="shared" si="39"/>
        <v>18318.104534728325</v>
      </c>
      <c r="AI73" s="32">
        <f t="shared" si="40"/>
        <v>19427.882523220254</v>
      </c>
      <c r="AJ73" s="32">
        <f t="shared" si="41"/>
        <v>20029.375129097709</v>
      </c>
      <c r="AK73" s="29">
        <f t="shared" si="42"/>
        <v>8.8874958184607493</v>
      </c>
      <c r="AL73" s="79">
        <f t="shared" si="43"/>
        <v>2.8814958042052865</v>
      </c>
      <c r="AM73" s="26">
        <f t="shared" si="44"/>
        <v>99</v>
      </c>
      <c r="AN73" s="26">
        <f t="shared" si="45"/>
        <v>63</v>
      </c>
      <c r="AO73" s="26">
        <f t="shared" si="46"/>
        <v>64</v>
      </c>
      <c r="AP73" s="26">
        <f t="shared" si="47"/>
        <v>66</v>
      </c>
      <c r="AQ73" s="26">
        <f t="shared" si="48"/>
        <v>104</v>
      </c>
      <c r="AR73" s="30">
        <f>INDEX('2021'!$1:$1048576,MATCH(Giacomo!B73,'2021'!A:A,0),3)</f>
        <v>13339.577995474165</v>
      </c>
      <c r="AS73" s="30">
        <f>INDEX('2022'!$1:$1048576,MATCH(Giacomo!B73,'2022'!A:A,0),3)</f>
        <v>14147.495173431247</v>
      </c>
      <c r="AT73" s="30">
        <f>INDEX('2023'!$1:$1048576,MATCH(Giacomo!B73,'2023'!A:A,0),3)</f>
        <v>14830.326333896499</v>
      </c>
      <c r="AU73" s="29">
        <f t="shared" si="30"/>
        <v>11.175378553415356</v>
      </c>
      <c r="AV73" s="30">
        <f>INDEX('2021'!$1:$1048576,MATCH(Giacomo!B73,'2021'!A:A,0),2)</f>
        <v>2746.4834804193415</v>
      </c>
      <c r="AW73" s="30">
        <f>INDEX('2022'!$1:$1048576,MATCH(Giacomo!B73,'2022'!A:A,0),2)</f>
        <v>2922.5303953688503</v>
      </c>
      <c r="AX73" s="30">
        <f>INDEX('2023'!$1:$1048576,MATCH(Giacomo!B73,'2023'!A:A,0),2)</f>
        <v>2937.5999241618188</v>
      </c>
      <c r="AY73" s="29">
        <f t="shared" si="49"/>
        <v>6.958587047947475</v>
      </c>
      <c r="AZ73" s="30">
        <v>6830.8176677036745</v>
      </c>
      <c r="BA73" s="30">
        <v>7378.6777652420769</v>
      </c>
      <c r="BB73" s="30">
        <v>7378.6777652420769</v>
      </c>
      <c r="BC73" s="29">
        <f t="shared" si="50"/>
        <v>8.0204175281782568</v>
      </c>
      <c r="BD73" s="30">
        <f>INDEX('2021'!$1:$1048576,MATCH($B73,'2021'!$A:$A,0),7)</f>
        <v>8067.7762309555383</v>
      </c>
      <c r="BE73" s="30">
        <f>INDEX('2022'!$1:$1048576,MATCH($B73,'2022'!$A:$A,0),7)</f>
        <v>8302.2102830213626</v>
      </c>
      <c r="BF73" s="30">
        <f>INDEX('2023'!$1:$1048576,MATCH($B73,'2023'!$A:$A,0),7)</f>
        <v>8584.0989225234389</v>
      </c>
      <c r="BG73" s="29">
        <f t="shared" si="51"/>
        <v>6.3998142336521937</v>
      </c>
      <c r="BH73" s="29">
        <f t="shared" si="52"/>
        <v>60.523948870942547</v>
      </c>
      <c r="BI73" s="29">
        <f t="shared" si="53"/>
        <v>11.98862004856106</v>
      </c>
      <c r="BJ73" s="29">
        <f t="shared" si="54"/>
        <v>30.113074098574909</v>
      </c>
      <c r="BK73" s="29">
        <f t="shared" si="55"/>
        <v>35.032510586260138</v>
      </c>
      <c r="BL73" s="29">
        <f t="shared" si="56"/>
        <v>2401.2456823285106</v>
      </c>
      <c r="BM73" s="29"/>
      <c r="BN73" s="29"/>
      <c r="BO73" s="29"/>
      <c r="BP73" s="29"/>
      <c r="BQ73" s="29"/>
    </row>
    <row r="74" spans="1:69" x14ac:dyDescent="0.3">
      <c r="A74" s="26">
        <v>73</v>
      </c>
      <c r="B74" s="26" t="s">
        <v>92</v>
      </c>
      <c r="C74" s="26">
        <f>VALUE(INDEX([1]COD_RIPARTIZIONI!$A$1:$IV$65536,MATCH(A74,[1]COD_RIPARTIZIONI!$U$1:$U$65536,0),8))</f>
        <v>16</v>
      </c>
      <c r="D74" s="26" t="str">
        <f>INDEX([1]COD_RIPARTIZIONI!$A$1:$IV$65536,MATCH(A74,[1]COD_RIPARTIZIONI!$U$1:$U$65536,0),10)</f>
        <v>Puglia</v>
      </c>
      <c r="E74" s="26">
        <v>4</v>
      </c>
      <c r="F74" s="26" t="s">
        <v>366</v>
      </c>
      <c r="G74" s="26">
        <f t="shared" si="31"/>
        <v>2</v>
      </c>
      <c r="H74" s="26" t="s">
        <v>187</v>
      </c>
      <c r="I74" s="26">
        <v>2</v>
      </c>
      <c r="J74" s="26" t="s">
        <v>360</v>
      </c>
      <c r="K74" s="31">
        <v>1212579</v>
      </c>
      <c r="L74" s="31">
        <v>2467.1613000000002</v>
      </c>
      <c r="M74" s="30">
        <f t="shared" si="32"/>
        <v>491.48752454896237</v>
      </c>
      <c r="N74" s="26">
        <f t="shared" si="33"/>
        <v>2</v>
      </c>
      <c r="O74" s="26" t="str">
        <f t="shared" si="34"/>
        <v>Provincia non turistica</v>
      </c>
      <c r="P74" s="26">
        <f>INDEX(Foglio2!H:M,MATCH(Giacomo!A74,Foglio2!H:H,0),6)</f>
        <v>2</v>
      </c>
      <c r="Q74" s="26" t="str">
        <f t="shared" si="35"/>
        <v>Provincia con poche aree interne</v>
      </c>
      <c r="R74" s="26">
        <f t="shared" si="36"/>
        <v>2</v>
      </c>
      <c r="S74" s="26" t="str">
        <f t="shared" si="37"/>
        <v>Provincia con oltre 500.000 abitanti</v>
      </c>
      <c r="T74" s="30">
        <v>424.18307094545901</v>
      </c>
      <c r="U74" s="30">
        <v>2124.5839910928726</v>
      </c>
      <c r="V74" s="30">
        <v>569.31408891431761</v>
      </c>
      <c r="W74" s="30">
        <v>2332.8924315373674</v>
      </c>
      <c r="X74" s="30">
        <v>2643.0276425208331</v>
      </c>
      <c r="Y74" s="30">
        <v>3838.3585201859946</v>
      </c>
      <c r="Z74" s="30">
        <v>11932.359745196844</v>
      </c>
      <c r="AA74" s="32">
        <f t="shared" si="38"/>
        <v>21496.009694164608</v>
      </c>
      <c r="AB74" s="30">
        <f>INDEX('pro-capite'!$1:$1048576,MATCH($B74,'pro-capite'!$A:$A,0),5)</f>
        <v>8027.5567275027306</v>
      </c>
      <c r="AC74" s="30">
        <f>INDEX('pro-capite'!$1:$1048576,MATCH($B74,'pro-capite'!$A:$A,0),6)</f>
        <v>8316.5121824025155</v>
      </c>
      <c r="AD74" s="30">
        <f>INDEX('pro-capite'!$1:$1048576,MATCH($B74,'pro-capite'!$A:$A,0),7)</f>
        <v>8695.9596496803497</v>
      </c>
      <c r="AE74" s="31">
        <v>560925</v>
      </c>
      <c r="AF74" s="31">
        <v>558292</v>
      </c>
      <c r="AG74" s="31">
        <v>555096.5</v>
      </c>
      <c r="AH74" s="32">
        <f t="shared" si="39"/>
        <v>14311.283553955931</v>
      </c>
      <c r="AI74" s="32">
        <f t="shared" si="40"/>
        <v>14896.348474279615</v>
      </c>
      <c r="AJ74" s="32">
        <f t="shared" si="41"/>
        <v>15665.671914127273</v>
      </c>
      <c r="AK74" s="29">
        <f t="shared" si="42"/>
        <v>8.326355638044177</v>
      </c>
      <c r="AL74" s="79">
        <f t="shared" si="43"/>
        <v>4.5625793476348662</v>
      </c>
      <c r="AM74" s="26">
        <f t="shared" si="44"/>
        <v>102</v>
      </c>
      <c r="AN74" s="26">
        <f t="shared" si="45"/>
        <v>96</v>
      </c>
      <c r="AO74" s="26">
        <f t="shared" si="46"/>
        <v>97</v>
      </c>
      <c r="AP74" s="26">
        <f t="shared" si="47"/>
        <v>99</v>
      </c>
      <c r="AQ74" s="26">
        <f t="shared" si="48"/>
        <v>65</v>
      </c>
      <c r="AR74" s="30">
        <f>INDEX('2021'!$1:$1048576,MATCH(Giacomo!B74,'2021'!A:A,0),3)</f>
        <v>3910.2586558698972</v>
      </c>
      <c r="AS74" s="30">
        <f>INDEX('2022'!$1:$1048576,MATCH(Giacomo!B74,'2022'!A:A,0),3)</f>
        <v>4127.9841518988414</v>
      </c>
      <c r="AT74" s="30">
        <f>INDEX('2023'!$1:$1048576,MATCH(Giacomo!B74,'2023'!A:A,0),3)</f>
        <v>4337.2479089134767</v>
      </c>
      <c r="AU74" s="29">
        <f t="shared" si="30"/>
        <v>10.919718888739055</v>
      </c>
      <c r="AV74" s="30">
        <f>INDEX('2021'!$1:$1048576,MATCH(Giacomo!B74,'2021'!A:A,0),2)</f>
        <v>903.62675344065269</v>
      </c>
      <c r="AW74" s="30">
        <f>INDEX('2022'!$1:$1048576,MATCH(Giacomo!B74,'2022'!A:A,0),2)</f>
        <v>920.76918907336199</v>
      </c>
      <c r="AX74" s="30">
        <f>INDEX('2023'!$1:$1048576,MATCH(Giacomo!B74,'2023'!A:A,0),2)</f>
        <v>989.92539346052911</v>
      </c>
      <c r="AY74" s="29">
        <f t="shared" si="49"/>
        <v>9.5502528772289423</v>
      </c>
      <c r="AZ74" s="30">
        <v>2052.6792348466183</v>
      </c>
      <c r="BA74" s="30">
        <v>2153.0362213700591</v>
      </c>
      <c r="BB74" s="30">
        <v>2153.0362213700591</v>
      </c>
      <c r="BC74" s="29">
        <f t="shared" si="50"/>
        <v>4.8890730134433227</v>
      </c>
      <c r="BD74" s="30">
        <f>INDEX('2021'!$1:$1048576,MATCH($B74,'2021'!$A:$A,0),7)</f>
        <v>4083.8419712244618</v>
      </c>
      <c r="BE74" s="30">
        <f>INDEX('2022'!$1:$1048576,MATCH($B74,'2022'!$A:$A,0),7)</f>
        <v>4165.1448333979579</v>
      </c>
      <c r="BF74" s="30">
        <f>INDEX('2023'!$1:$1048576,MATCH($B74,'2023'!$A:$A,0),7)</f>
        <v>4342.8165809460497</v>
      </c>
      <c r="BG74" s="29">
        <f t="shared" si="51"/>
        <v>6.3414454218937237</v>
      </c>
      <c r="BH74" s="29">
        <f t="shared" si="52"/>
        <v>49.87658733067957</v>
      </c>
      <c r="BI74" s="29">
        <f t="shared" si="53"/>
        <v>11.383739499031797</v>
      </c>
      <c r="BJ74" s="29">
        <f t="shared" si="54"/>
        <v>24.759041073163228</v>
      </c>
      <c r="BK74" s="29">
        <f t="shared" si="55"/>
        <v>49.940624794707794</v>
      </c>
      <c r="BL74" s="29">
        <f t="shared" si="56"/>
        <v>1783.3392814772369</v>
      </c>
      <c r="BM74" s="29"/>
      <c r="BN74" s="29"/>
      <c r="BO74" s="29"/>
      <c r="BP74" s="29"/>
      <c r="BQ74" s="29"/>
    </row>
    <row r="75" spans="1:69" x14ac:dyDescent="0.3">
      <c r="A75" s="26">
        <v>74</v>
      </c>
      <c r="B75" s="26" t="s">
        <v>93</v>
      </c>
      <c r="C75" s="26">
        <f>VALUE(INDEX([1]COD_RIPARTIZIONI!$A$1:$IV$65536,MATCH(A75,[1]COD_RIPARTIZIONI!$U$1:$U$65536,0),8))</f>
        <v>16</v>
      </c>
      <c r="D75" s="26" t="str">
        <f>INDEX([1]COD_RIPARTIZIONI!$A$1:$IV$65536,MATCH(A75,[1]COD_RIPARTIZIONI!$U$1:$U$65536,0),10)</f>
        <v>Puglia</v>
      </c>
      <c r="E75" s="26">
        <v>4</v>
      </c>
      <c r="F75" s="26" t="s">
        <v>366</v>
      </c>
      <c r="G75" s="26">
        <f t="shared" si="31"/>
        <v>2</v>
      </c>
      <c r="H75" s="26" t="s">
        <v>187</v>
      </c>
      <c r="I75" s="26">
        <v>2</v>
      </c>
      <c r="J75" s="26" t="s">
        <v>360</v>
      </c>
      <c r="K75" s="31">
        <v>2253085</v>
      </c>
      <c r="L75" s="31">
        <v>1860.1804999999999</v>
      </c>
      <c r="M75" s="30">
        <f t="shared" si="32"/>
        <v>1211.2184812172798</v>
      </c>
      <c r="N75" s="26">
        <f t="shared" si="33"/>
        <v>2</v>
      </c>
      <c r="O75" s="26" t="str">
        <f t="shared" si="34"/>
        <v>Provincia non turistica</v>
      </c>
      <c r="P75" s="26">
        <f>INDEX(Foglio2!H:M,MATCH(Giacomo!A75,Foglio2!H:H,0),6)</f>
        <v>1</v>
      </c>
      <c r="Q75" s="26" t="str">
        <f t="shared" si="35"/>
        <v>Provincia con molte aree interne</v>
      </c>
      <c r="R75" s="26">
        <f t="shared" si="36"/>
        <v>1</v>
      </c>
      <c r="S75" s="26" t="str">
        <f t="shared" si="37"/>
        <v>Provincia fino a 500.000 abitanti</v>
      </c>
      <c r="T75" s="30">
        <v>283.59012370302878</v>
      </c>
      <c r="U75" s="30">
        <v>1195.5277873656182</v>
      </c>
      <c r="V75" s="30">
        <v>519.960919917816</v>
      </c>
      <c r="W75" s="30">
        <v>1841.9957261076361</v>
      </c>
      <c r="X75" s="30">
        <v>1836.6305494603325</v>
      </c>
      <c r="Y75" s="30">
        <v>2067.4942186432208</v>
      </c>
      <c r="Z75" s="30">
        <v>7745.1993251976519</v>
      </c>
      <c r="AA75" s="32">
        <f t="shared" si="38"/>
        <v>20469.313536350004</v>
      </c>
      <c r="AB75" s="30">
        <f>INDEX('pro-capite'!$1:$1048576,MATCH($B75,'pro-capite'!$A:$A,0),5)</f>
        <v>5572.4551261986744</v>
      </c>
      <c r="AC75" s="30">
        <f>INDEX('pro-capite'!$1:$1048576,MATCH($B75,'pro-capite'!$A:$A,0),6)</f>
        <v>5916.6300447890417</v>
      </c>
      <c r="AD75" s="30">
        <f>INDEX('pro-capite'!$1:$1048576,MATCH($B75,'pro-capite'!$A:$A,0),7)</f>
        <v>6106.2864275280363</v>
      </c>
      <c r="AE75" s="31">
        <v>381609.5</v>
      </c>
      <c r="AF75" s="31">
        <v>380397.5</v>
      </c>
      <c r="AG75" s="31">
        <v>378381</v>
      </c>
      <c r="AH75" s="32">
        <f t="shared" si="39"/>
        <v>14602.50629556831</v>
      </c>
      <c r="AI75" s="32">
        <f t="shared" si="40"/>
        <v>15553.808962438086</v>
      </c>
      <c r="AJ75" s="32">
        <f t="shared" si="41"/>
        <v>16137.930888517227</v>
      </c>
      <c r="AK75" s="29">
        <f t="shared" si="42"/>
        <v>9.5798223447251445</v>
      </c>
      <c r="AL75" s="79">
        <f t="shared" si="43"/>
        <v>3.2054798306348573</v>
      </c>
      <c r="AM75" s="26">
        <f t="shared" si="44"/>
        <v>92</v>
      </c>
      <c r="AN75" s="26">
        <f t="shared" si="45"/>
        <v>93</v>
      </c>
      <c r="AO75" s="26">
        <f t="shared" si="46"/>
        <v>93</v>
      </c>
      <c r="AP75" s="26">
        <f t="shared" si="47"/>
        <v>95</v>
      </c>
      <c r="AQ75" s="26">
        <f t="shared" si="48"/>
        <v>100</v>
      </c>
      <c r="AR75" s="30">
        <f>INDEX('2021'!$1:$1048576,MATCH(Giacomo!B75,'2021'!A:A,0),3)</f>
        <v>3054.7008461151768</v>
      </c>
      <c r="AS75" s="30">
        <f>INDEX('2022'!$1:$1048576,MATCH(Giacomo!B75,'2022'!A:A,0),3)</f>
        <v>3331.835157560256</v>
      </c>
      <c r="AT75" s="30">
        <f>INDEX('2023'!$1:$1048576,MATCH(Giacomo!B75,'2023'!A:A,0),3)</f>
        <v>3444.2911030611845</v>
      </c>
      <c r="AU75" s="29">
        <f t="shared" si="30"/>
        <v>12.753794121655801</v>
      </c>
      <c r="AV75" s="30">
        <f>INDEX('2021'!$1:$1048576,MATCH(Giacomo!B75,'2021'!A:A,0),2)</f>
        <v>638.56341994776551</v>
      </c>
      <c r="AW75" s="30">
        <f>INDEX('2022'!$1:$1048576,MATCH(Giacomo!B75,'2022'!A:A,0),2)</f>
        <v>664.78804242327487</v>
      </c>
      <c r="AX75" s="30">
        <f>INDEX('2023'!$1:$1048576,MATCH(Giacomo!B75,'2023'!A:A,0),2)</f>
        <v>714.01341635032156</v>
      </c>
      <c r="AY75" s="29">
        <f t="shared" si="49"/>
        <v>11.815583863029275</v>
      </c>
      <c r="AZ75" s="30">
        <v>1488.3980119933444</v>
      </c>
      <c r="BA75" s="30">
        <v>1609.0133291317079</v>
      </c>
      <c r="BB75" s="30">
        <v>1609.0133291317079</v>
      </c>
      <c r="BC75" s="29">
        <f t="shared" si="50"/>
        <v>8.1037004998971298</v>
      </c>
      <c r="BD75" s="30">
        <f>INDEX('2021'!$1:$1048576,MATCH($B75,'2021'!$A:$A,0),7)</f>
        <v>2530.9372285202071</v>
      </c>
      <c r="BE75" s="30">
        <f>INDEX('2022'!$1:$1048576,MATCH($B75,'2022'!$A:$A,0),7)</f>
        <v>2586.3167727266709</v>
      </c>
      <c r="BF75" s="30">
        <f>INDEX('2023'!$1:$1048576,MATCH($B75,'2023'!$A:$A,0),7)</f>
        <v>2688.1923450222221</v>
      </c>
      <c r="BG75" s="29">
        <f t="shared" si="51"/>
        <v>6.2133155548057317</v>
      </c>
      <c r="BH75" s="29">
        <f t="shared" si="52"/>
        <v>56.405659052182912</v>
      </c>
      <c r="BI75" s="29">
        <f t="shared" si="53"/>
        <v>11.693087522580733</v>
      </c>
      <c r="BJ75" s="29">
        <f t="shared" si="54"/>
        <v>26.350112269186056</v>
      </c>
      <c r="BK75" s="29">
        <f t="shared" si="55"/>
        <v>44.023358172382089</v>
      </c>
      <c r="BL75" s="29">
        <f t="shared" si="56"/>
        <v>1887.0223831279095</v>
      </c>
      <c r="BM75" s="29"/>
      <c r="BN75" s="29"/>
      <c r="BO75" s="29"/>
      <c r="BP75" s="29"/>
      <c r="BQ75" s="29"/>
    </row>
    <row r="76" spans="1:69" x14ac:dyDescent="0.3">
      <c r="A76" s="26">
        <v>75</v>
      </c>
      <c r="B76" s="26" t="s">
        <v>94</v>
      </c>
      <c r="C76" s="26">
        <f>VALUE(INDEX([1]COD_RIPARTIZIONI!$A$1:$IV$65536,MATCH(A76,[1]COD_RIPARTIZIONI!$U$1:$U$65536,0),8))</f>
        <v>16</v>
      </c>
      <c r="D76" s="26" t="str">
        <f>INDEX([1]COD_RIPARTIZIONI!$A$1:$IV$65536,MATCH(A76,[1]COD_RIPARTIZIONI!$U$1:$U$65536,0),10)</f>
        <v>Puglia</v>
      </c>
      <c r="E76" s="26">
        <v>4</v>
      </c>
      <c r="F76" s="26" t="s">
        <v>366</v>
      </c>
      <c r="G76" s="26">
        <f t="shared" si="31"/>
        <v>2</v>
      </c>
      <c r="H76" s="26" t="s">
        <v>187</v>
      </c>
      <c r="I76" s="26">
        <v>2</v>
      </c>
      <c r="J76" s="26" t="s">
        <v>360</v>
      </c>
      <c r="K76" s="31">
        <v>5387364</v>
      </c>
      <c r="L76" s="31">
        <v>2797.7663000000007</v>
      </c>
      <c r="M76" s="30">
        <f t="shared" si="32"/>
        <v>1925.5947146121528</v>
      </c>
      <c r="N76" s="26">
        <f t="shared" si="33"/>
        <v>1</v>
      </c>
      <c r="O76" s="26" t="str">
        <f t="shared" si="34"/>
        <v>Provincia turistica</v>
      </c>
      <c r="P76" s="26">
        <f>INDEX(Foglio2!H:M,MATCH(Giacomo!A76,Foglio2!H:H,0),6)</f>
        <v>2</v>
      </c>
      <c r="Q76" s="26" t="str">
        <f t="shared" si="35"/>
        <v>Provincia con poche aree interne</v>
      </c>
      <c r="R76" s="26">
        <f t="shared" si="36"/>
        <v>2</v>
      </c>
      <c r="S76" s="26" t="str">
        <f t="shared" si="37"/>
        <v>Provincia con oltre 500.000 abitanti</v>
      </c>
      <c r="T76" s="30">
        <v>293.65953922044446</v>
      </c>
      <c r="U76" s="30">
        <v>1806.3398459068144</v>
      </c>
      <c r="V76" s="30">
        <v>1309.4120518772827</v>
      </c>
      <c r="W76" s="30">
        <v>3628.5189470726955</v>
      </c>
      <c r="X76" s="30">
        <v>4321.0698356923931</v>
      </c>
      <c r="Y76" s="30">
        <v>3909.7692779138815</v>
      </c>
      <c r="Z76" s="30">
        <v>15268.769497683512</v>
      </c>
      <c r="AA76" s="32">
        <f t="shared" si="38"/>
        <v>19849.407294281118</v>
      </c>
      <c r="AB76" s="30">
        <f>INDEX('pro-capite'!$1:$1048576,MATCH($B76,'pro-capite'!$A:$A,0),5)</f>
        <v>11674.617403903094</v>
      </c>
      <c r="AC76" s="30">
        <f>INDEX('pro-capite'!$1:$1048576,MATCH($B76,'pro-capite'!$A:$A,0),6)</f>
        <v>12228.890494468722</v>
      </c>
      <c r="AD76" s="30">
        <f>INDEX('pro-capite'!$1:$1048576,MATCH($B76,'pro-capite'!$A:$A,0),7)</f>
        <v>12700.055805975482</v>
      </c>
      <c r="AE76" s="31">
        <v>775789</v>
      </c>
      <c r="AF76" s="31">
        <v>773289</v>
      </c>
      <c r="AG76" s="31">
        <v>769230.5</v>
      </c>
      <c r="AH76" s="32">
        <f t="shared" si="39"/>
        <v>15048.701907223607</v>
      </c>
      <c r="AI76" s="32">
        <f t="shared" si="40"/>
        <v>15814.127052717316</v>
      </c>
      <c r="AJ76" s="32">
        <f t="shared" si="41"/>
        <v>16510.078326295541</v>
      </c>
      <c r="AK76" s="29">
        <f t="shared" si="42"/>
        <v>8.78348614430449</v>
      </c>
      <c r="AL76" s="79">
        <f t="shared" si="43"/>
        <v>3.8528868315557645</v>
      </c>
      <c r="AM76" s="26">
        <f t="shared" si="44"/>
        <v>100</v>
      </c>
      <c r="AN76" s="26">
        <f t="shared" si="45"/>
        <v>88</v>
      </c>
      <c r="AO76" s="26">
        <f t="shared" si="46"/>
        <v>89</v>
      </c>
      <c r="AP76" s="26">
        <f t="shared" si="47"/>
        <v>90</v>
      </c>
      <c r="AQ76" s="26">
        <f t="shared" si="48"/>
        <v>84</v>
      </c>
      <c r="AR76" s="30">
        <f>INDEX('2021'!$1:$1048576,MATCH(Giacomo!B76,'2021'!A:A,0),3)</f>
        <v>5668.8970042270148</v>
      </c>
      <c r="AS76" s="30">
        <f>INDEX('2022'!$1:$1048576,MATCH(Giacomo!B76,'2022'!A:A,0),3)</f>
        <v>6041.5317177962634</v>
      </c>
      <c r="AT76" s="30">
        <f>INDEX('2023'!$1:$1048576,MATCH(Giacomo!B76,'2023'!A:A,0),3)</f>
        <v>6317.750247826405</v>
      </c>
      <c r="AU76" s="29">
        <f t="shared" si="30"/>
        <v>11.445846398612858</v>
      </c>
      <c r="AV76" s="30">
        <f>INDEX('2021'!$1:$1048576,MATCH(Giacomo!B76,'2021'!A:A,0),2)</f>
        <v>1232.3009559685547</v>
      </c>
      <c r="AW76" s="30">
        <f>INDEX('2022'!$1:$1048576,MATCH(Giacomo!B76,'2022'!A:A,0),2)</f>
        <v>1214.2102657950081</v>
      </c>
      <c r="AX76" s="30">
        <f>INDEX('2023'!$1:$1048576,MATCH(Giacomo!B76,'2023'!A:A,0),2)</f>
        <v>1404.6045027528792</v>
      </c>
      <c r="AY76" s="29">
        <f t="shared" si="49"/>
        <v>13.982261877651354</v>
      </c>
      <c r="AZ76" s="30">
        <v>3513.4405256316072</v>
      </c>
      <c r="BA76" s="30">
        <v>3783.2215699242024</v>
      </c>
      <c r="BB76" s="30">
        <v>3783.2215699242024</v>
      </c>
      <c r="BC76" s="29">
        <f t="shared" si="50"/>
        <v>7.6785430783433242</v>
      </c>
      <c r="BD76" s="30">
        <f>INDEX('2021'!$1:$1048576,MATCH($B76,'2021'!$A:$A,0),7)</f>
        <v>5299.696217668501</v>
      </c>
      <c r="BE76" s="30">
        <f>INDEX('2022'!$1:$1048576,MATCH($B76,'2022'!$A:$A,0),7)</f>
        <v>5424.9698871605051</v>
      </c>
      <c r="BF76" s="30">
        <f>INDEX('2023'!$1:$1048576,MATCH($B76,'2023'!$A:$A,0),7)</f>
        <v>5629.2994421214644</v>
      </c>
      <c r="BG76" s="29">
        <f t="shared" si="51"/>
        <v>6.2192852366539171</v>
      </c>
      <c r="BH76" s="29">
        <f t="shared" si="52"/>
        <v>49.745846351744774</v>
      </c>
      <c r="BI76" s="29">
        <f t="shared" si="53"/>
        <v>11.059829375647318</v>
      </c>
      <c r="BJ76" s="29">
        <f t="shared" si="54"/>
        <v>29.789015321839489</v>
      </c>
      <c r="BK76" s="29">
        <f t="shared" si="55"/>
        <v>44.324997686016722</v>
      </c>
      <c r="BL76" s="29">
        <f t="shared" si="56"/>
        <v>1825.9864926740154</v>
      </c>
      <c r="BM76" s="29"/>
      <c r="BN76" s="29"/>
      <c r="BO76" s="29"/>
      <c r="BP76" s="29"/>
      <c r="BQ76" s="29"/>
    </row>
    <row r="77" spans="1:69" x14ac:dyDescent="0.3">
      <c r="A77" s="26">
        <v>76</v>
      </c>
      <c r="B77" s="26" t="s">
        <v>96</v>
      </c>
      <c r="C77" s="26">
        <f>VALUE(INDEX([1]COD_RIPARTIZIONI!$A$1:$IV$65536,MATCH(A77,[1]COD_RIPARTIZIONI!$U$1:$U$65536,0),8))</f>
        <v>17</v>
      </c>
      <c r="D77" s="26" t="str">
        <f>INDEX([1]COD_RIPARTIZIONI!$A$1:$IV$65536,MATCH(A77,[1]COD_RIPARTIZIONI!$U$1:$U$65536,0),10)</f>
        <v>Basilicata</v>
      </c>
      <c r="E77" s="26">
        <v>4</v>
      </c>
      <c r="F77" s="26" t="s">
        <v>366</v>
      </c>
      <c r="G77" s="26">
        <f t="shared" si="31"/>
        <v>2</v>
      </c>
      <c r="H77" s="26" t="s">
        <v>187</v>
      </c>
      <c r="I77" s="26">
        <v>2</v>
      </c>
      <c r="J77" s="26" t="s">
        <v>360</v>
      </c>
      <c r="K77" s="31">
        <v>632821</v>
      </c>
      <c r="L77" s="31">
        <v>6592.2394000000004</v>
      </c>
      <c r="M77" s="30">
        <f t="shared" si="32"/>
        <v>95.994845090122183</v>
      </c>
      <c r="N77" s="26">
        <f t="shared" si="33"/>
        <v>2</v>
      </c>
      <c r="O77" s="26" t="str">
        <f t="shared" si="34"/>
        <v>Provincia non turistica</v>
      </c>
      <c r="P77" s="26">
        <f>INDEX(Foglio2!H:M,MATCH(Giacomo!A77,Foglio2!H:H,0),6)</f>
        <v>1</v>
      </c>
      <c r="Q77" s="26" t="str">
        <f t="shared" si="35"/>
        <v>Provincia con molte aree interne</v>
      </c>
      <c r="R77" s="26">
        <f t="shared" si="36"/>
        <v>1</v>
      </c>
      <c r="S77" s="26" t="str">
        <f t="shared" si="37"/>
        <v>Provincia fino a 500.000 abitanti</v>
      </c>
      <c r="T77" s="30">
        <v>428.27067767043116</v>
      </c>
      <c r="U77" s="30">
        <v>3489.1624702254858</v>
      </c>
      <c r="V77" s="30">
        <v>633.74114093073854</v>
      </c>
      <c r="W77" s="30">
        <v>1629.0030393181846</v>
      </c>
      <c r="X77" s="30">
        <v>1932.9202936283464</v>
      </c>
      <c r="Y77" s="30">
        <v>2080.5026676078824</v>
      </c>
      <c r="Z77" s="30">
        <v>10193.600289381069</v>
      </c>
      <c r="AA77" s="32">
        <f t="shared" si="38"/>
        <v>29558.36233576783</v>
      </c>
      <c r="AB77" s="30">
        <f>INDEX('pro-capite'!$1:$1048576,MATCH($B77,'pro-capite'!$A:$A,0),5)</f>
        <v>5283.1687183585236</v>
      </c>
      <c r="AC77" s="30">
        <f>INDEX('pro-capite'!$1:$1048576,MATCH($B77,'pro-capite'!$A:$A,0),6)</f>
        <v>5506.8458327498693</v>
      </c>
      <c r="AD77" s="30">
        <f>INDEX('pro-capite'!$1:$1048576,MATCH($B77,'pro-capite'!$A:$A,0),7)</f>
        <v>5773.499122922125</v>
      </c>
      <c r="AE77" s="31">
        <v>351053</v>
      </c>
      <c r="AF77" s="31">
        <v>348045.5</v>
      </c>
      <c r="AG77" s="31">
        <v>344863.5</v>
      </c>
      <c r="AH77" s="32">
        <f t="shared" si="39"/>
        <v>15049.490300206873</v>
      </c>
      <c r="AI77" s="32">
        <f t="shared" si="40"/>
        <v>15822.200927033591</v>
      </c>
      <c r="AJ77" s="32">
        <f t="shared" si="41"/>
        <v>16741.403839264301</v>
      </c>
      <c r="AK77" s="29">
        <f t="shared" si="42"/>
        <v>9.280990835286957</v>
      </c>
      <c r="AL77" s="79">
        <f t="shared" si="43"/>
        <v>4.8422145502319438</v>
      </c>
      <c r="AM77" s="26">
        <f t="shared" si="44"/>
        <v>95</v>
      </c>
      <c r="AN77" s="26">
        <f t="shared" si="45"/>
        <v>87</v>
      </c>
      <c r="AO77" s="26">
        <f t="shared" si="46"/>
        <v>88</v>
      </c>
      <c r="AP77" s="26">
        <f t="shared" si="47"/>
        <v>87</v>
      </c>
      <c r="AQ77" s="26">
        <f t="shared" si="48"/>
        <v>56</v>
      </c>
      <c r="AR77" s="30">
        <f>INDEX('2021'!$1:$1048576,MATCH(Giacomo!B77,'2021'!A:A,0),3)</f>
        <v>2847.0292563702396</v>
      </c>
      <c r="AS77" s="30">
        <f>INDEX('2022'!$1:$1048576,MATCH(Giacomo!B77,'2022'!A:A,0),3)</f>
        <v>2933.5290051505367</v>
      </c>
      <c r="AT77" s="30">
        <f>INDEX('2023'!$1:$1048576,MATCH(Giacomo!B77,'2023'!A:A,0),3)</f>
        <v>3092.9751597414843</v>
      </c>
      <c r="AU77" s="29">
        <f t="shared" si="30"/>
        <v>8.6386854936927477</v>
      </c>
      <c r="AV77" s="30">
        <f>INDEX('2021'!$1:$1048576,MATCH(Giacomo!B77,'2021'!A:A,0),2)</f>
        <v>466.56832692189516</v>
      </c>
      <c r="AW77" s="30">
        <f>INDEX('2022'!$1:$1048576,MATCH(Giacomo!B77,'2022'!A:A,0),2)</f>
        <v>497.64095984918902</v>
      </c>
      <c r="AX77" s="30">
        <f>INDEX('2023'!$1:$1048576,MATCH(Giacomo!B77,'2023'!A:A,0),2)</f>
        <v>523.68217427843911</v>
      </c>
      <c r="AY77" s="29">
        <f t="shared" si="49"/>
        <v>12.241261153182606</v>
      </c>
      <c r="AZ77" s="30">
        <v>1638.4022492790764</v>
      </c>
      <c r="BA77" s="30">
        <v>1744.4153899530047</v>
      </c>
      <c r="BB77" s="30">
        <v>1744.4153899530047</v>
      </c>
      <c r="BC77" s="29">
        <f t="shared" si="50"/>
        <v>6.470519722526987</v>
      </c>
      <c r="BD77" s="30">
        <f>INDEX('2021'!$1:$1048576,MATCH($B77,'2021'!$A:$A,0),7)</f>
        <v>2374.6913814672171</v>
      </c>
      <c r="BE77" s="30">
        <f>INDEX('2022'!$1:$1048576,MATCH($B77,'2022'!$A:$A,0),7)</f>
        <v>2419.5219016674637</v>
      </c>
      <c r="BF77" s="30">
        <f>INDEX('2023'!$1:$1048576,MATCH($B77,'2023'!$A:$A,0),7)</f>
        <v>2532.5318627467041</v>
      </c>
      <c r="BG77" s="29">
        <f t="shared" si="51"/>
        <v>6.6467787145445527</v>
      </c>
      <c r="BH77" s="29">
        <f t="shared" si="52"/>
        <v>53.571934348472638</v>
      </c>
      <c r="BI77" s="29">
        <f t="shared" si="53"/>
        <v>9.0704469357118267</v>
      </c>
      <c r="BJ77" s="29">
        <f t="shared" si="54"/>
        <v>30.21417952636855</v>
      </c>
      <c r="BK77" s="29">
        <f t="shared" si="55"/>
        <v>43.864765696282305</v>
      </c>
      <c r="BL77" s="29">
        <f t="shared" si="56"/>
        <v>1518.5201515336912</v>
      </c>
      <c r="BM77" s="29"/>
      <c r="BN77" s="29"/>
      <c r="BO77" s="29"/>
      <c r="BP77" s="29"/>
      <c r="BQ77" s="29"/>
    </row>
    <row r="78" spans="1:69" x14ac:dyDescent="0.3">
      <c r="A78" s="26">
        <v>77</v>
      </c>
      <c r="B78" s="26" t="s">
        <v>97</v>
      </c>
      <c r="C78" s="26">
        <f>VALUE(INDEX([1]COD_RIPARTIZIONI!$A$1:$IV$65536,MATCH(A78,[1]COD_RIPARTIZIONI!$U$1:$U$65536,0),8))</f>
        <v>17</v>
      </c>
      <c r="D78" s="26" t="str">
        <f>INDEX([1]COD_RIPARTIZIONI!$A$1:$IV$65536,MATCH(A78,[1]COD_RIPARTIZIONI!$U$1:$U$65536,0),10)</f>
        <v>Basilicata</v>
      </c>
      <c r="E78" s="26">
        <v>4</v>
      </c>
      <c r="F78" s="26" t="s">
        <v>366</v>
      </c>
      <c r="G78" s="26">
        <f t="shared" si="31"/>
        <v>2</v>
      </c>
      <c r="H78" s="26" t="s">
        <v>187</v>
      </c>
      <c r="I78" s="26">
        <v>2</v>
      </c>
      <c r="J78" s="26" t="s">
        <v>360</v>
      </c>
      <c r="K78" s="31">
        <v>1904503</v>
      </c>
      <c r="L78" s="31">
        <v>3479.3548000000001</v>
      </c>
      <c r="M78" s="30">
        <f t="shared" si="32"/>
        <v>547.37246112411412</v>
      </c>
      <c r="N78" s="26">
        <f t="shared" si="33"/>
        <v>2</v>
      </c>
      <c r="O78" s="26" t="str">
        <f t="shared" si="34"/>
        <v>Provincia non turistica</v>
      </c>
      <c r="P78" s="26">
        <f>INDEX(Foglio2!H:M,MATCH(Giacomo!A78,Foglio2!H:H,0),6)</f>
        <v>1</v>
      </c>
      <c r="Q78" s="26" t="str">
        <f t="shared" si="35"/>
        <v>Provincia con molte aree interne</v>
      </c>
      <c r="R78" s="26">
        <f t="shared" si="36"/>
        <v>1</v>
      </c>
      <c r="S78" s="26" t="str">
        <f t="shared" si="37"/>
        <v>Provincia fino a 500.000 abitanti</v>
      </c>
      <c r="T78" s="30">
        <v>425.72932232956884</v>
      </c>
      <c r="U78" s="30">
        <v>939.73752977451409</v>
      </c>
      <c r="V78" s="30">
        <v>251.7588590692614</v>
      </c>
      <c r="W78" s="30">
        <v>977.09696068182041</v>
      </c>
      <c r="X78" s="30">
        <v>989.87970637165347</v>
      </c>
      <c r="Y78" s="30">
        <v>997.69733239212076</v>
      </c>
      <c r="Z78" s="30">
        <v>4581.899710618939</v>
      </c>
      <c r="AA78" s="32">
        <f t="shared" si="38"/>
        <v>24046.728458729143</v>
      </c>
      <c r="AB78" s="30">
        <f>INDEX('pro-capite'!$1:$1048576,MATCH($B78,'pro-capite'!$A:$A,0),5)</f>
        <v>3174.731281641476</v>
      </c>
      <c r="AC78" s="30">
        <f>INDEX('pro-capite'!$1:$1048576,MATCH($B78,'pro-capite'!$A:$A,0),6)</f>
        <v>3336.9541672501314</v>
      </c>
      <c r="AD78" s="30">
        <f>INDEX('pro-capite'!$1:$1048576,MATCH($B78,'pro-capite'!$A:$A,0),7)</f>
        <v>3508.2008770778752</v>
      </c>
      <c r="AE78" s="31">
        <v>192096</v>
      </c>
      <c r="AF78" s="31">
        <v>191327</v>
      </c>
      <c r="AG78" s="31">
        <v>190541.5</v>
      </c>
      <c r="AH78" s="32">
        <f t="shared" si="39"/>
        <v>16526.795360868917</v>
      </c>
      <c r="AI78" s="32">
        <f t="shared" si="40"/>
        <v>17441.104325318072</v>
      </c>
      <c r="AJ78" s="32">
        <f t="shared" si="41"/>
        <v>18411.741678730752</v>
      </c>
      <c r="AK78" s="29">
        <f t="shared" si="42"/>
        <v>10.503868386113638</v>
      </c>
      <c r="AL78" s="79">
        <f t="shared" si="43"/>
        <v>5.1318268470214718</v>
      </c>
      <c r="AM78" s="26">
        <f t="shared" si="44"/>
        <v>83</v>
      </c>
      <c r="AN78" s="26">
        <f t="shared" si="45"/>
        <v>74</v>
      </c>
      <c r="AO78" s="26">
        <f t="shared" si="46"/>
        <v>75</v>
      </c>
      <c r="AP78" s="26">
        <f t="shared" si="47"/>
        <v>74</v>
      </c>
      <c r="AQ78" s="26">
        <f t="shared" si="48"/>
        <v>47</v>
      </c>
      <c r="AR78" s="30">
        <f>INDEX('2021'!$1:$1048576,MATCH(Giacomo!B78,'2021'!A:A,0),3)</f>
        <v>1944.9707436297606</v>
      </c>
      <c r="AS78" s="30">
        <f>INDEX('2022'!$1:$1048576,MATCH(Giacomo!B78,'2022'!A:A,0),3)</f>
        <v>2056.5709948494637</v>
      </c>
      <c r="AT78" s="30">
        <f>INDEX('2023'!$1:$1048576,MATCH(Giacomo!B78,'2023'!A:A,0),3)</f>
        <v>2140.5248402585166</v>
      </c>
      <c r="AU78" s="29">
        <f t="shared" si="30"/>
        <v>10.054346435248036</v>
      </c>
      <c r="AV78" s="30">
        <f>INDEX('2021'!$1:$1048576,MATCH(Giacomo!B78,'2021'!A:A,0),2)</f>
        <v>356.03167307810486</v>
      </c>
      <c r="AW78" s="30">
        <f>INDEX('2022'!$1:$1048576,MATCH(Giacomo!B78,'2022'!A:A,0),2)</f>
        <v>357.35904015081104</v>
      </c>
      <c r="AX78" s="30">
        <f>INDEX('2023'!$1:$1048576,MATCH(Giacomo!B78,'2023'!A:A,0),2)</f>
        <v>380.21782572156087</v>
      </c>
      <c r="AY78" s="29">
        <f t="shared" si="49"/>
        <v>6.7932587104828031</v>
      </c>
      <c r="AZ78" s="30">
        <v>972.89775072092345</v>
      </c>
      <c r="BA78" s="30">
        <v>1052.2846100469958</v>
      </c>
      <c r="BB78" s="30">
        <v>1052.2846100469958</v>
      </c>
      <c r="BC78" s="29">
        <f t="shared" si="50"/>
        <v>8.159835837552933</v>
      </c>
      <c r="BD78" s="30">
        <f>INDEX('2021'!$1:$1048576,MATCH($B78,'2021'!$A:$A,0),7)</f>
        <v>1227.1086185327824</v>
      </c>
      <c r="BE78" s="30">
        <f>INDEX('2022'!$1:$1048576,MATCH($B78,'2022'!$A:$A,0),7)</f>
        <v>1243.9780983325361</v>
      </c>
      <c r="BF78" s="30">
        <f>INDEX('2023'!$1:$1048576,MATCH($B78,'2023'!$A:$A,0),7)</f>
        <v>1303.9681372532955</v>
      </c>
      <c r="BG78" s="29">
        <f t="shared" si="51"/>
        <v>6.2634649907692648</v>
      </c>
      <c r="BH78" s="29">
        <f t="shared" si="52"/>
        <v>61.014888122411271</v>
      </c>
      <c r="BI78" s="29">
        <f t="shared" si="53"/>
        <v>10.837971913348927</v>
      </c>
      <c r="BJ78" s="29">
        <f t="shared" si="54"/>
        <v>29.994993072445926</v>
      </c>
      <c r="BK78" s="29">
        <f t="shared" si="55"/>
        <v>37.169141190667055</v>
      </c>
      <c r="BL78" s="29">
        <f t="shared" si="56"/>
        <v>1995.4593918991973</v>
      </c>
      <c r="BM78" s="29"/>
      <c r="BN78" s="29"/>
      <c r="BO78" s="29"/>
      <c r="BP78" s="29"/>
      <c r="BQ78" s="29"/>
    </row>
    <row r="79" spans="1:69" x14ac:dyDescent="0.3">
      <c r="A79" s="26">
        <v>78</v>
      </c>
      <c r="B79" s="26" t="s">
        <v>98</v>
      </c>
      <c r="C79" s="26">
        <f>VALUE(INDEX([1]COD_RIPARTIZIONI!$A$1:$IV$65536,MATCH(A79,[1]COD_RIPARTIZIONI!$U$1:$U$65536,0),8))</f>
        <v>18</v>
      </c>
      <c r="D79" s="26" t="str">
        <f>INDEX([1]COD_RIPARTIZIONI!$A$1:$IV$65536,MATCH(A79,[1]COD_RIPARTIZIONI!$U$1:$U$65536,0),10)</f>
        <v>Calabria</v>
      </c>
      <c r="E79" s="26">
        <v>4</v>
      </c>
      <c r="F79" s="26" t="s">
        <v>366</v>
      </c>
      <c r="G79" s="26">
        <f t="shared" si="31"/>
        <v>2</v>
      </c>
      <c r="H79" s="26" t="s">
        <v>187</v>
      </c>
      <c r="I79" s="26">
        <v>2</v>
      </c>
      <c r="J79" s="26" t="s">
        <v>360</v>
      </c>
      <c r="K79" s="31">
        <v>3226074</v>
      </c>
      <c r="L79" s="31">
        <v>6706.1821999999993</v>
      </c>
      <c r="M79" s="30">
        <f t="shared" si="32"/>
        <v>481.0597004059926</v>
      </c>
      <c r="N79" s="26">
        <f t="shared" si="33"/>
        <v>2</v>
      </c>
      <c r="O79" s="26" t="str">
        <f t="shared" si="34"/>
        <v>Provincia non turistica</v>
      </c>
      <c r="P79" s="26">
        <f>INDEX(Foglio2!H:M,MATCH(Giacomo!A79,Foglio2!H:H,0),6)</f>
        <v>1</v>
      </c>
      <c r="Q79" s="26" t="str">
        <f t="shared" si="35"/>
        <v>Provincia con molte aree interne</v>
      </c>
      <c r="R79" s="26">
        <f t="shared" si="36"/>
        <v>2</v>
      </c>
      <c r="S79" s="26" t="str">
        <f t="shared" si="37"/>
        <v>Provincia con oltre 500.000 abitanti</v>
      </c>
      <c r="T79" s="30">
        <v>460.02135892596635</v>
      </c>
      <c r="U79" s="30">
        <v>957.04693829554822</v>
      </c>
      <c r="V79" s="30">
        <v>681.49121526384795</v>
      </c>
      <c r="W79" s="30">
        <v>2783.9736772600804</v>
      </c>
      <c r="X79" s="30">
        <v>3257.5525279617555</v>
      </c>
      <c r="Y79" s="30">
        <v>3515.0427043350428</v>
      </c>
      <c r="Z79" s="30">
        <v>11655.128422042242</v>
      </c>
      <c r="AA79" s="32">
        <f t="shared" si="38"/>
        <v>17359.440604769497</v>
      </c>
      <c r="AB79" s="30">
        <f>INDEX('pro-capite'!$1:$1048576,MATCH($B79,'pro-capite'!$A:$A,0),5)</f>
        <v>9762.6858171165422</v>
      </c>
      <c r="AC79" s="30">
        <f>INDEX('pro-capite'!$1:$1048576,MATCH($B79,'pro-capite'!$A:$A,0),6)</f>
        <v>10401.863555931881</v>
      </c>
      <c r="AD79" s="30">
        <f>INDEX('pro-capite'!$1:$1048576,MATCH($B79,'pro-capite'!$A:$A,0),7)</f>
        <v>10926.895137267997</v>
      </c>
      <c r="AE79" s="31">
        <v>675331</v>
      </c>
      <c r="AF79" s="31">
        <v>673487.5</v>
      </c>
      <c r="AG79" s="31">
        <v>671400</v>
      </c>
      <c r="AH79" s="32">
        <f t="shared" si="39"/>
        <v>14456.149380254337</v>
      </c>
      <c r="AI79" s="32">
        <f t="shared" si="40"/>
        <v>15444.775969757242</v>
      </c>
      <c r="AJ79" s="32">
        <f t="shared" si="41"/>
        <v>16274.791684938929</v>
      </c>
      <c r="AK79" s="29">
        <f t="shared" si="42"/>
        <v>11.925092561211898</v>
      </c>
      <c r="AL79" s="79">
        <f t="shared" si="43"/>
        <v>5.0474761422601517</v>
      </c>
      <c r="AM79" s="26">
        <f t="shared" si="44"/>
        <v>35</v>
      </c>
      <c r="AN79" s="26">
        <f t="shared" si="45"/>
        <v>94</v>
      </c>
      <c r="AO79" s="26">
        <f t="shared" si="46"/>
        <v>95</v>
      </c>
      <c r="AP79" s="26">
        <f t="shared" si="47"/>
        <v>94</v>
      </c>
      <c r="AQ79" s="26">
        <f t="shared" si="48"/>
        <v>53</v>
      </c>
      <c r="AR79" s="30">
        <f>INDEX('2021'!$1:$1048576,MATCH(Giacomo!B79,'2021'!A:A,0),3)</f>
        <v>4476.6976238306443</v>
      </c>
      <c r="AS79" s="30">
        <f>INDEX('2022'!$1:$1048576,MATCH(Giacomo!B79,'2022'!A:A,0),3)</f>
        <v>4808.4380790297955</v>
      </c>
      <c r="AT79" s="30">
        <f>INDEX('2023'!$1:$1048576,MATCH(Giacomo!B79,'2023'!A:A,0),3)</f>
        <v>5003.7385232248807</v>
      </c>
      <c r="AU79" s="29">
        <f t="shared" si="30"/>
        <v>11.77298409856094</v>
      </c>
      <c r="AV79" s="30">
        <f>INDEX('2021'!$1:$1048576,MATCH(Giacomo!B79,'2021'!A:A,0),2)</f>
        <v>1349.7421081420853</v>
      </c>
      <c r="AW79" s="30">
        <f>INDEX('2022'!$1:$1048576,MATCH(Giacomo!B79,'2022'!A:A,0),2)</f>
        <v>1433.2300320130607</v>
      </c>
      <c r="AX79" s="30">
        <f>INDEX('2023'!$1:$1048576,MATCH(Giacomo!B79,'2023'!A:A,0),2)</f>
        <v>1518.6521587298773</v>
      </c>
      <c r="AY79" s="29">
        <f t="shared" si="49"/>
        <v>12.514246208136456</v>
      </c>
      <c r="AZ79" s="30">
        <v>2837.2696084165173</v>
      </c>
      <c r="BA79" s="30">
        <v>3109.6214742533803</v>
      </c>
      <c r="BB79" s="30">
        <v>3109.6214742533803</v>
      </c>
      <c r="BC79" s="29">
        <f t="shared" si="50"/>
        <v>9.5990830419835618</v>
      </c>
      <c r="BD79" s="30">
        <f>INDEX('2021'!$1:$1048576,MATCH($B79,'2021'!$A:$A,0),7)</f>
        <v>4358.4512044775338</v>
      </c>
      <c r="BE79" s="30">
        <f>INDEX('2022'!$1:$1048576,MATCH($B79,'2022'!$A:$A,0),7)</f>
        <v>4455.6520933924703</v>
      </c>
      <c r="BF79" s="30">
        <f>INDEX('2023'!$1:$1048576,MATCH($B79,'2023'!$A:$A,0),7)</f>
        <v>4624.2803848069516</v>
      </c>
      <c r="BG79" s="29">
        <f t="shared" si="51"/>
        <v>6.0991661454492316</v>
      </c>
      <c r="BH79" s="29">
        <f t="shared" si="52"/>
        <v>45.792866686885247</v>
      </c>
      <c r="BI79" s="29">
        <f t="shared" si="53"/>
        <v>13.89829534970333</v>
      </c>
      <c r="BJ79" s="29">
        <f t="shared" si="54"/>
        <v>28.458417832230293</v>
      </c>
      <c r="BK79" s="29">
        <f t="shared" si="55"/>
        <v>42.320168050621007</v>
      </c>
      <c r="BL79" s="29">
        <f t="shared" si="56"/>
        <v>2261.9186159217716</v>
      </c>
      <c r="BM79" s="29"/>
      <c r="BN79" s="29"/>
      <c r="BO79" s="29"/>
      <c r="BP79" s="29"/>
      <c r="BQ79" s="29"/>
    </row>
    <row r="80" spans="1:69" x14ac:dyDescent="0.3">
      <c r="A80" s="26">
        <v>79</v>
      </c>
      <c r="B80" s="26" t="s">
        <v>99</v>
      </c>
      <c r="C80" s="26">
        <f>VALUE(INDEX([1]COD_RIPARTIZIONI!$A$1:$IV$65536,MATCH(A80,[1]COD_RIPARTIZIONI!$U$1:$U$65536,0),8))</f>
        <v>18</v>
      </c>
      <c r="D80" s="26" t="str">
        <f>INDEX([1]COD_RIPARTIZIONI!$A$1:$IV$65536,MATCH(A80,[1]COD_RIPARTIZIONI!$U$1:$U$65536,0),10)</f>
        <v>Calabria</v>
      </c>
      <c r="E80" s="26">
        <v>4</v>
      </c>
      <c r="F80" s="26" t="s">
        <v>366</v>
      </c>
      <c r="G80" s="26">
        <f t="shared" si="31"/>
        <v>2</v>
      </c>
      <c r="H80" s="26" t="s">
        <v>187</v>
      </c>
      <c r="I80" s="26">
        <v>2</v>
      </c>
      <c r="J80" s="26" t="s">
        <v>360</v>
      </c>
      <c r="K80" s="31">
        <v>1168982</v>
      </c>
      <c r="L80" s="31">
        <v>2417.2090999999991</v>
      </c>
      <c r="M80" s="30">
        <f t="shared" si="32"/>
        <v>483.60814130643496</v>
      </c>
      <c r="N80" s="26">
        <f t="shared" si="33"/>
        <v>2</v>
      </c>
      <c r="O80" s="26" t="str">
        <f t="shared" si="34"/>
        <v>Provincia non turistica</v>
      </c>
      <c r="P80" s="26">
        <f>INDEX(Foglio2!H:M,MATCH(Giacomo!A80,Foglio2!H:H,0),6)</f>
        <v>1</v>
      </c>
      <c r="Q80" s="26" t="str">
        <f t="shared" si="35"/>
        <v>Provincia con molte aree interne</v>
      </c>
      <c r="R80" s="26">
        <f t="shared" si="36"/>
        <v>1</v>
      </c>
      <c r="S80" s="26" t="str">
        <f t="shared" si="37"/>
        <v>Provincia fino a 500.000 abitanti</v>
      </c>
      <c r="T80" s="30">
        <v>292.20667665344581</v>
      </c>
      <c r="U80" s="30">
        <v>668.79112311117615</v>
      </c>
      <c r="V80" s="30">
        <v>463.46387282215437</v>
      </c>
      <c r="W80" s="30">
        <v>1818.5647042424919</v>
      </c>
      <c r="X80" s="30">
        <v>1877.3101048173128</v>
      </c>
      <c r="Y80" s="30">
        <v>2489.2137311196693</v>
      </c>
      <c r="Z80" s="30">
        <v>7609.5502127662503</v>
      </c>
      <c r="AA80" s="32">
        <f t="shared" si="38"/>
        <v>22293.168725511954</v>
      </c>
      <c r="AB80" s="30">
        <f>INDEX('pro-capite'!$1:$1048576,MATCH($B80,'pro-capite'!$A:$A,0),5)</f>
        <v>5382.8705886721646</v>
      </c>
      <c r="AC80" s="30">
        <f>INDEX('pro-capite'!$1:$1048576,MATCH($B80,'pro-capite'!$A:$A,0),6)</f>
        <v>5619.6842171635399</v>
      </c>
      <c r="AD80" s="30">
        <f>INDEX('pro-capite'!$1:$1048576,MATCH($B80,'pro-capite'!$A:$A,0),7)</f>
        <v>5922.2199990578129</v>
      </c>
      <c r="AE80" s="31">
        <v>344056</v>
      </c>
      <c r="AF80" s="31">
        <v>342847</v>
      </c>
      <c r="AG80" s="31">
        <v>341340</v>
      </c>
      <c r="AH80" s="32">
        <f t="shared" si="39"/>
        <v>15645.332703606869</v>
      </c>
      <c r="AI80" s="32">
        <f t="shared" si="40"/>
        <v>16391.230540630484</v>
      </c>
      <c r="AJ80" s="32">
        <f t="shared" si="41"/>
        <v>17349.9150379616</v>
      </c>
      <c r="AK80" s="29">
        <f t="shared" si="42"/>
        <v>10.019735780396942</v>
      </c>
      <c r="AL80" s="79">
        <f t="shared" si="43"/>
        <v>5.383501460282659</v>
      </c>
      <c r="AM80" s="26">
        <f t="shared" si="44"/>
        <v>89</v>
      </c>
      <c r="AN80" s="26">
        <f t="shared" si="45"/>
        <v>80</v>
      </c>
      <c r="AO80" s="26">
        <f t="shared" si="46"/>
        <v>81</v>
      </c>
      <c r="AP80" s="26">
        <f t="shared" si="47"/>
        <v>81</v>
      </c>
      <c r="AQ80" s="26">
        <f t="shared" si="48"/>
        <v>38</v>
      </c>
      <c r="AR80" s="30">
        <f>INDEX('2021'!$1:$1048576,MATCH(Giacomo!B80,'2021'!A:A,0),3)</f>
        <v>2703.234764184122</v>
      </c>
      <c r="AS80" s="30">
        <f>INDEX('2022'!$1:$1048576,MATCH(Giacomo!B80,'2022'!A:A,0),3)</f>
        <v>2767.122258068594</v>
      </c>
      <c r="AT80" s="30">
        <f>INDEX('2023'!$1:$1048576,MATCH(Giacomo!B80,'2023'!A:A,0),3)</f>
        <v>2949.7298236253409</v>
      </c>
      <c r="AU80" s="29">
        <f t="shared" si="30"/>
        <v>9.118522102005258</v>
      </c>
      <c r="AV80" s="30">
        <f>INDEX('2021'!$1:$1048576,MATCH(Giacomo!B80,'2021'!A:A,0),2)</f>
        <v>619.45585392927831</v>
      </c>
      <c r="AW80" s="30">
        <f>INDEX('2022'!$1:$1048576,MATCH(Giacomo!B80,'2022'!A:A,0),2)</f>
        <v>638.87778607678376</v>
      </c>
      <c r="AX80" s="30">
        <f>INDEX('2023'!$1:$1048576,MATCH(Giacomo!B80,'2023'!A:A,0),2)</f>
        <v>628.17526205224817</v>
      </c>
      <c r="AY80" s="29">
        <f t="shared" si="49"/>
        <v>1.4075915285426106</v>
      </c>
      <c r="AZ80" s="30">
        <v>1618.603401487436</v>
      </c>
      <c r="BA80" s="30">
        <v>1775.5935816857723</v>
      </c>
      <c r="BB80" s="30">
        <v>1775.5935816857723</v>
      </c>
      <c r="BC80" s="29">
        <f t="shared" si="50"/>
        <v>9.6991134489194906</v>
      </c>
      <c r="BD80" s="30">
        <f>INDEX('2021'!$1:$1048576,MATCH($B80,'2021'!$A:$A,0),7)</f>
        <v>2337.4299475317262</v>
      </c>
      <c r="BE80" s="30">
        <f>INDEX('2022'!$1:$1048576,MATCH($B80,'2022'!$A:$A,0),7)</f>
        <v>2383.8069549181414</v>
      </c>
      <c r="BF80" s="30">
        <f>INDEX('2023'!$1:$1048576,MATCH($B80,'2023'!$A:$A,0),7)</f>
        <v>2477.0946108511062</v>
      </c>
      <c r="BG80" s="29">
        <f t="shared" si="51"/>
        <v>5.9751379273146767</v>
      </c>
      <c r="BH80" s="29">
        <f t="shared" si="52"/>
        <v>49.807839359135997</v>
      </c>
      <c r="BI80" s="29">
        <f t="shared" si="53"/>
        <v>10.607090958326214</v>
      </c>
      <c r="BJ80" s="29">
        <f t="shared" si="54"/>
        <v>29.98189162118695</v>
      </c>
      <c r="BK80" s="29">
        <f t="shared" si="55"/>
        <v>41.827129205689687</v>
      </c>
      <c r="BL80" s="29">
        <f t="shared" si="56"/>
        <v>1840.3212692689053</v>
      </c>
      <c r="BM80" s="29"/>
      <c r="BN80" s="29"/>
      <c r="BO80" s="29"/>
      <c r="BP80" s="29"/>
      <c r="BQ80" s="29"/>
    </row>
    <row r="81" spans="1:69" x14ac:dyDescent="0.3">
      <c r="A81" s="26">
        <v>80</v>
      </c>
      <c r="B81" s="26" t="s">
        <v>100</v>
      </c>
      <c r="C81" s="26">
        <f>VALUE(INDEX([1]COD_RIPARTIZIONI!$A$1:$IV$65536,MATCH(A81,[1]COD_RIPARTIZIONI!$U$1:$U$65536,0),8))</f>
        <v>18</v>
      </c>
      <c r="D81" s="26" t="str">
        <f>INDEX([1]COD_RIPARTIZIONI!$A$1:$IV$65536,MATCH(A81,[1]COD_RIPARTIZIONI!$U$1:$U$65536,0),10)</f>
        <v>Calabria</v>
      </c>
      <c r="E81" s="26">
        <v>4</v>
      </c>
      <c r="F81" s="26" t="s">
        <v>366</v>
      </c>
      <c r="G81" s="26">
        <f t="shared" si="31"/>
        <v>1</v>
      </c>
      <c r="H81" s="26" t="s">
        <v>355</v>
      </c>
      <c r="I81" s="26">
        <v>2</v>
      </c>
      <c r="J81" s="26" t="s">
        <v>360</v>
      </c>
      <c r="K81" s="31">
        <v>507167</v>
      </c>
      <c r="L81" s="31">
        <v>3207.7587000000003</v>
      </c>
      <c r="M81" s="30">
        <f t="shared" si="32"/>
        <v>158.1063438468735</v>
      </c>
      <c r="N81" s="26">
        <f t="shared" si="33"/>
        <v>2</v>
      </c>
      <c r="O81" s="26" t="str">
        <f t="shared" si="34"/>
        <v>Provincia non turistica</v>
      </c>
      <c r="P81" s="26">
        <f>INDEX(Foglio2!H:M,MATCH(Giacomo!A81,Foglio2!H:H,0),6)</f>
        <v>1</v>
      </c>
      <c r="Q81" s="26" t="str">
        <f t="shared" si="35"/>
        <v>Provincia con molte aree interne</v>
      </c>
      <c r="R81" s="26">
        <f t="shared" si="36"/>
        <v>2</v>
      </c>
      <c r="S81" s="26" t="str">
        <f t="shared" si="37"/>
        <v>Provincia con oltre 500.000 abitanti</v>
      </c>
      <c r="T81" s="30">
        <v>536.74072757573913</v>
      </c>
      <c r="U81" s="30">
        <v>582.71199680734799</v>
      </c>
      <c r="V81" s="30">
        <v>503.57329749526701</v>
      </c>
      <c r="W81" s="30">
        <v>3161.3883538432015</v>
      </c>
      <c r="X81" s="30">
        <v>2310.235564713239</v>
      </c>
      <c r="Y81" s="30">
        <v>3099.3556149578249</v>
      </c>
      <c r="Z81" s="30">
        <v>10194.005555392619</v>
      </c>
      <c r="AA81" s="32">
        <f t="shared" si="38"/>
        <v>19720.434946960722</v>
      </c>
      <c r="AB81" s="30">
        <f>INDEX('pro-capite'!$1:$1048576,MATCH($B81,'pro-capite'!$A:$A,0),5)</f>
        <v>7350.9631027455371</v>
      </c>
      <c r="AC81" s="30">
        <f>INDEX('pro-capite'!$1:$1048576,MATCH($B81,'pro-capite'!$A:$A,0),6)</f>
        <v>7677.8107998678643</v>
      </c>
      <c r="AD81" s="30">
        <f>INDEX('pro-capite'!$1:$1048576,MATCH($B81,'pro-capite'!$A:$A,0),7)</f>
        <v>8107.6913988822444</v>
      </c>
      <c r="AE81" s="31">
        <v>522959</v>
      </c>
      <c r="AF81" s="31">
        <v>520413</v>
      </c>
      <c r="AG81" s="31">
        <v>516926</v>
      </c>
      <c r="AH81" s="32">
        <f t="shared" si="39"/>
        <v>14056.480723623719</v>
      </c>
      <c r="AI81" s="32">
        <f t="shared" si="40"/>
        <v>14753.303241594396</v>
      </c>
      <c r="AJ81" s="32">
        <f t="shared" si="41"/>
        <v>15684.433359672845</v>
      </c>
      <c r="AK81" s="29">
        <f t="shared" si="42"/>
        <v>10.294274172782522</v>
      </c>
      <c r="AL81" s="79">
        <f t="shared" si="43"/>
        <v>5.5989996396079249</v>
      </c>
      <c r="AM81" s="26">
        <f t="shared" si="44"/>
        <v>85</v>
      </c>
      <c r="AN81" s="26">
        <f t="shared" si="45"/>
        <v>98</v>
      </c>
      <c r="AO81" s="26">
        <f t="shared" si="46"/>
        <v>100</v>
      </c>
      <c r="AP81" s="26">
        <f t="shared" si="47"/>
        <v>98</v>
      </c>
      <c r="AQ81" s="26">
        <f t="shared" si="48"/>
        <v>33</v>
      </c>
      <c r="AR81" s="30">
        <f>INDEX('2021'!$1:$1048576,MATCH(Giacomo!B81,'2021'!A:A,0),3)</f>
        <v>3623.0970608927942</v>
      </c>
      <c r="AS81" s="30">
        <f>INDEX('2022'!$1:$1048576,MATCH(Giacomo!B81,'2022'!A:A,0),3)</f>
        <v>3810.0557334455834</v>
      </c>
      <c r="AT81" s="30">
        <f>INDEX('2023'!$1:$1048576,MATCH(Giacomo!B81,'2023'!A:A,0),3)</f>
        <v>4006.7649492282976</v>
      </c>
      <c r="AU81" s="29">
        <f t="shared" si="30"/>
        <v>10.589500692011853</v>
      </c>
      <c r="AV81" s="30">
        <f>INDEX('2021'!$1:$1048576,MATCH(Giacomo!B81,'2021'!A:A,0),2)</f>
        <v>618.13354009522277</v>
      </c>
      <c r="AW81" s="30">
        <f>INDEX('2022'!$1:$1048576,MATCH(Giacomo!B81,'2022'!A:A,0),2)</f>
        <v>617.91056674500999</v>
      </c>
      <c r="AX81" s="30">
        <f>INDEX('2023'!$1:$1048576,MATCH(Giacomo!B81,'2023'!A:A,0),2)</f>
        <v>667.95206605440865</v>
      </c>
      <c r="AY81" s="29">
        <f t="shared" si="49"/>
        <v>8.0595086219575478</v>
      </c>
      <c r="AZ81" s="30">
        <v>2114.2490127317637</v>
      </c>
      <c r="BA81" s="30">
        <v>2297.3160432697255</v>
      </c>
      <c r="BB81" s="30">
        <v>2297.3160432697255</v>
      </c>
      <c r="BC81" s="29">
        <f t="shared" si="50"/>
        <v>8.6587260741546146</v>
      </c>
      <c r="BD81" s="30">
        <f>INDEX('2021'!$1:$1048576,MATCH($B81,'2021'!$A:$A,0),7)</f>
        <v>3684.2758118060747</v>
      </c>
      <c r="BE81" s="30">
        <f>INDEX('2022'!$1:$1048576,MATCH($B81,'2022'!$A:$A,0),7)</f>
        <v>3737.4635762502162</v>
      </c>
      <c r="BF81" s="30">
        <f>INDEX('2023'!$1:$1048576,MATCH($B81,'2023'!$A:$A,0),7)</f>
        <v>3887.7108720470201</v>
      </c>
      <c r="BG81" s="29">
        <f t="shared" si="51"/>
        <v>5.5217109313327768</v>
      </c>
      <c r="BH81" s="29">
        <f t="shared" si="52"/>
        <v>49.419307569855029</v>
      </c>
      <c r="BI81" s="29">
        <f t="shared" si="53"/>
        <v>8.238498891885488</v>
      </c>
      <c r="BJ81" s="29">
        <f t="shared" si="54"/>
        <v>28.335020787624476</v>
      </c>
      <c r="BK81" s="29">
        <f t="shared" si="55"/>
        <v>47.950898483666926</v>
      </c>
      <c r="BL81" s="29">
        <f t="shared" si="56"/>
        <v>1292.1618685351648</v>
      </c>
      <c r="BM81" s="29"/>
      <c r="BN81" s="29"/>
      <c r="BO81" s="29"/>
      <c r="BP81" s="29"/>
      <c r="BQ81" s="29"/>
    </row>
    <row r="82" spans="1:69" x14ac:dyDescent="0.3">
      <c r="A82" s="26">
        <v>81</v>
      </c>
      <c r="B82" s="26" t="s">
        <v>103</v>
      </c>
      <c r="C82" s="26">
        <f>VALUE(INDEX([1]COD_RIPARTIZIONI!$A$1:$IV$65536,MATCH(A82,[1]COD_RIPARTIZIONI!$U$1:$U$65536,0),8))</f>
        <v>19</v>
      </c>
      <c r="D82" s="26" t="str">
        <f>INDEX([1]COD_RIPARTIZIONI!$A$1:$IV$65536,MATCH(A82,[1]COD_RIPARTIZIONI!$U$1:$U$65536,0),10)</f>
        <v>Sicilia</v>
      </c>
      <c r="E82" s="26">
        <v>5</v>
      </c>
      <c r="F82" s="26" t="s">
        <v>367</v>
      </c>
      <c r="G82" s="26">
        <f t="shared" si="31"/>
        <v>2</v>
      </c>
      <c r="H82" s="26" t="s">
        <v>187</v>
      </c>
      <c r="I82" s="26">
        <v>2</v>
      </c>
      <c r="J82" s="26" t="s">
        <v>360</v>
      </c>
      <c r="K82" s="31">
        <v>2276074</v>
      </c>
      <c r="L82" s="31">
        <v>2469.4101000000005</v>
      </c>
      <c r="M82" s="30">
        <f t="shared" si="32"/>
        <v>921.70757704441212</v>
      </c>
      <c r="N82" s="26">
        <f t="shared" si="33"/>
        <v>2</v>
      </c>
      <c r="O82" s="26" t="str">
        <f t="shared" si="34"/>
        <v>Provincia non turistica</v>
      </c>
      <c r="P82" s="26">
        <f>INDEX(Foglio2!H:M,MATCH(Giacomo!A82,Foglio2!H:H,0),6)</f>
        <v>2</v>
      </c>
      <c r="Q82" s="26" t="str">
        <f t="shared" si="35"/>
        <v>Provincia con poche aree interne</v>
      </c>
      <c r="R82" s="26">
        <f t="shared" si="36"/>
        <v>1</v>
      </c>
      <c r="S82" s="26" t="str">
        <f t="shared" si="37"/>
        <v>Provincia fino a 500.000 abitanti</v>
      </c>
      <c r="T82" s="30">
        <v>406.50582133845057</v>
      </c>
      <c r="U82" s="30">
        <v>654.19969565506551</v>
      </c>
      <c r="V82" s="30">
        <v>384.80565801898229</v>
      </c>
      <c r="W82" s="30">
        <v>1635.443720790691</v>
      </c>
      <c r="X82" s="30">
        <v>1991.1046627781968</v>
      </c>
      <c r="Y82" s="30">
        <v>2344.6976237007561</v>
      </c>
      <c r="Z82" s="30">
        <v>7416.7571822821428</v>
      </c>
      <c r="AA82" s="32">
        <f t="shared" si="38"/>
        <v>17915.911024509012</v>
      </c>
      <c r="AB82" s="30">
        <f>INDEX('pro-capite'!$1:$1048576,MATCH($B82,'pro-capite'!$A:$A,0),5)</f>
        <v>6134.1360000017103</v>
      </c>
      <c r="AC82" s="30">
        <f>INDEX('pro-capite'!$1:$1048576,MATCH($B82,'pro-capite'!$A:$A,0),6)</f>
        <v>6490.1349493027592</v>
      </c>
      <c r="AD82" s="30">
        <f>INDEX('pro-capite'!$1:$1048576,MATCH($B82,'pro-capite'!$A:$A,0),7)</f>
        <v>6829.4983287712794</v>
      </c>
      <c r="AE82" s="31">
        <v>417748.5</v>
      </c>
      <c r="AF82" s="31">
        <v>416113</v>
      </c>
      <c r="AG82" s="31">
        <v>413976</v>
      </c>
      <c r="AH82" s="32">
        <f t="shared" si="39"/>
        <v>14683.801378105991</v>
      </c>
      <c r="AI82" s="32">
        <f t="shared" si="40"/>
        <v>15597.049237353216</v>
      </c>
      <c r="AJ82" s="32">
        <f t="shared" si="41"/>
        <v>16497.329141716618</v>
      </c>
      <c r="AK82" s="29">
        <f t="shared" si="42"/>
        <v>11.335945743123006</v>
      </c>
      <c r="AL82" s="79">
        <f t="shared" si="43"/>
        <v>5.2289109875131032</v>
      </c>
      <c r="AM82" s="26">
        <f t="shared" si="44"/>
        <v>64</v>
      </c>
      <c r="AN82" s="26">
        <f t="shared" si="45"/>
        <v>92</v>
      </c>
      <c r="AO82" s="26">
        <f t="shared" si="46"/>
        <v>92</v>
      </c>
      <c r="AP82" s="26">
        <f t="shared" si="47"/>
        <v>91</v>
      </c>
      <c r="AQ82" s="26">
        <f t="shared" si="48"/>
        <v>42</v>
      </c>
      <c r="AR82" s="30">
        <f>INDEX('2021'!$1:$1048576,MATCH(Giacomo!B82,'2021'!A:A,0),3)</f>
        <v>2875.0389107061069</v>
      </c>
      <c r="AS82" s="30">
        <f>INDEX('2022'!$1:$1048576,MATCH(Giacomo!B82,'2022'!A:A,0),3)</f>
        <v>3090.9906109726721</v>
      </c>
      <c r="AT82" s="30">
        <f>INDEX('2023'!$1:$1048576,MATCH(Giacomo!B82,'2023'!A:A,0),3)</f>
        <v>3283.6214414958959</v>
      </c>
      <c r="AU82" s="29">
        <f t="shared" si="30"/>
        <v>14.211373949350886</v>
      </c>
      <c r="AV82" s="30">
        <f>INDEX('2021'!$1:$1048576,MATCH(Giacomo!B82,'2021'!A:A,0),2)</f>
        <v>814.73360114674233</v>
      </c>
      <c r="AW82" s="30">
        <f>INDEX('2022'!$1:$1048576,MATCH(Giacomo!B82,'2022'!A:A,0),2)</f>
        <v>839.7529122899216</v>
      </c>
      <c r="AX82" s="30">
        <f>INDEX('2023'!$1:$1048576,MATCH(Giacomo!B82,'2023'!A:A,0),2)</f>
        <v>888.10393632755392</v>
      </c>
      <c r="AY82" s="29">
        <f t="shared" si="49"/>
        <v>9.0054387197904191</v>
      </c>
      <c r="AZ82" s="30">
        <v>1853.2245598550039</v>
      </c>
      <c r="BA82" s="30">
        <v>2003.3251607657944</v>
      </c>
      <c r="BB82" s="30">
        <v>2003.3251607657944</v>
      </c>
      <c r="BC82" s="29">
        <f t="shared" si="50"/>
        <v>8.0994286478986766</v>
      </c>
      <c r="BD82" s="30">
        <f>INDEX('2021'!$1:$1048576,MATCH($B82,'2021'!$A:$A,0),7)</f>
        <v>2609.4311918696108</v>
      </c>
      <c r="BE82" s="30">
        <f>INDEX('2022'!$1:$1048576,MATCH($B82,'2022'!$A:$A,0),7)</f>
        <v>2669.59035796323</v>
      </c>
      <c r="BF82" s="30">
        <f>INDEX('2023'!$1:$1048576,MATCH($B82,'2023'!$A:$A,0),7)</f>
        <v>2768.7377171894718</v>
      </c>
      <c r="BG82" s="29">
        <f t="shared" si="51"/>
        <v>6.1050287823730969</v>
      </c>
      <c r="BH82" s="29">
        <f t="shared" si="52"/>
        <v>48.079980159928738</v>
      </c>
      <c r="BI82" s="29">
        <f t="shared" si="53"/>
        <v>13.003941044778555</v>
      </c>
      <c r="BJ82" s="29">
        <f t="shared" si="54"/>
        <v>29.333416077227742</v>
      </c>
      <c r="BK82" s="29">
        <f t="shared" si="55"/>
        <v>40.540865286185756</v>
      </c>
      <c r="BL82" s="29">
        <f t="shared" si="56"/>
        <v>2145.3029555519015</v>
      </c>
      <c r="BM82" s="29"/>
      <c r="BN82" s="29"/>
      <c r="BO82" s="29"/>
      <c r="BP82" s="29"/>
      <c r="BQ82" s="29"/>
    </row>
    <row r="83" spans="1:69" x14ac:dyDescent="0.3">
      <c r="A83" s="26">
        <v>82</v>
      </c>
      <c r="B83" s="26" t="s">
        <v>104</v>
      </c>
      <c r="C83" s="26">
        <f>VALUE(INDEX([1]COD_RIPARTIZIONI!$A$1:$IV$65536,MATCH(A83,[1]COD_RIPARTIZIONI!$U$1:$U$65536,0),8))</f>
        <v>19</v>
      </c>
      <c r="D83" s="26" t="str">
        <f>INDEX([1]COD_RIPARTIZIONI!$A$1:$IV$65536,MATCH(A83,[1]COD_RIPARTIZIONI!$U$1:$U$65536,0),10)</f>
        <v>Sicilia</v>
      </c>
      <c r="E83" s="26">
        <v>5</v>
      </c>
      <c r="F83" s="26" t="s">
        <v>367</v>
      </c>
      <c r="G83" s="26">
        <f t="shared" si="31"/>
        <v>1</v>
      </c>
      <c r="H83" s="26" t="s">
        <v>355</v>
      </c>
      <c r="I83" s="26">
        <v>2</v>
      </c>
      <c r="J83" s="26" t="s">
        <v>360</v>
      </c>
      <c r="K83" s="31">
        <v>3865777</v>
      </c>
      <c r="L83" s="31">
        <v>5005.0632999999998</v>
      </c>
      <c r="M83" s="30">
        <f t="shared" si="32"/>
        <v>772.37324850616778</v>
      </c>
      <c r="N83" s="26">
        <f t="shared" si="33"/>
        <v>2</v>
      </c>
      <c r="O83" s="26" t="str">
        <f t="shared" si="34"/>
        <v>Provincia non turistica</v>
      </c>
      <c r="P83" s="26">
        <f>INDEX(Foglio2!H:M,MATCH(Giacomo!A83,Foglio2!H:H,0),6)</f>
        <v>1</v>
      </c>
      <c r="Q83" s="26" t="str">
        <f t="shared" si="35"/>
        <v>Provincia con molte aree interne</v>
      </c>
      <c r="R83" s="26">
        <f t="shared" si="36"/>
        <v>2</v>
      </c>
      <c r="S83" s="26" t="str">
        <f t="shared" si="37"/>
        <v>Provincia con oltre 500.000 abitanti</v>
      </c>
      <c r="T83" s="30">
        <v>596.49241307540001</v>
      </c>
      <c r="U83" s="30">
        <v>1796.0888422603311</v>
      </c>
      <c r="V83" s="30">
        <v>1185.180666518371</v>
      </c>
      <c r="W83" s="30">
        <v>6504.1189931964818</v>
      </c>
      <c r="X83" s="30">
        <v>7205.863658261349</v>
      </c>
      <c r="Y83" s="30">
        <v>8043.9889218197641</v>
      </c>
      <c r="Z83" s="30">
        <v>25331.733495131695</v>
      </c>
      <c r="AA83" s="32">
        <f t="shared" si="38"/>
        <v>21070.77941171523</v>
      </c>
      <c r="AB83" s="30">
        <f>INDEX('pro-capite'!$1:$1048576,MATCH($B83,'pro-capite'!$A:$A,0),5)</f>
        <v>18346.694732806725</v>
      </c>
      <c r="AC83" s="30">
        <f>INDEX('pro-capite'!$1:$1048576,MATCH($B83,'pro-capite'!$A:$A,0),6)</f>
        <v>19528.902900212612</v>
      </c>
      <c r="AD83" s="30">
        <f>INDEX('pro-capite'!$1:$1048576,MATCH($B83,'pro-capite'!$A:$A,0),7)</f>
        <v>20531.992399542458</v>
      </c>
      <c r="AE83" s="31">
        <v>1208905</v>
      </c>
      <c r="AF83" s="31">
        <v>1206590</v>
      </c>
      <c r="AG83" s="31">
        <v>1202221</v>
      </c>
      <c r="AH83" s="32">
        <f t="shared" si="39"/>
        <v>15176.291547149465</v>
      </c>
      <c r="AI83" s="32">
        <f t="shared" si="40"/>
        <v>16185.202015773884</v>
      </c>
      <c r="AJ83" s="32">
        <f t="shared" si="41"/>
        <v>17078.3844231156</v>
      </c>
      <c r="AK83" s="29">
        <f t="shared" si="42"/>
        <v>11.911124584354056</v>
      </c>
      <c r="AL83" s="79">
        <f t="shared" si="43"/>
        <v>5.1364354897730919</v>
      </c>
      <c r="AM83" s="26">
        <f t="shared" si="44"/>
        <v>36</v>
      </c>
      <c r="AN83" s="26">
        <f t="shared" si="45"/>
        <v>85</v>
      </c>
      <c r="AO83" s="26">
        <f t="shared" si="46"/>
        <v>84</v>
      </c>
      <c r="AP83" s="26">
        <f t="shared" si="47"/>
        <v>85</v>
      </c>
      <c r="AQ83" s="26">
        <f t="shared" si="48"/>
        <v>46</v>
      </c>
      <c r="AR83" s="30">
        <f>INDEX('2021'!$1:$1048576,MATCH(Giacomo!B83,'2021'!A:A,0),3)</f>
        <v>8436.3046079200376</v>
      </c>
      <c r="AS83" s="30">
        <f>INDEX('2022'!$1:$1048576,MATCH(Giacomo!B83,'2022'!A:A,0),3)</f>
        <v>9028.030271753325</v>
      </c>
      <c r="AT83" s="30">
        <f>INDEX('2023'!$1:$1048576,MATCH(Giacomo!B83,'2023'!A:A,0),3)</f>
        <v>9612.8531632246268</v>
      </c>
      <c r="AU83" s="29">
        <f t="shared" si="30"/>
        <v>13.946255024979081</v>
      </c>
      <c r="AV83" s="30">
        <f>INDEX('2021'!$1:$1048576,MATCH(Giacomo!B83,'2021'!A:A,0),2)</f>
        <v>2369.6779535178175</v>
      </c>
      <c r="AW83" s="30">
        <f>INDEX('2022'!$1:$1048576,MATCH(Giacomo!B83,'2022'!A:A,0),2)</f>
        <v>2500.9638278579596</v>
      </c>
      <c r="AX83" s="30">
        <f>INDEX('2023'!$1:$1048576,MATCH(Giacomo!B83,'2023'!A:A,0),2)</f>
        <v>2630.7393079691283</v>
      </c>
      <c r="AY83" s="29">
        <f t="shared" si="49"/>
        <v>11.016744029025617</v>
      </c>
      <c r="AZ83" s="30">
        <v>5437.3803080036532</v>
      </c>
      <c r="BA83" s="30">
        <v>5882.1237165353414</v>
      </c>
      <c r="BB83" s="30">
        <v>5882.1237165353414</v>
      </c>
      <c r="BC83" s="29">
        <f t="shared" si="50"/>
        <v>8.1793691693229533</v>
      </c>
      <c r="BD83" s="30">
        <f>INDEX('2021'!$1:$1048576,MATCH($B83,'2021'!$A:$A,0),7)</f>
        <v>7986.6339734321109</v>
      </c>
      <c r="BE83" s="30">
        <f>INDEX('2022'!$1:$1048576,MATCH($B83,'2022'!$A:$A,0),7)</f>
        <v>8216.8957794888684</v>
      </c>
      <c r="BF83" s="30">
        <f>INDEX('2023'!$1:$1048576,MATCH($B83,'2023'!$A:$A,0),7)</f>
        <v>8545.3476626292504</v>
      </c>
      <c r="BG83" s="29">
        <f t="shared" si="51"/>
        <v>6.9956090520202281</v>
      </c>
      <c r="BH83" s="29">
        <f t="shared" si="52"/>
        <v>46.818900845876229</v>
      </c>
      <c r="BI83" s="29">
        <f t="shared" si="53"/>
        <v>12.812878832098889</v>
      </c>
      <c r="BJ83" s="29">
        <f t="shared" si="54"/>
        <v>28.648577313258798</v>
      </c>
      <c r="BK83" s="29">
        <f t="shared" si="55"/>
        <v>41.619670884057399</v>
      </c>
      <c r="BL83" s="29">
        <f t="shared" si="56"/>
        <v>2188.2327026138523</v>
      </c>
      <c r="BM83" s="29"/>
      <c r="BN83" s="29"/>
      <c r="BO83" s="29"/>
      <c r="BP83" s="29"/>
      <c r="BQ83" s="29"/>
    </row>
    <row r="84" spans="1:69" x14ac:dyDescent="0.3">
      <c r="A84" s="26">
        <v>83</v>
      </c>
      <c r="B84" s="26" t="s">
        <v>105</v>
      </c>
      <c r="C84" s="26">
        <f>VALUE(INDEX([1]COD_RIPARTIZIONI!$A$1:$IV$65536,MATCH(A84,[1]COD_RIPARTIZIONI!$U$1:$U$65536,0),8))</f>
        <v>19</v>
      </c>
      <c r="D84" s="26" t="str">
        <f>INDEX([1]COD_RIPARTIZIONI!$A$1:$IV$65536,MATCH(A84,[1]COD_RIPARTIZIONI!$U$1:$U$65536,0),10)</f>
        <v>Sicilia</v>
      </c>
      <c r="E84" s="26">
        <v>5</v>
      </c>
      <c r="F84" s="26" t="s">
        <v>367</v>
      </c>
      <c r="G84" s="26">
        <f t="shared" si="31"/>
        <v>1</v>
      </c>
      <c r="H84" s="26" t="s">
        <v>355</v>
      </c>
      <c r="I84" s="26">
        <v>2</v>
      </c>
      <c r="J84" s="26" t="s">
        <v>360</v>
      </c>
      <c r="K84" s="31">
        <v>3722369</v>
      </c>
      <c r="L84" s="31">
        <v>3266.0636999999997</v>
      </c>
      <c r="M84" s="30">
        <f t="shared" si="32"/>
        <v>1139.7110840183552</v>
      </c>
      <c r="N84" s="26">
        <f t="shared" si="33"/>
        <v>2</v>
      </c>
      <c r="O84" s="26" t="str">
        <f t="shared" si="34"/>
        <v>Provincia non turistica</v>
      </c>
      <c r="P84" s="26">
        <f>INDEX(Foglio2!H:M,MATCH(Giacomo!A84,Foglio2!H:H,0),6)</f>
        <v>1</v>
      </c>
      <c r="Q84" s="26" t="str">
        <f t="shared" si="35"/>
        <v>Provincia con molte aree interne</v>
      </c>
      <c r="R84" s="26">
        <f t="shared" si="36"/>
        <v>2</v>
      </c>
      <c r="S84" s="26" t="str">
        <f t="shared" si="37"/>
        <v>Provincia con oltre 500.000 abitanti</v>
      </c>
      <c r="T84" s="30">
        <v>333.64516327639387</v>
      </c>
      <c r="U84" s="30">
        <v>1005.250535124836</v>
      </c>
      <c r="V84" s="30">
        <v>737.93338787165692</v>
      </c>
      <c r="W84" s="30">
        <v>2787.1375806883616</v>
      </c>
      <c r="X84" s="30">
        <v>3485.6241009354662</v>
      </c>
      <c r="Y84" s="30">
        <v>3841.4838514673402</v>
      </c>
      <c r="Z84" s="30">
        <v>12191.074619364055</v>
      </c>
      <c r="AA84" s="32">
        <f t="shared" si="38"/>
        <v>20348.11507666433</v>
      </c>
      <c r="AB84" s="30">
        <f>INDEX('pro-capite'!$1:$1048576,MATCH($B84,'pro-capite'!$A:$A,0),5)</f>
        <v>9645.4103273231158</v>
      </c>
      <c r="AC84" s="30">
        <f>INDEX('pro-capite'!$1:$1048576,MATCH($B84,'pro-capite'!$A:$A,0),6)</f>
        <v>10143.478588336702</v>
      </c>
      <c r="AD84" s="30">
        <f>INDEX('pro-capite'!$1:$1048576,MATCH($B84,'pro-capite'!$A:$A,0),7)</f>
        <v>10675.401142628854</v>
      </c>
      <c r="AE84" s="31">
        <v>603604.5</v>
      </c>
      <c r="AF84" s="31">
        <v>601704.5</v>
      </c>
      <c r="AG84" s="31">
        <v>599125.5</v>
      </c>
      <c r="AH84" s="32">
        <f t="shared" si="39"/>
        <v>15979.685915733095</v>
      </c>
      <c r="AI84" s="32">
        <f t="shared" si="40"/>
        <v>16857.907142686658</v>
      </c>
      <c r="AJ84" s="32">
        <f t="shared" si="41"/>
        <v>17818.305417861291</v>
      </c>
      <c r="AK84" s="29">
        <f t="shared" si="42"/>
        <v>10.678558820748393</v>
      </c>
      <c r="AL84" s="79">
        <f t="shared" si="43"/>
        <v>5.2439855781208422</v>
      </c>
      <c r="AM84" s="26">
        <f t="shared" si="44"/>
        <v>77</v>
      </c>
      <c r="AN84" s="26">
        <f t="shared" si="45"/>
        <v>76</v>
      </c>
      <c r="AO84" s="26">
        <f t="shared" si="46"/>
        <v>78</v>
      </c>
      <c r="AP84" s="26">
        <f t="shared" si="47"/>
        <v>76</v>
      </c>
      <c r="AQ84" s="26">
        <f t="shared" si="48"/>
        <v>40</v>
      </c>
      <c r="AR84" s="30">
        <f>INDEX('2021'!$1:$1048576,MATCH(Giacomo!B84,'2021'!A:A,0),3)</f>
        <v>4303.9629026955427</v>
      </c>
      <c r="AS84" s="30">
        <f>INDEX('2022'!$1:$1048576,MATCH(Giacomo!B84,'2022'!A:A,0),3)</f>
        <v>4625.0752528279181</v>
      </c>
      <c r="AT84" s="30">
        <f>INDEX('2023'!$1:$1048576,MATCH(Giacomo!B84,'2023'!A:A,0),3)</f>
        <v>4914.4583515033301</v>
      </c>
      <c r="AU84" s="29">
        <f t="shared" si="30"/>
        <v>14.184496070480492</v>
      </c>
      <c r="AV84" s="30">
        <f>INDEX('2021'!$1:$1048576,MATCH(Giacomo!B84,'2021'!A:A,0),2)</f>
        <v>1205.3745750542362</v>
      </c>
      <c r="AW84" s="30">
        <f>INDEX('2022'!$1:$1048576,MATCH(Giacomo!B84,'2022'!A:A,0),2)</f>
        <v>1239.0633945090469</v>
      </c>
      <c r="AX84" s="30">
        <f>INDEX('2023'!$1:$1048576,MATCH(Giacomo!B84,'2023'!A:A,0),2)</f>
        <v>1299.8611146285878</v>
      </c>
      <c r="AY84" s="29">
        <f t="shared" si="49"/>
        <v>7.8387699168202687</v>
      </c>
      <c r="AZ84" s="30">
        <v>2664.1596081370353</v>
      </c>
      <c r="BA84" s="30">
        <v>2830.1644173921823</v>
      </c>
      <c r="BB84" s="30">
        <v>2830.1644173921823</v>
      </c>
      <c r="BC84" s="29">
        <f t="shared" si="50"/>
        <v>6.2310384388429583</v>
      </c>
      <c r="BD84" s="30">
        <f>INDEX('2021'!$1:$1048576,MATCH($B84,'2021'!$A:$A,0),7)</f>
        <v>4637.3641321386631</v>
      </c>
      <c r="BE84" s="30">
        <f>INDEX('2022'!$1:$1048576,MATCH($B84,'2022'!$A:$A,0),7)</f>
        <v>4735.5285169810304</v>
      </c>
      <c r="BF84" s="30">
        <f>INDEX('2023'!$1:$1048576,MATCH($B84,'2023'!$A:$A,0),7)</f>
        <v>4923.4541880529005</v>
      </c>
      <c r="BG84" s="29">
        <f t="shared" si="51"/>
        <v>6.1692385536759247</v>
      </c>
      <c r="BH84" s="29">
        <f t="shared" si="52"/>
        <v>46.035350670608409</v>
      </c>
      <c r="BI84" s="29">
        <f t="shared" si="53"/>
        <v>12.176227359157506</v>
      </c>
      <c r="BJ84" s="29">
        <f t="shared" si="54"/>
        <v>26.511082624247361</v>
      </c>
      <c r="BK84" s="29">
        <f t="shared" si="55"/>
        <v>46.119617635656198</v>
      </c>
      <c r="BL84" s="29">
        <f t="shared" si="56"/>
        <v>2169.597379227871</v>
      </c>
      <c r="BM84" s="29"/>
      <c r="BN84" s="29"/>
      <c r="BO84" s="29"/>
      <c r="BP84" s="29"/>
      <c r="BQ84" s="29"/>
    </row>
    <row r="85" spans="1:69" x14ac:dyDescent="0.3">
      <c r="A85" s="26">
        <v>84</v>
      </c>
      <c r="B85" s="26" t="s">
        <v>106</v>
      </c>
      <c r="C85" s="26">
        <f>VALUE(INDEX([1]COD_RIPARTIZIONI!$A$1:$IV$65536,MATCH(A85,[1]COD_RIPARTIZIONI!$U$1:$U$65536,0),8))</f>
        <v>19</v>
      </c>
      <c r="D85" s="26" t="str">
        <f>INDEX([1]COD_RIPARTIZIONI!$A$1:$IV$65536,MATCH(A85,[1]COD_RIPARTIZIONI!$U$1:$U$65536,0),10)</f>
        <v>Sicilia</v>
      </c>
      <c r="E85" s="26">
        <v>5</v>
      </c>
      <c r="F85" s="26" t="s">
        <v>367</v>
      </c>
      <c r="G85" s="26">
        <f t="shared" si="31"/>
        <v>2</v>
      </c>
      <c r="H85" s="26" t="s">
        <v>187</v>
      </c>
      <c r="I85" s="26">
        <v>2</v>
      </c>
      <c r="J85" s="26" t="s">
        <v>360</v>
      </c>
      <c r="K85" s="31">
        <v>1575223</v>
      </c>
      <c r="L85" s="31">
        <v>3055.9023000000002</v>
      </c>
      <c r="M85" s="30">
        <f t="shared" si="32"/>
        <v>515.46903184699329</v>
      </c>
      <c r="N85" s="26">
        <f t="shared" si="33"/>
        <v>2</v>
      </c>
      <c r="O85" s="26" t="str">
        <f t="shared" si="34"/>
        <v>Provincia non turistica</v>
      </c>
      <c r="P85" s="26">
        <f>INDEX(Foglio2!H:M,MATCH(Giacomo!A85,Foglio2!H:H,0),6)</f>
        <v>1</v>
      </c>
      <c r="Q85" s="26" t="str">
        <f t="shared" si="35"/>
        <v>Provincia con molte aree interne</v>
      </c>
      <c r="R85" s="26">
        <f t="shared" si="36"/>
        <v>1</v>
      </c>
      <c r="S85" s="26" t="str">
        <f t="shared" si="37"/>
        <v>Provincia fino a 500.000 abitanti</v>
      </c>
      <c r="T85" s="30">
        <v>595.89777772606601</v>
      </c>
      <c r="U85" s="30">
        <v>606.64074861190102</v>
      </c>
      <c r="V85" s="30">
        <v>416.18696456785796</v>
      </c>
      <c r="W85" s="30">
        <v>1407.9328231930008</v>
      </c>
      <c r="X85" s="30">
        <v>1893.5185098031102</v>
      </c>
      <c r="Y85" s="30">
        <v>2221.7536988792549</v>
      </c>
      <c r="Z85" s="30">
        <v>7141.930522781191</v>
      </c>
      <c r="AA85" s="32">
        <f t="shared" si="38"/>
        <v>17341.412124249418</v>
      </c>
      <c r="AB85" s="30">
        <f>INDEX('pro-capite'!$1:$1048576,MATCH($B85,'pro-capite'!$A:$A,0),5)</f>
        <v>5406.1483199698805</v>
      </c>
      <c r="AC85" s="30">
        <f>INDEX('pro-capite'!$1:$1048576,MATCH($B85,'pro-capite'!$A:$A,0),6)</f>
        <v>5748.3032982443328</v>
      </c>
      <c r="AD85" s="30">
        <f>INDEX('pro-capite'!$1:$1048576,MATCH($B85,'pro-capite'!$A:$A,0),7)</f>
        <v>6096.2168279200932</v>
      </c>
      <c r="AE85" s="31">
        <v>416034</v>
      </c>
      <c r="AF85" s="31">
        <v>414532</v>
      </c>
      <c r="AG85" s="31">
        <v>411842.5</v>
      </c>
      <c r="AH85" s="32">
        <f t="shared" si="39"/>
        <v>12994.486796679792</v>
      </c>
      <c r="AI85" s="32">
        <f t="shared" si="40"/>
        <v>13866.971182548832</v>
      </c>
      <c r="AJ85" s="32">
        <f t="shared" si="41"/>
        <v>14802.301432999493</v>
      </c>
      <c r="AK85" s="29">
        <f t="shared" si="42"/>
        <v>12.764513052687704</v>
      </c>
      <c r="AL85" s="79">
        <f t="shared" si="43"/>
        <v>6.0524560313653097</v>
      </c>
      <c r="AM85" s="26">
        <f t="shared" si="44"/>
        <v>16</v>
      </c>
      <c r="AN85" s="26">
        <f t="shared" si="45"/>
        <v>107</v>
      </c>
      <c r="AO85" s="26">
        <f t="shared" si="46"/>
        <v>106</v>
      </c>
      <c r="AP85" s="26">
        <f t="shared" si="47"/>
        <v>105</v>
      </c>
      <c r="AQ85" s="26">
        <f t="shared" si="48"/>
        <v>16</v>
      </c>
      <c r="AR85" s="30">
        <f>INDEX('2021'!$1:$1048576,MATCH(Giacomo!B85,'2021'!A:A,0),3)</f>
        <v>2451.8528862449571</v>
      </c>
      <c r="AS85" s="30">
        <f>INDEX('2022'!$1:$1048576,MATCH(Giacomo!B85,'2022'!A:A,0),3)</f>
        <v>2656.0508879521335</v>
      </c>
      <c r="AT85" s="30">
        <f>INDEX('2023'!$1:$1048576,MATCH(Giacomo!B85,'2023'!A:A,0),3)</f>
        <v>2810.9763975168953</v>
      </c>
      <c r="AU85" s="29">
        <f t="shared" si="30"/>
        <v>14.647025247177055</v>
      </c>
      <c r="AV85" s="30">
        <f>INDEX('2021'!$1:$1048576,MATCH(Giacomo!B85,'2021'!A:A,0),2)</f>
        <v>731.12924681982292</v>
      </c>
      <c r="AW85" s="30">
        <f>INDEX('2022'!$1:$1048576,MATCH(Giacomo!B85,'2022'!A:A,0),2)</f>
        <v>794.41850692776711</v>
      </c>
      <c r="AX85" s="30">
        <f>INDEX('2023'!$1:$1048576,MATCH(Giacomo!B85,'2023'!A:A,0),2)</f>
        <v>879.38831989879668</v>
      </c>
      <c r="AY85" s="29">
        <f t="shared" si="49"/>
        <v>20.278093609830677</v>
      </c>
      <c r="AZ85" s="30">
        <v>1531.8790571989045</v>
      </c>
      <c r="BA85" s="30">
        <v>1642.2712177736587</v>
      </c>
      <c r="BB85" s="30">
        <v>1642.2712177736587</v>
      </c>
      <c r="BC85" s="29">
        <f t="shared" si="50"/>
        <v>7.2063235054998529</v>
      </c>
      <c r="BD85" s="30">
        <f>INDEX('2021'!$1:$1048576,MATCH($B85,'2021'!$A:$A,0),7)</f>
        <v>2436.3678248200431</v>
      </c>
      <c r="BE85" s="30">
        <f>INDEX('2022'!$1:$1048576,MATCH($B85,'2022'!$A:$A,0),7)</f>
        <v>2487.590888380646</v>
      </c>
      <c r="BF85" s="30">
        <f>INDEX('2023'!$1:$1048576,MATCH($B85,'2023'!$A:$A,0),7)</f>
        <v>2587.2693066603865</v>
      </c>
      <c r="BG85" s="29">
        <f t="shared" si="51"/>
        <v>6.1937068903579586</v>
      </c>
      <c r="BH85" s="29">
        <f t="shared" si="52"/>
        <v>46.110177456990883</v>
      </c>
      <c r="BI85" s="29">
        <f t="shared" si="53"/>
        <v>14.425148329227428</v>
      </c>
      <c r="BJ85" s="29">
        <f t="shared" si="54"/>
        <v>26.939186451705798</v>
      </c>
      <c r="BK85" s="29">
        <f t="shared" si="55"/>
        <v>42.440572238358371</v>
      </c>
      <c r="BL85" s="29">
        <f t="shared" si="56"/>
        <v>2135.2539378495339</v>
      </c>
      <c r="BM85" s="29"/>
      <c r="BN85" s="29"/>
      <c r="BO85" s="29"/>
      <c r="BP85" s="29"/>
      <c r="BQ85" s="29"/>
    </row>
    <row r="86" spans="1:69" x14ac:dyDescent="0.3">
      <c r="A86" s="26">
        <v>85</v>
      </c>
      <c r="B86" s="26" t="s">
        <v>107</v>
      </c>
      <c r="C86" s="26">
        <f>VALUE(INDEX([1]COD_RIPARTIZIONI!$A$1:$IV$65536,MATCH(A86,[1]COD_RIPARTIZIONI!$U$1:$U$65536,0),8))</f>
        <v>19</v>
      </c>
      <c r="D86" s="26" t="str">
        <f>INDEX([1]COD_RIPARTIZIONI!$A$1:$IV$65536,MATCH(A86,[1]COD_RIPARTIZIONI!$U$1:$U$65536,0),10)</f>
        <v>Sicilia</v>
      </c>
      <c r="E86" s="26">
        <v>5</v>
      </c>
      <c r="F86" s="26" t="s">
        <v>367</v>
      </c>
      <c r="G86" s="26">
        <f t="shared" si="31"/>
        <v>2</v>
      </c>
      <c r="H86" s="26" t="s">
        <v>187</v>
      </c>
      <c r="I86" s="26">
        <v>2</v>
      </c>
      <c r="J86" s="26" t="s">
        <v>360</v>
      </c>
      <c r="K86" s="31">
        <v>212549</v>
      </c>
      <c r="L86" s="31">
        <v>2134.2076999999995</v>
      </c>
      <c r="M86" s="30">
        <f t="shared" si="32"/>
        <v>99.59152522971408</v>
      </c>
      <c r="N86" s="26">
        <f t="shared" si="33"/>
        <v>2</v>
      </c>
      <c r="O86" s="26" t="str">
        <f t="shared" si="34"/>
        <v>Provincia non turistica</v>
      </c>
      <c r="P86" s="26">
        <f>INDEX(Foglio2!H:M,MATCH(Giacomo!A86,Foglio2!H:H,0),6)</f>
        <v>1</v>
      </c>
      <c r="Q86" s="26" t="str">
        <f t="shared" si="35"/>
        <v>Provincia con molte aree interne</v>
      </c>
      <c r="R86" s="26">
        <f t="shared" si="36"/>
        <v>1</v>
      </c>
      <c r="S86" s="26" t="str">
        <f t="shared" si="37"/>
        <v>Provincia fino a 500.000 abitanti</v>
      </c>
      <c r="T86" s="30">
        <v>304.37089061972165</v>
      </c>
      <c r="U86" s="30">
        <v>555.08331355780263</v>
      </c>
      <c r="V86" s="30">
        <v>309.03734758212647</v>
      </c>
      <c r="W86" s="30">
        <v>892.66703797993307</v>
      </c>
      <c r="X86" s="30">
        <v>1279.7518661299036</v>
      </c>
      <c r="Y86" s="30">
        <v>1365.4379372323658</v>
      </c>
      <c r="Z86" s="30">
        <v>4706.3483931018536</v>
      </c>
      <c r="AA86" s="32">
        <f t="shared" si="38"/>
        <v>18956.229468196911</v>
      </c>
      <c r="AB86" s="30">
        <f>INDEX('pro-capite'!$1:$1048576,MATCH($B86,'pro-capite'!$A:$A,0),5)</f>
        <v>3528.5913621679606</v>
      </c>
      <c r="AC86" s="30">
        <f>INDEX('pro-capite'!$1:$1048576,MATCH($B86,'pro-capite'!$A:$A,0),6)</f>
        <v>3721.6507538369551</v>
      </c>
      <c r="AD86" s="30">
        <f>INDEX('pro-capite'!$1:$1048576,MATCH($B86,'pro-capite'!$A:$A,0),7)</f>
        <v>3947.6545536561644</v>
      </c>
      <c r="AE86" s="31">
        <v>252701.5</v>
      </c>
      <c r="AF86" s="31">
        <v>250573</v>
      </c>
      <c r="AG86" s="31">
        <v>248274.5</v>
      </c>
      <c r="AH86" s="32">
        <f t="shared" si="39"/>
        <v>13963.476125657982</v>
      </c>
      <c r="AI86" s="32">
        <f t="shared" si="40"/>
        <v>14852.560945660367</v>
      </c>
      <c r="AJ86" s="32">
        <f t="shared" si="41"/>
        <v>15900.362516715026</v>
      </c>
      <c r="AK86" s="29">
        <f t="shared" si="42"/>
        <v>11.876217687919862</v>
      </c>
      <c r="AL86" s="79">
        <f t="shared" si="43"/>
        <v>6.0726762065517192</v>
      </c>
      <c r="AM86" s="26">
        <f t="shared" si="44"/>
        <v>39</v>
      </c>
      <c r="AN86" s="26">
        <f t="shared" si="45"/>
        <v>100</v>
      </c>
      <c r="AO86" s="26">
        <f t="shared" si="46"/>
        <v>99</v>
      </c>
      <c r="AP86" s="26">
        <f t="shared" si="47"/>
        <v>97</v>
      </c>
      <c r="AQ86" s="26">
        <f t="shared" si="48"/>
        <v>14</v>
      </c>
      <c r="AR86" s="30">
        <f>INDEX('2021'!$1:$1048576,MATCH(Giacomo!B86,'2021'!A:A,0),3)</f>
        <v>1951.8709250443185</v>
      </c>
      <c r="AS86" s="30">
        <f>INDEX('2022'!$1:$1048576,MATCH(Giacomo!B86,'2022'!A:A,0),3)</f>
        <v>2072.5763230352336</v>
      </c>
      <c r="AT86" s="30">
        <f>INDEX('2023'!$1:$1048576,MATCH(Giacomo!B86,'2023'!A:A,0),3)</f>
        <v>2215.4462204273186</v>
      </c>
      <c r="AU86" s="29">
        <f t="shared" si="30"/>
        <v>13.503725681912869</v>
      </c>
      <c r="AV86" s="30">
        <f>INDEX('2021'!$1:$1048576,MATCH(Giacomo!B86,'2021'!A:A,0),2)</f>
        <v>507.00523441393722</v>
      </c>
      <c r="AW86" s="30">
        <f>INDEX('2022'!$1:$1048576,MATCH(Giacomo!B86,'2022'!A:A,0),2)</f>
        <v>535.94367196434996</v>
      </c>
      <c r="AX86" s="30">
        <f>INDEX('2023'!$1:$1048576,MATCH(Giacomo!B86,'2023'!A:A,0),2)</f>
        <v>575.3643593965844</v>
      </c>
      <c r="AY86" s="29">
        <f t="shared" si="49"/>
        <v>13.482922925177604</v>
      </c>
      <c r="AZ86" s="30">
        <v>825.08582198726788</v>
      </c>
      <c r="BA86" s="30">
        <v>898.87428477876188</v>
      </c>
      <c r="BB86" s="30">
        <v>898.87428477876188</v>
      </c>
      <c r="BC86" s="29">
        <f t="shared" si="50"/>
        <v>8.9431257725129996</v>
      </c>
      <c r="BD86" s="30">
        <f>INDEX('2021'!$1:$1048576,MATCH($B86,'2021'!$A:$A,0),7)</f>
        <v>1534.3128872907803</v>
      </c>
      <c r="BE86" s="30">
        <f>INDEX('2022'!$1:$1048576,MATCH($B86,'2022'!$A:$A,0),7)</f>
        <v>1549.3628746469608</v>
      </c>
      <c r="BF86" s="30">
        <f>INDEX('2023'!$1:$1048576,MATCH($B86,'2023'!$A:$A,0),7)</f>
        <v>1617.8531815447097</v>
      </c>
      <c r="BG86" s="29">
        <f t="shared" si="51"/>
        <v>5.4448017054357791</v>
      </c>
      <c r="BH86" s="29">
        <f t="shared" si="52"/>
        <v>56.120569576571953</v>
      </c>
      <c r="BI86" s="29">
        <f t="shared" si="53"/>
        <v>14.57484061931671</v>
      </c>
      <c r="BJ86" s="29">
        <f t="shared" si="54"/>
        <v>22.769831365975513</v>
      </c>
      <c r="BK86" s="29">
        <f t="shared" si="55"/>
        <v>40.982643226629776</v>
      </c>
      <c r="BL86" s="29">
        <f t="shared" si="56"/>
        <v>2317.4524947047898</v>
      </c>
      <c r="BM86" s="29"/>
      <c r="BN86" s="29"/>
      <c r="BO86" s="29"/>
      <c r="BP86" s="29"/>
      <c r="BQ86" s="29"/>
    </row>
    <row r="87" spans="1:69" x14ac:dyDescent="0.3">
      <c r="A87" s="26">
        <v>86</v>
      </c>
      <c r="B87" s="26" t="s">
        <v>108</v>
      </c>
      <c r="C87" s="26">
        <f>VALUE(INDEX([1]COD_RIPARTIZIONI!$A$1:$IV$65536,MATCH(A87,[1]COD_RIPARTIZIONI!$U$1:$U$65536,0),8))</f>
        <v>19</v>
      </c>
      <c r="D87" s="26" t="str">
        <f>INDEX([1]COD_RIPARTIZIONI!$A$1:$IV$65536,MATCH(A87,[1]COD_RIPARTIZIONI!$U$1:$U$65536,0),10)</f>
        <v>Sicilia</v>
      </c>
      <c r="E87" s="26">
        <v>5</v>
      </c>
      <c r="F87" s="26" t="s">
        <v>367</v>
      </c>
      <c r="G87" s="26">
        <f t="shared" si="31"/>
        <v>2</v>
      </c>
      <c r="H87" s="26" t="s">
        <v>187</v>
      </c>
      <c r="I87" s="26">
        <v>2</v>
      </c>
      <c r="J87" s="26" t="s">
        <v>360</v>
      </c>
      <c r="K87" s="31">
        <v>138586</v>
      </c>
      <c r="L87" s="31">
        <v>2572.9181999999996</v>
      </c>
      <c r="M87" s="30">
        <f t="shared" si="32"/>
        <v>53.863352515443367</v>
      </c>
      <c r="N87" s="26">
        <f t="shared" si="33"/>
        <v>2</v>
      </c>
      <c r="O87" s="26" t="str">
        <f t="shared" si="34"/>
        <v>Provincia non turistica</v>
      </c>
      <c r="P87" s="26">
        <f>INDEX(Foglio2!H:M,MATCH(Giacomo!A87,Foglio2!H:H,0),6)</f>
        <v>1</v>
      </c>
      <c r="Q87" s="26" t="str">
        <f t="shared" si="35"/>
        <v>Provincia con molte aree interne</v>
      </c>
      <c r="R87" s="26">
        <f t="shared" si="36"/>
        <v>1</v>
      </c>
      <c r="S87" s="26" t="str">
        <f t="shared" si="37"/>
        <v>Provincia fino a 500.000 abitanti</v>
      </c>
      <c r="T87" s="30">
        <v>190.55870316584335</v>
      </c>
      <c r="U87" s="30">
        <v>248.13301403188086</v>
      </c>
      <c r="V87" s="30">
        <v>147.54249095912084</v>
      </c>
      <c r="W87" s="30">
        <v>500.85308434309536</v>
      </c>
      <c r="X87" s="30">
        <v>705.38183290387519</v>
      </c>
      <c r="Y87" s="30">
        <v>944.59991175541654</v>
      </c>
      <c r="Z87" s="30">
        <v>2737.0690371592318</v>
      </c>
      <c r="AA87" s="32">
        <f t="shared" si="38"/>
        <v>17744.599846735335</v>
      </c>
      <c r="AB87" s="30">
        <f>INDEX('pro-capite'!$1:$1048576,MATCH($B87,'pro-capite'!$A:$A,0),5)</f>
        <v>2068.7023509471123</v>
      </c>
      <c r="AC87" s="30">
        <f>INDEX('pro-capite'!$1:$1048576,MATCH($B87,'pro-capite'!$A:$A,0),6)</f>
        <v>2197.3758153081008</v>
      </c>
      <c r="AD87" s="30">
        <f>INDEX('pro-capite'!$1:$1048576,MATCH($B87,'pro-capite'!$A:$A,0),7)</f>
        <v>2311.057686522613</v>
      </c>
      <c r="AE87" s="31">
        <v>157210</v>
      </c>
      <c r="AF87" s="31">
        <v>155835</v>
      </c>
      <c r="AG87" s="31">
        <v>154248</v>
      </c>
      <c r="AH87" s="32">
        <f t="shared" si="39"/>
        <v>13158.847089543366</v>
      </c>
      <c r="AI87" s="32">
        <f t="shared" si="40"/>
        <v>14100.656561799986</v>
      </c>
      <c r="AJ87" s="32">
        <f t="shared" si="41"/>
        <v>14982.740045398403</v>
      </c>
      <c r="AK87" s="29">
        <f t="shared" si="42"/>
        <v>11.715331374982171</v>
      </c>
      <c r="AL87" s="79">
        <f t="shared" si="43"/>
        <v>5.17352882572672</v>
      </c>
      <c r="AM87" s="26">
        <f t="shared" si="44"/>
        <v>46</v>
      </c>
      <c r="AN87" s="26">
        <f t="shared" si="45"/>
        <v>106</v>
      </c>
      <c r="AO87" s="26">
        <f t="shared" si="46"/>
        <v>104</v>
      </c>
      <c r="AP87" s="26">
        <f t="shared" si="47"/>
        <v>104</v>
      </c>
      <c r="AQ87" s="26">
        <f t="shared" si="48"/>
        <v>44</v>
      </c>
      <c r="AR87" s="30">
        <f>INDEX('2021'!$1:$1048576,MATCH(Giacomo!B87,'2021'!A:A,0),3)</f>
        <v>996.30462347958951</v>
      </c>
      <c r="AS87" s="30">
        <f>INDEX('2022'!$1:$1048576,MATCH(Giacomo!B87,'2022'!A:A,0),3)</f>
        <v>1058.8167774580745</v>
      </c>
      <c r="AT87" s="30">
        <f>INDEX('2023'!$1:$1048576,MATCH(Giacomo!B87,'2023'!A:A,0),3)</f>
        <v>1131.3226437096596</v>
      </c>
      <c r="AU87" s="29">
        <f t="shared" si="30"/>
        <v>13.551881327070461</v>
      </c>
      <c r="AV87" s="30">
        <f>INDEX('2021'!$1:$1048576,MATCH(Giacomo!B87,'2021'!A:A,0),2)</f>
        <v>264.92883472000972</v>
      </c>
      <c r="AW87" s="30">
        <f>INDEX('2022'!$1:$1048576,MATCH(Giacomo!B87,'2022'!A:A,0),2)</f>
        <v>277.23383115330682</v>
      </c>
      <c r="AX87" s="30">
        <f>INDEX('2023'!$1:$1048576,MATCH(Giacomo!B87,'2023'!A:A,0),2)</f>
        <v>298.07541861448669</v>
      </c>
      <c r="AY87" s="29">
        <f t="shared" si="49"/>
        <v>12.511504808265954</v>
      </c>
      <c r="AZ87" s="30">
        <v>512.00045754701114</v>
      </c>
      <c r="BA87" s="30">
        <v>570.76202145795378</v>
      </c>
      <c r="BB87" s="30">
        <v>570.76202145795378</v>
      </c>
      <c r="BC87" s="29">
        <f t="shared" si="50"/>
        <v>11.476857695102211</v>
      </c>
      <c r="BD87" s="30">
        <f>INDEX('2021'!$1:$1048576,MATCH($B87,'2021'!$A:$A,0),7)</f>
        <v>986.08360375301743</v>
      </c>
      <c r="BE87" s="30">
        <f>INDEX('2022'!$1:$1048576,MATCH($B87,'2022'!$A:$A,0),7)</f>
        <v>1004.7677316378122</v>
      </c>
      <c r="BF87" s="30">
        <f>INDEX('2023'!$1:$1048576,MATCH($B87,'2023'!$A:$A,0),7)</f>
        <v>1048.0058614033412</v>
      </c>
      <c r="BG87" s="29">
        <f t="shared" si="51"/>
        <v>6.2796153809523645</v>
      </c>
      <c r="BH87" s="29">
        <f t="shared" si="52"/>
        <v>48.952592153246108</v>
      </c>
      <c r="BI87" s="29">
        <f t="shared" si="53"/>
        <v>12.897792225298922</v>
      </c>
      <c r="BJ87" s="29">
        <f t="shared" si="54"/>
        <v>24.697004526821839</v>
      </c>
      <c r="BK87" s="29">
        <f t="shared" si="55"/>
        <v>45.34745573487816</v>
      </c>
      <c r="BL87" s="29">
        <f t="shared" si="56"/>
        <v>1932.4426807121436</v>
      </c>
      <c r="BM87" s="29"/>
      <c r="BN87" s="29"/>
      <c r="BO87" s="29"/>
      <c r="BP87" s="29"/>
      <c r="BQ87" s="29"/>
    </row>
    <row r="88" spans="1:69" x14ac:dyDescent="0.3">
      <c r="A88" s="26">
        <v>87</v>
      </c>
      <c r="B88" s="26" t="s">
        <v>109</v>
      </c>
      <c r="C88" s="26">
        <f>VALUE(INDEX([1]COD_RIPARTIZIONI!$A$1:$IV$65536,MATCH(A88,[1]COD_RIPARTIZIONI!$U$1:$U$65536,0),8))</f>
        <v>19</v>
      </c>
      <c r="D88" s="26" t="str">
        <f>INDEX([1]COD_RIPARTIZIONI!$A$1:$IV$65536,MATCH(A88,[1]COD_RIPARTIZIONI!$U$1:$U$65536,0),10)</f>
        <v>Sicilia</v>
      </c>
      <c r="E88" s="26">
        <v>5</v>
      </c>
      <c r="F88" s="26" t="s">
        <v>367</v>
      </c>
      <c r="G88" s="26">
        <f t="shared" si="31"/>
        <v>1</v>
      </c>
      <c r="H88" s="26" t="s">
        <v>355</v>
      </c>
      <c r="I88" s="26">
        <v>2</v>
      </c>
      <c r="J88" s="26" t="s">
        <v>360</v>
      </c>
      <c r="K88" s="31">
        <v>2251412</v>
      </c>
      <c r="L88" s="31">
        <v>3575.3629000000005</v>
      </c>
      <c r="M88" s="30">
        <f t="shared" si="32"/>
        <v>629.7016730805143</v>
      </c>
      <c r="N88" s="26">
        <f t="shared" si="33"/>
        <v>2</v>
      </c>
      <c r="O88" s="26" t="str">
        <f t="shared" si="34"/>
        <v>Provincia non turistica</v>
      </c>
      <c r="P88" s="26">
        <f>INDEX(Foglio2!H:M,MATCH(Giacomo!A88,Foglio2!H:H,0),6)</f>
        <v>1</v>
      </c>
      <c r="Q88" s="26" t="str">
        <f t="shared" si="35"/>
        <v>Provincia con molte aree interne</v>
      </c>
      <c r="R88" s="26">
        <f t="shared" si="36"/>
        <v>2</v>
      </c>
      <c r="S88" s="26" t="str">
        <f t="shared" si="37"/>
        <v>Provincia con oltre 500.000 abitanti</v>
      </c>
      <c r="T88" s="30">
        <v>839.86309931906533</v>
      </c>
      <c r="U88" s="30">
        <v>2459.1381817326092</v>
      </c>
      <c r="V88" s="30">
        <v>1211.3482816432329</v>
      </c>
      <c r="W88" s="30">
        <v>5527.9613364291226</v>
      </c>
      <c r="X88" s="30">
        <v>6453.7100189021558</v>
      </c>
      <c r="Y88" s="30">
        <v>5746.8089115082521</v>
      </c>
      <c r="Z88" s="30">
        <v>22238.829829534436</v>
      </c>
      <c r="AA88" s="32">
        <f t="shared" si="38"/>
        <v>20723.458045168554</v>
      </c>
      <c r="AB88" s="30">
        <f>INDEX('pro-capite'!$1:$1048576,MATCH($B88,'pro-capite'!$A:$A,0),5)</f>
        <v>16594.608277554085</v>
      </c>
      <c r="AC88" s="30">
        <f>INDEX('pro-capite'!$1:$1048576,MATCH($B88,'pro-capite'!$A:$A,0),6)</f>
        <v>17563.251691226527</v>
      </c>
      <c r="AD88" s="30">
        <f>INDEX('pro-capite'!$1:$1048576,MATCH($B88,'pro-capite'!$A:$A,0),7)</f>
        <v>18582.55114837678</v>
      </c>
      <c r="AE88" s="31">
        <v>1075802</v>
      </c>
      <c r="AF88" s="31">
        <v>1075974.5</v>
      </c>
      <c r="AG88" s="31">
        <v>1073123.5</v>
      </c>
      <c r="AH88" s="32">
        <f t="shared" si="39"/>
        <v>15425.336890574739</v>
      </c>
      <c r="AI88" s="32">
        <f t="shared" si="40"/>
        <v>16323.111459636382</v>
      </c>
      <c r="AJ88" s="32">
        <f t="shared" si="41"/>
        <v>17316.321139530333</v>
      </c>
      <c r="AK88" s="29">
        <f t="shared" si="42"/>
        <v>11.979450418914638</v>
      </c>
      <c r="AL88" s="79">
        <f t="shared" si="43"/>
        <v>5.8035919263141267</v>
      </c>
      <c r="AM88" s="26">
        <f t="shared" si="44"/>
        <v>34</v>
      </c>
      <c r="AN88" s="26">
        <f t="shared" si="45"/>
        <v>81</v>
      </c>
      <c r="AO88" s="26">
        <f t="shared" si="46"/>
        <v>83</v>
      </c>
      <c r="AP88" s="26">
        <f t="shared" si="47"/>
        <v>82</v>
      </c>
      <c r="AQ88" s="26">
        <f t="shared" si="48"/>
        <v>23</v>
      </c>
      <c r="AR88" s="30">
        <f>INDEX('2021'!$1:$1048576,MATCH(Giacomo!B88,'2021'!A:A,0),3)</f>
        <v>8952.7493349567176</v>
      </c>
      <c r="AS88" s="30">
        <f>INDEX('2022'!$1:$1048576,MATCH(Giacomo!B88,'2022'!A:A,0),3)</f>
        <v>9377.745141196925</v>
      </c>
      <c r="AT88" s="30">
        <f>INDEX('2023'!$1:$1048576,MATCH(Giacomo!B88,'2023'!A:A,0),3)</f>
        <v>10093.107986851612</v>
      </c>
      <c r="AU88" s="29">
        <f t="shared" si="30"/>
        <v>12.737524633268521</v>
      </c>
      <c r="AV88" s="30">
        <f>INDEX('2021'!$1:$1048576,MATCH(Giacomo!B88,'2021'!A:A,0),2)</f>
        <v>2168.4703885610561</v>
      </c>
      <c r="AW88" s="30">
        <f>INDEX('2022'!$1:$1048576,MATCH(Giacomo!B88,'2022'!A:A,0),2)</f>
        <v>2292.7506217006144</v>
      </c>
      <c r="AX88" s="30">
        <f>INDEX('2023'!$1:$1048576,MATCH(Giacomo!B88,'2023'!A:A,0),2)</f>
        <v>2410.661081469766</v>
      </c>
      <c r="AY88" s="29">
        <f t="shared" si="49"/>
        <v>11.168734154097521</v>
      </c>
      <c r="AZ88" s="30">
        <v>4868.6843598503638</v>
      </c>
      <c r="BA88" s="30">
        <v>5295.9599310572239</v>
      </c>
      <c r="BB88" s="30">
        <v>5295.9599310572239</v>
      </c>
      <c r="BC88" s="29">
        <f t="shared" si="50"/>
        <v>8.7759965449884447</v>
      </c>
      <c r="BD88" s="30">
        <f>INDEX('2021'!$1:$1048576,MATCH($B88,'2021'!$A:$A,0),7)</f>
        <v>6361.0502138781849</v>
      </c>
      <c r="BE88" s="30">
        <f>INDEX('2022'!$1:$1048576,MATCH($B88,'2022'!$A:$A,0),7)</f>
        <v>6519.6026903839329</v>
      </c>
      <c r="BF88" s="30">
        <f>INDEX('2023'!$1:$1048576,MATCH($B88,'2023'!$A:$A,0),7)</f>
        <v>6764.2864544211516</v>
      </c>
      <c r="BG88" s="29">
        <f t="shared" si="51"/>
        <v>6.3391456911188584</v>
      </c>
      <c r="BH88" s="29">
        <f t="shared" si="52"/>
        <v>54.314974872184131</v>
      </c>
      <c r="BI88" s="29">
        <f t="shared" si="53"/>
        <v>12.972713284743692</v>
      </c>
      <c r="BJ88" s="29">
        <f t="shared" si="54"/>
        <v>28.49963865978561</v>
      </c>
      <c r="BK88" s="29">
        <f t="shared" si="55"/>
        <v>36.40127989106611</v>
      </c>
      <c r="BL88" s="29">
        <f t="shared" si="56"/>
        <v>2246.396692896732</v>
      </c>
      <c r="BM88" s="29"/>
      <c r="BN88" s="29"/>
      <c r="BO88" s="29"/>
      <c r="BP88" s="29"/>
      <c r="BQ88" s="29"/>
    </row>
    <row r="89" spans="1:69" x14ac:dyDescent="0.3">
      <c r="A89" s="26">
        <v>88</v>
      </c>
      <c r="B89" s="26" t="s">
        <v>110</v>
      </c>
      <c r="C89" s="26">
        <f>VALUE(INDEX([1]COD_RIPARTIZIONI!$A$1:$IV$65536,MATCH(A89,[1]COD_RIPARTIZIONI!$U$1:$U$65536,0),8))</f>
        <v>19</v>
      </c>
      <c r="D89" s="26" t="str">
        <f>INDEX([1]COD_RIPARTIZIONI!$A$1:$IV$65536,MATCH(A89,[1]COD_RIPARTIZIONI!$U$1:$U$65536,0),10)</f>
        <v>Sicilia</v>
      </c>
      <c r="E89" s="26">
        <v>5</v>
      </c>
      <c r="F89" s="26" t="s">
        <v>367</v>
      </c>
      <c r="G89" s="26">
        <f t="shared" si="31"/>
        <v>2</v>
      </c>
      <c r="H89" s="26" t="s">
        <v>187</v>
      </c>
      <c r="I89" s="26">
        <v>2</v>
      </c>
      <c r="J89" s="26" t="s">
        <v>360</v>
      </c>
      <c r="K89" s="31">
        <v>1063978</v>
      </c>
      <c r="L89" s="31">
        <v>1623.5971</v>
      </c>
      <c r="M89" s="30">
        <f t="shared" si="32"/>
        <v>655.32144643520246</v>
      </c>
      <c r="N89" s="26">
        <f t="shared" si="33"/>
        <v>2</v>
      </c>
      <c r="O89" s="26" t="str">
        <f t="shared" si="34"/>
        <v>Provincia non turistica</v>
      </c>
      <c r="P89" s="26">
        <f>INDEX(Foglio2!H:M,MATCH(Giacomo!A89,Foglio2!H:H,0),6)</f>
        <v>2</v>
      </c>
      <c r="Q89" s="26" t="str">
        <f t="shared" si="35"/>
        <v>Provincia con poche aree interne</v>
      </c>
      <c r="R89" s="26">
        <f t="shared" si="36"/>
        <v>1</v>
      </c>
      <c r="S89" s="26" t="str">
        <f t="shared" si="37"/>
        <v>Provincia fino a 500.000 abitanti</v>
      </c>
      <c r="T89" s="30">
        <v>600.68791717475631</v>
      </c>
      <c r="U89" s="30">
        <v>620.00852056387907</v>
      </c>
      <c r="V89" s="30">
        <v>402.3020139388392</v>
      </c>
      <c r="W89" s="30">
        <v>1519.3830498143948</v>
      </c>
      <c r="X89" s="30">
        <v>1608.269374819092</v>
      </c>
      <c r="Y89" s="30">
        <v>1522.6327671937306</v>
      </c>
      <c r="Z89" s="30">
        <v>6273.283643504692</v>
      </c>
      <c r="AA89" s="32">
        <f t="shared" si="38"/>
        <v>19695.441317442979</v>
      </c>
      <c r="AB89" s="30">
        <f>INDEX('pro-capite'!$1:$1048576,MATCH($B89,'pro-capite'!$A:$A,0),5)</f>
        <v>5014.8231423936913</v>
      </c>
      <c r="AC89" s="30">
        <f>INDEX('pro-capite'!$1:$1048576,MATCH($B89,'pro-capite'!$A:$A,0),6)</f>
        <v>5350.4768496128117</v>
      </c>
      <c r="AD89" s="30">
        <f>INDEX('pro-capite'!$1:$1048576,MATCH($B89,'pro-capite'!$A:$A,0),7)</f>
        <v>5622.8828907118459</v>
      </c>
      <c r="AE89" s="31">
        <v>315526</v>
      </c>
      <c r="AF89" s="31">
        <v>316967.5</v>
      </c>
      <c r="AG89" s="31">
        <v>318514.5</v>
      </c>
      <c r="AH89" s="32">
        <f t="shared" si="39"/>
        <v>15893.533789271538</v>
      </c>
      <c r="AI89" s="32">
        <f t="shared" si="40"/>
        <v>16880.206486825344</v>
      </c>
      <c r="AJ89" s="32">
        <f t="shared" si="41"/>
        <v>17653.459703441589</v>
      </c>
      <c r="AK89" s="29">
        <f t="shared" si="42"/>
        <v>12.125248110502923</v>
      </c>
      <c r="AL89" s="79">
        <f t="shared" si="43"/>
        <v>5.091247915945047</v>
      </c>
      <c r="AM89" s="26">
        <f t="shared" si="44"/>
        <v>29</v>
      </c>
      <c r="AN89" s="26">
        <f t="shared" si="45"/>
        <v>78</v>
      </c>
      <c r="AO89" s="26">
        <f t="shared" si="46"/>
        <v>77</v>
      </c>
      <c r="AP89" s="26">
        <f t="shared" si="47"/>
        <v>78</v>
      </c>
      <c r="AQ89" s="26">
        <f t="shared" si="48"/>
        <v>49</v>
      </c>
      <c r="AR89" s="30">
        <f>INDEX('2021'!$1:$1048576,MATCH(Giacomo!B89,'2021'!A:A,0),3)</f>
        <v>3179.109203165388</v>
      </c>
      <c r="AS89" s="30">
        <f>INDEX('2022'!$1:$1048576,MATCH(Giacomo!B89,'2022'!A:A,0),3)</f>
        <v>3410.1853399393276</v>
      </c>
      <c r="AT89" s="30">
        <f>INDEX('2023'!$1:$1048576,MATCH(Giacomo!B89,'2023'!A:A,0),3)</f>
        <v>3626.7906275614296</v>
      </c>
      <c r="AU89" s="29">
        <f t="shared" si="30"/>
        <v>14.081976924551469</v>
      </c>
      <c r="AV89" s="30">
        <f>INDEX('2021'!$1:$1048576,MATCH(Giacomo!B89,'2021'!A:A,0),2)</f>
        <v>704.55996142354581</v>
      </c>
      <c r="AW89" s="30">
        <f>INDEX('2022'!$1:$1048576,MATCH(Giacomo!B89,'2022'!A:A,0),2)</f>
        <v>714.66068198608184</v>
      </c>
      <c r="AX89" s="30">
        <f>INDEX('2023'!$1:$1048576,MATCH(Giacomo!B89,'2023'!A:A,0),2)</f>
        <v>742.16860326699884</v>
      </c>
      <c r="AY89" s="29">
        <f t="shared" si="49"/>
        <v>5.3378908684316571</v>
      </c>
      <c r="AZ89" s="30">
        <v>1434.0183196817277</v>
      </c>
      <c r="BA89" s="30">
        <v>1540.0720619921003</v>
      </c>
      <c r="BB89" s="30">
        <v>1540.0720619921003</v>
      </c>
      <c r="BC89" s="29">
        <f t="shared" si="50"/>
        <v>7.3955639795390198</v>
      </c>
      <c r="BD89" s="30">
        <f>INDEX('2021'!$1:$1048576,MATCH($B89,'2021'!$A:$A,0),7)</f>
        <v>1752.4962339236249</v>
      </c>
      <c r="BE89" s="30">
        <f>INDEX('2022'!$1:$1048576,MATCH($B89,'2022'!$A:$A,0),7)</f>
        <v>1811.8433434295639</v>
      </c>
      <c r="BF89" s="30">
        <f>INDEX('2023'!$1:$1048576,MATCH($B89,'2023'!$A:$A,0),7)</f>
        <v>1864.4273000324147</v>
      </c>
      <c r="BG89" s="29">
        <f t="shared" si="51"/>
        <v>6.3869504505690031</v>
      </c>
      <c r="BH89" s="29">
        <f t="shared" si="52"/>
        <v>64.500554218412418</v>
      </c>
      <c r="BI89" s="29">
        <f t="shared" si="53"/>
        <v>13.199076304664809</v>
      </c>
      <c r="BJ89" s="29">
        <f t="shared" si="54"/>
        <v>27.389367552649318</v>
      </c>
      <c r="BK89" s="29">
        <f t="shared" si="55"/>
        <v>33.157854009589407</v>
      </c>
      <c r="BL89" s="29">
        <f t="shared" si="56"/>
        <v>2330.0936166705092</v>
      </c>
      <c r="BM89" s="29"/>
      <c r="BN89" s="29"/>
      <c r="BO89" s="29"/>
      <c r="BP89" s="29"/>
      <c r="BQ89" s="29"/>
    </row>
    <row r="90" spans="1:69" x14ac:dyDescent="0.3">
      <c r="A90" s="26">
        <v>89</v>
      </c>
      <c r="B90" s="26" t="s">
        <v>111</v>
      </c>
      <c r="C90" s="26">
        <f>VALUE(INDEX([1]COD_RIPARTIZIONI!$A$1:$IV$65536,MATCH(A90,[1]COD_RIPARTIZIONI!$U$1:$U$65536,0),8))</f>
        <v>19</v>
      </c>
      <c r="D90" s="26" t="str">
        <f>INDEX([1]COD_RIPARTIZIONI!$A$1:$IV$65536,MATCH(A90,[1]COD_RIPARTIZIONI!$U$1:$U$65536,0),10)</f>
        <v>Sicilia</v>
      </c>
      <c r="E90" s="26">
        <v>5</v>
      </c>
      <c r="F90" s="26" t="s">
        <v>367</v>
      </c>
      <c r="G90" s="26">
        <f t="shared" si="31"/>
        <v>2</v>
      </c>
      <c r="H90" s="26" t="s">
        <v>187</v>
      </c>
      <c r="I90" s="26">
        <v>2</v>
      </c>
      <c r="J90" s="26" t="s">
        <v>360</v>
      </c>
      <c r="K90" s="31">
        <v>1342316</v>
      </c>
      <c r="L90" s="31">
        <v>2121.8054999999995</v>
      </c>
      <c r="M90" s="30">
        <f t="shared" si="32"/>
        <v>632.62914531987042</v>
      </c>
      <c r="N90" s="26">
        <f t="shared" si="33"/>
        <v>2</v>
      </c>
      <c r="O90" s="26" t="str">
        <f t="shared" si="34"/>
        <v>Provincia non turistica</v>
      </c>
      <c r="P90" s="26">
        <f>INDEX(Foglio2!H:M,MATCH(Giacomo!A90,Foglio2!H:H,0),6)</f>
        <v>1</v>
      </c>
      <c r="Q90" s="26" t="str">
        <f t="shared" si="35"/>
        <v>Provincia con molte aree interne</v>
      </c>
      <c r="R90" s="26">
        <f t="shared" si="36"/>
        <v>1</v>
      </c>
      <c r="S90" s="26" t="str">
        <f t="shared" si="37"/>
        <v>Provincia fino a 500.000 abitanti</v>
      </c>
      <c r="T90" s="30">
        <v>620.47821430430281</v>
      </c>
      <c r="U90" s="30">
        <v>1444.3571484616914</v>
      </c>
      <c r="V90" s="30">
        <v>470.86318889981737</v>
      </c>
      <c r="W90" s="30">
        <v>1521.5023735649206</v>
      </c>
      <c r="X90" s="30">
        <v>1988.9759754668512</v>
      </c>
      <c r="Y90" s="30">
        <v>2300.6963764431175</v>
      </c>
      <c r="Z90" s="30">
        <v>8346.8732771407012</v>
      </c>
      <c r="AA90" s="32">
        <f t="shared" si="38"/>
        <v>21716.17713806438</v>
      </c>
      <c r="AB90" s="30">
        <f>INDEX('pro-capite'!$1:$1048576,MATCH($B90,'pro-capite'!$A:$A,0),5)</f>
        <v>5920.9854868357279</v>
      </c>
      <c r="AC90" s="30">
        <f>INDEX('pro-capite'!$1:$1048576,MATCH($B90,'pro-capite'!$A:$A,0),6)</f>
        <v>6302.5251539192022</v>
      </c>
      <c r="AD90" s="30">
        <f>INDEX('pro-capite'!$1:$1048576,MATCH($B90,'pro-capite'!$A:$A,0),7)</f>
        <v>6652.2450218699159</v>
      </c>
      <c r="AE90" s="31">
        <v>385985.5</v>
      </c>
      <c r="AF90" s="31">
        <v>385383</v>
      </c>
      <c r="AG90" s="31">
        <v>384362</v>
      </c>
      <c r="AH90" s="32">
        <f t="shared" si="39"/>
        <v>15339.916879871726</v>
      </c>
      <c r="AI90" s="32">
        <f t="shared" si="40"/>
        <v>16353.926234211685</v>
      </c>
      <c r="AJ90" s="32">
        <f t="shared" si="41"/>
        <v>17307.239065958434</v>
      </c>
      <c r="AK90" s="29">
        <f t="shared" si="42"/>
        <v>12.350301088560585</v>
      </c>
      <c r="AL90" s="79">
        <f t="shared" si="43"/>
        <v>5.5488849216768728</v>
      </c>
      <c r="AM90" s="26">
        <f t="shared" si="44"/>
        <v>24</v>
      </c>
      <c r="AN90" s="26">
        <f t="shared" si="45"/>
        <v>82</v>
      </c>
      <c r="AO90" s="26">
        <f t="shared" si="46"/>
        <v>82</v>
      </c>
      <c r="AP90" s="26">
        <f t="shared" si="47"/>
        <v>83</v>
      </c>
      <c r="AQ90" s="26">
        <f t="shared" si="48"/>
        <v>36</v>
      </c>
      <c r="AR90" s="30">
        <f>INDEX('2021'!$1:$1048576,MATCH(Giacomo!B90,'2021'!A:A,0),3)</f>
        <v>3466.6066057873468</v>
      </c>
      <c r="AS90" s="30">
        <f>INDEX('2022'!$1:$1048576,MATCH(Giacomo!B90,'2022'!A:A,0),3)</f>
        <v>3743.4293948643985</v>
      </c>
      <c r="AT90" s="30">
        <f>INDEX('2023'!$1:$1048576,MATCH(Giacomo!B90,'2023'!A:A,0),3)</f>
        <v>3968.0231677092374</v>
      </c>
      <c r="AU90" s="29">
        <f t="shared" si="30"/>
        <v>14.464189881966945</v>
      </c>
      <c r="AV90" s="30">
        <f>INDEX('2021'!$1:$1048576,MATCH(Giacomo!B90,'2021'!A:A,0),2)</f>
        <v>862.72020434283195</v>
      </c>
      <c r="AW90" s="30">
        <f>INDEX('2022'!$1:$1048576,MATCH(Giacomo!B90,'2022'!A:A,0),2)</f>
        <v>891.11255161095073</v>
      </c>
      <c r="AX90" s="30">
        <f>INDEX('2023'!$1:$1048576,MATCH(Giacomo!B90,'2023'!A:A,0),2)</f>
        <v>958.73785842809673</v>
      </c>
      <c r="AY90" s="29">
        <f t="shared" si="49"/>
        <v>11.129640131519267</v>
      </c>
      <c r="AZ90" s="30">
        <v>1409.3675077390321</v>
      </c>
      <c r="BA90" s="30">
        <v>1547.047188246986</v>
      </c>
      <c r="BB90" s="30">
        <v>1547.047188246986</v>
      </c>
      <c r="BC90" s="29">
        <f t="shared" si="50"/>
        <v>9.7688984421689753</v>
      </c>
      <c r="BD90" s="30">
        <f>INDEX('2021'!$1:$1048576,MATCH($B90,'2021'!$A:$A,0),7)</f>
        <v>2517.6599388939699</v>
      </c>
      <c r="BE90" s="30">
        <f>INDEX('2022'!$1:$1048576,MATCH($B90,'2022'!$A:$A,0),7)</f>
        <v>2561.017817087954</v>
      </c>
      <c r="BF90" s="30">
        <f>INDEX('2023'!$1:$1048576,MATCH($B90,'2023'!$A:$A,0),7)</f>
        <v>2666.1183280663754</v>
      </c>
      <c r="BG90" s="29">
        <f t="shared" si="51"/>
        <v>5.8966815525382117</v>
      </c>
      <c r="BH90" s="29">
        <f t="shared" si="52"/>
        <v>59.649383849572104</v>
      </c>
      <c r="BI90" s="29">
        <f t="shared" si="53"/>
        <v>14.41224511839463</v>
      </c>
      <c r="BJ90" s="29">
        <f t="shared" si="54"/>
        <v>23.25601632472819</v>
      </c>
      <c r="BK90" s="29">
        <f t="shared" si="55"/>
        <v>40.078474549588094</v>
      </c>
      <c r="BL90" s="29">
        <f t="shared" si="56"/>
        <v>2494.3617174124829</v>
      </c>
      <c r="BM90" s="29"/>
      <c r="BN90" s="29"/>
      <c r="BO90" s="29"/>
      <c r="BP90" s="29"/>
      <c r="BQ90" s="29"/>
    </row>
    <row r="91" spans="1:69" x14ac:dyDescent="0.3">
      <c r="A91" s="26">
        <v>90</v>
      </c>
      <c r="B91" s="26" t="s">
        <v>112</v>
      </c>
      <c r="C91" s="26">
        <f>VALUE(INDEX([1]COD_RIPARTIZIONI!$A$1:$IV$65536,MATCH(A91,[1]COD_RIPARTIZIONI!$U$1:$U$65536,0),8))</f>
        <v>20</v>
      </c>
      <c r="D91" s="26" t="str">
        <f>INDEX([1]COD_RIPARTIZIONI!$A$1:$IV$65536,MATCH(A91,[1]COD_RIPARTIZIONI!$U$1:$U$65536,0),10)</f>
        <v>Sardegna</v>
      </c>
      <c r="E91" s="26">
        <v>5</v>
      </c>
      <c r="F91" s="26" t="s">
        <v>367</v>
      </c>
      <c r="G91" s="26">
        <f t="shared" si="31"/>
        <v>2</v>
      </c>
      <c r="H91" s="26" t="s">
        <v>187</v>
      </c>
      <c r="I91" s="26">
        <v>2</v>
      </c>
      <c r="J91" s="26" t="s">
        <v>360</v>
      </c>
      <c r="K91" s="31">
        <v>7436873</v>
      </c>
      <c r="L91" s="31">
        <v>7697.7960000000003</v>
      </c>
      <c r="M91" s="30">
        <f t="shared" si="32"/>
        <v>966.10419397967939</v>
      </c>
      <c r="N91" s="26">
        <f t="shared" si="33"/>
        <v>2</v>
      </c>
      <c r="O91" s="26" t="str">
        <f t="shared" si="34"/>
        <v>Provincia non turistica</v>
      </c>
      <c r="P91" s="26">
        <f>INDEX(Foglio2!H:M,MATCH(Giacomo!A91,Foglio2!H:H,0),6)</f>
        <v>1</v>
      </c>
      <c r="Q91" s="26" t="str">
        <f t="shared" si="35"/>
        <v>Provincia con molte aree interne</v>
      </c>
      <c r="R91" s="26">
        <f t="shared" si="36"/>
        <v>1</v>
      </c>
      <c r="S91" s="26" t="str">
        <f t="shared" si="37"/>
        <v>Provincia fino a 500.000 abitanti</v>
      </c>
      <c r="T91" s="30">
        <v>349.94678497367784</v>
      </c>
      <c r="U91" s="30">
        <v>873.7932812288293</v>
      </c>
      <c r="V91" s="30">
        <v>817.98427774136871</v>
      </c>
      <c r="W91" s="30">
        <v>2726.1015886157352</v>
      </c>
      <c r="X91" s="30">
        <v>3376.8579196938422</v>
      </c>
      <c r="Y91" s="30">
        <v>3210.0037570681743</v>
      </c>
      <c r="Z91" s="30">
        <v>11354.687609321627</v>
      </c>
      <c r="AA91" s="32">
        <f t="shared" si="38"/>
        <v>23949.176170645216</v>
      </c>
      <c r="AB91" s="30">
        <f>INDEX('pro-capite'!$1:$1048576,MATCH($B91,'pro-capite'!$A:$A,0),5)</f>
        <v>7890.6569024484916</v>
      </c>
      <c r="AC91" s="30">
        <f>INDEX('pro-capite'!$1:$1048576,MATCH($B91,'pro-capite'!$A:$A,0),6)</f>
        <v>8584.228774738378</v>
      </c>
      <c r="AD91" s="30">
        <f>INDEX('pro-capite'!$1:$1048576,MATCH($B91,'pro-capite'!$A:$A,0),7)</f>
        <v>8803.2716134172879</v>
      </c>
      <c r="AE91" s="31">
        <v>476436.5</v>
      </c>
      <c r="AF91" s="31">
        <v>475627.5</v>
      </c>
      <c r="AG91" s="31">
        <v>474116</v>
      </c>
      <c r="AH91" s="32">
        <f t="shared" si="39"/>
        <v>16561.822829377037</v>
      </c>
      <c r="AI91" s="32">
        <f t="shared" si="40"/>
        <v>18048.217932601412</v>
      </c>
      <c r="AJ91" s="32">
        <f t="shared" si="41"/>
        <v>18567.758973367883</v>
      </c>
      <c r="AK91" s="29">
        <f t="shared" si="42"/>
        <v>11.565763437079738</v>
      </c>
      <c r="AL91" s="79">
        <f t="shared" si="43"/>
        <v>2.5516892015215973</v>
      </c>
      <c r="AM91" s="26">
        <f t="shared" si="44"/>
        <v>53</v>
      </c>
      <c r="AN91" s="26">
        <f t="shared" si="45"/>
        <v>73</v>
      </c>
      <c r="AO91" s="26">
        <f t="shared" si="46"/>
        <v>72</v>
      </c>
      <c r="AP91" s="26">
        <f t="shared" si="47"/>
        <v>73</v>
      </c>
      <c r="AQ91" s="26">
        <f t="shared" si="48"/>
        <v>106</v>
      </c>
      <c r="AR91" s="30">
        <f>INDEX('2021'!$1:$1048576,MATCH(Giacomo!B91,'2021'!A:A,0),3)</f>
        <v>4139.8657586507925</v>
      </c>
      <c r="AS91" s="30">
        <f>INDEX('2022'!$1:$1048576,MATCH(Giacomo!B91,'2022'!A:A,0),3)</f>
        <v>4438.6239801843458</v>
      </c>
      <c r="AT91" s="30">
        <f>INDEX('2023'!$1:$1048576,MATCH(Giacomo!B91,'2023'!A:A,0),3)</f>
        <v>4606.9220180245702</v>
      </c>
      <c r="AU91" s="29">
        <f t="shared" si="30"/>
        <v>11.281917980016672</v>
      </c>
      <c r="AV91" s="30">
        <f>INDEX('2021'!$1:$1048576,MATCH(Giacomo!B91,'2021'!A:A,0),2)</f>
        <v>915.86767543374003</v>
      </c>
      <c r="AW91" s="30">
        <f>INDEX('2022'!$1:$1048576,MATCH(Giacomo!B91,'2022'!A:A,0),2)</f>
        <v>987.66937171990446</v>
      </c>
      <c r="AX91" s="30">
        <f>INDEX('2023'!$1:$1048576,MATCH(Giacomo!B91,'2023'!A:A,0),2)</f>
        <v>1031.1438816699861</v>
      </c>
      <c r="AY91" s="29">
        <f t="shared" si="49"/>
        <v>12.586556915184616</v>
      </c>
      <c r="AZ91" s="30">
        <v>2514.663532671646</v>
      </c>
      <c r="BA91" s="30">
        <v>2816.020075582986</v>
      </c>
      <c r="BB91" s="30">
        <v>2816.020075582986</v>
      </c>
      <c r="BC91" s="29">
        <f t="shared" si="50"/>
        <v>11.983970777640025</v>
      </c>
      <c r="BD91" s="30">
        <f>INDEX('2021'!$1:$1048576,MATCH($B91,'2021'!$A:$A,0),7)</f>
        <v>3259.8135059801439</v>
      </c>
      <c r="BE91" s="30">
        <f>INDEX('2022'!$1:$1048576,MATCH($B91,'2022'!$A:$A,0),7)</f>
        <v>3375.7498121903232</v>
      </c>
      <c r="BF91" s="30">
        <f>INDEX('2023'!$1:$1048576,MATCH($B91,'2023'!$A:$A,0),7)</f>
        <v>3509.4060830350636</v>
      </c>
      <c r="BG91" s="29">
        <f t="shared" si="51"/>
        <v>7.6566520323031</v>
      </c>
      <c r="BH91" s="29">
        <f t="shared" si="52"/>
        <v>52.331930903995328</v>
      </c>
      <c r="BI91" s="29">
        <f t="shared" si="53"/>
        <v>11.71318944764119</v>
      </c>
      <c r="BJ91" s="29">
        <f t="shared" si="54"/>
        <v>31.98833569205134</v>
      </c>
      <c r="BK91" s="29">
        <f t="shared" si="55"/>
        <v>39.864793876020926</v>
      </c>
      <c r="BL91" s="29">
        <f t="shared" si="56"/>
        <v>2174.8767847319768</v>
      </c>
      <c r="BM91" s="29"/>
      <c r="BN91" s="29"/>
      <c r="BO91" s="29"/>
      <c r="BP91" s="29"/>
      <c r="BQ91" s="29"/>
    </row>
    <row r="92" spans="1:69" x14ac:dyDescent="0.3">
      <c r="A92" s="26">
        <v>91</v>
      </c>
      <c r="B92" s="26" t="s">
        <v>113</v>
      </c>
      <c r="C92" s="26">
        <f>VALUE(INDEX([1]COD_RIPARTIZIONI!$A$1:$IV$65536,MATCH(A92,[1]COD_RIPARTIZIONI!$U$1:$U$65536,0),8))</f>
        <v>20</v>
      </c>
      <c r="D92" s="26" t="str">
        <f>INDEX([1]COD_RIPARTIZIONI!$A$1:$IV$65536,MATCH(A92,[1]COD_RIPARTIZIONI!$U$1:$U$65536,0),10)</f>
        <v>Sardegna</v>
      </c>
      <c r="E92" s="26">
        <v>5</v>
      </c>
      <c r="F92" s="26" t="s">
        <v>367</v>
      </c>
      <c r="G92" s="26">
        <f t="shared" si="31"/>
        <v>2</v>
      </c>
      <c r="H92" s="26" t="s">
        <v>187</v>
      </c>
      <c r="I92" s="26">
        <v>2</v>
      </c>
      <c r="J92" s="26" t="s">
        <v>360</v>
      </c>
      <c r="K92" s="31">
        <v>2439970</v>
      </c>
      <c r="L92" s="31">
        <v>5640.6038999999992</v>
      </c>
      <c r="M92" s="30">
        <f t="shared" si="32"/>
        <v>432.57247685837331</v>
      </c>
      <c r="N92" s="26">
        <f t="shared" si="33"/>
        <v>2</v>
      </c>
      <c r="O92" s="26" t="str">
        <f t="shared" si="34"/>
        <v>Provincia non turistica</v>
      </c>
      <c r="P92" s="26">
        <f>INDEX(Foglio2!H:M,MATCH(Giacomo!A92,Foglio2!H:H,0),6)</f>
        <v>1</v>
      </c>
      <c r="Q92" s="26" t="str">
        <f t="shared" si="35"/>
        <v>Provincia con molte aree interne</v>
      </c>
      <c r="R92" s="26">
        <f t="shared" si="36"/>
        <v>1</v>
      </c>
      <c r="S92" s="26" t="str">
        <f t="shared" si="37"/>
        <v>Provincia fino a 500.000 abitanti</v>
      </c>
      <c r="T92" s="30">
        <v>276.37951102471408</v>
      </c>
      <c r="U92" s="30">
        <v>366.30346022560173</v>
      </c>
      <c r="V92" s="30">
        <v>267.96575883476788</v>
      </c>
      <c r="W92" s="30">
        <v>873.50439221081774</v>
      </c>
      <c r="X92" s="30">
        <v>1016.9515244204089</v>
      </c>
      <c r="Y92" s="30">
        <v>1431.4126958125287</v>
      </c>
      <c r="Z92" s="30">
        <v>4232.5173425288394</v>
      </c>
      <c r="AA92" s="32">
        <f t="shared" si="38"/>
        <v>21397.423434841585</v>
      </c>
      <c r="AB92" s="30">
        <f>INDEX('pro-capite'!$1:$1048576,MATCH($B92,'pro-capite'!$A:$A,0),5)</f>
        <v>2886.0450731322062</v>
      </c>
      <c r="AC92" s="30">
        <f>INDEX('pro-capite'!$1:$1048576,MATCH($B92,'pro-capite'!$A:$A,0),6)</f>
        <v>3090.945345100758</v>
      </c>
      <c r="AD92" s="30">
        <f>INDEX('pro-capite'!$1:$1048576,MATCH($B92,'pro-capite'!$A:$A,0),7)</f>
        <v>3220.530829947274</v>
      </c>
      <c r="AE92" s="31">
        <v>200946.5</v>
      </c>
      <c r="AF92" s="31">
        <v>199448</v>
      </c>
      <c r="AG92" s="31">
        <v>197805</v>
      </c>
      <c r="AH92" s="32">
        <f t="shared" si="39"/>
        <v>14362.255989192179</v>
      </c>
      <c r="AI92" s="32">
        <f t="shared" si="40"/>
        <v>15497.499825020848</v>
      </c>
      <c r="AJ92" s="32">
        <f t="shared" si="41"/>
        <v>16281.341876834631</v>
      </c>
      <c r="AK92" s="29">
        <f t="shared" si="42"/>
        <v>11.589762056351134</v>
      </c>
      <c r="AL92" s="79">
        <f t="shared" si="43"/>
        <v>4.1924223943950523</v>
      </c>
      <c r="AM92" s="26">
        <f t="shared" si="44"/>
        <v>51</v>
      </c>
      <c r="AN92" s="26">
        <f t="shared" si="45"/>
        <v>95</v>
      </c>
      <c r="AO92" s="26">
        <f t="shared" si="46"/>
        <v>94</v>
      </c>
      <c r="AP92" s="26">
        <f t="shared" si="47"/>
        <v>93</v>
      </c>
      <c r="AQ92" s="26">
        <f t="shared" si="48"/>
        <v>74</v>
      </c>
      <c r="AR92" s="30">
        <f>INDEX('2021'!$1:$1048576,MATCH(Giacomo!B92,'2021'!A:A,0),3)</f>
        <v>1349.2784069634408</v>
      </c>
      <c r="AS92" s="30">
        <f>INDEX('2022'!$1:$1048576,MATCH(Giacomo!B92,'2022'!A:A,0),3)</f>
        <v>1445.0479298422138</v>
      </c>
      <c r="AT92" s="30">
        <f>INDEX('2023'!$1:$1048576,MATCH(Giacomo!B92,'2023'!A:A,0),3)</f>
        <v>1500.6656029635633</v>
      </c>
      <c r="AU92" s="29">
        <f t="shared" si="30"/>
        <v>11.219863537342164</v>
      </c>
      <c r="AV92" s="30">
        <f>INDEX('2021'!$1:$1048576,MATCH(Giacomo!B92,'2021'!A:A,0),2)</f>
        <v>287.62559816231703</v>
      </c>
      <c r="AW92" s="30">
        <f>INDEX('2022'!$1:$1048576,MATCH(Giacomo!B92,'2022'!A:A,0),2)</f>
        <v>302.80829489206326</v>
      </c>
      <c r="AX92" s="30">
        <f>INDEX('2023'!$1:$1048576,MATCH(Giacomo!B92,'2023'!A:A,0),2)</f>
        <v>329.9207385971124</v>
      </c>
      <c r="AY92" s="29">
        <f t="shared" si="49"/>
        <v>14.70492915269898</v>
      </c>
      <c r="AZ92" s="30">
        <v>790.22337727162744</v>
      </c>
      <c r="BA92" s="30">
        <v>869.75262033889385</v>
      </c>
      <c r="BB92" s="30">
        <v>869.75262033889385</v>
      </c>
      <c r="BC92" s="29">
        <f t="shared" si="50"/>
        <v>10.064147094945966</v>
      </c>
      <c r="BD92" s="30">
        <f>INDEX('2021'!$1:$1048576,MATCH($B92,'2021'!$A:$A,0),7)</f>
        <v>1443.2036520045513</v>
      </c>
      <c r="BE92" s="30">
        <f>INDEX('2022'!$1:$1048576,MATCH($B92,'2022'!$A:$A,0),7)</f>
        <v>1484.3622333733051</v>
      </c>
      <c r="BF92" s="30">
        <f>INDEX('2023'!$1:$1048576,MATCH($B92,'2023'!$A:$A,0),7)</f>
        <v>1550.8049991970606</v>
      </c>
      <c r="BG92" s="29">
        <f t="shared" si="51"/>
        <v>7.4557285829380646</v>
      </c>
      <c r="BH92" s="29">
        <f t="shared" si="52"/>
        <v>46.596840154706172</v>
      </c>
      <c r="BI92" s="29">
        <f t="shared" si="53"/>
        <v>10.244296857189653</v>
      </c>
      <c r="BJ92" s="29">
        <f t="shared" si="54"/>
        <v>27.006498812282238</v>
      </c>
      <c r="BK92" s="29">
        <f t="shared" si="55"/>
        <v>48.153707605477265</v>
      </c>
      <c r="BL92" s="29">
        <f t="shared" si="56"/>
        <v>1667.9089941968728</v>
      </c>
      <c r="BM92" s="29"/>
      <c r="BN92" s="29"/>
      <c r="BO92" s="29"/>
      <c r="BP92" s="29"/>
      <c r="BQ92" s="29"/>
    </row>
    <row r="93" spans="1:69" x14ac:dyDescent="0.3">
      <c r="A93" s="26">
        <v>92</v>
      </c>
      <c r="B93" s="26" t="s">
        <v>114</v>
      </c>
      <c r="C93" s="26">
        <f>VALUE(INDEX([1]COD_RIPARTIZIONI!$A$1:$IV$65536,MATCH(A93,[1]COD_RIPARTIZIONI!$U$1:$U$65536,0),8))</f>
        <v>20</v>
      </c>
      <c r="D93" s="26" t="str">
        <f>INDEX([1]COD_RIPARTIZIONI!$A$1:$IV$65536,MATCH(A93,[1]COD_RIPARTIZIONI!$U$1:$U$65536,0),10)</f>
        <v>Sardegna</v>
      </c>
      <c r="E93" s="26">
        <v>5</v>
      </c>
      <c r="F93" s="26" t="s">
        <v>367</v>
      </c>
      <c r="G93" s="26">
        <f t="shared" si="31"/>
        <v>1</v>
      </c>
      <c r="H93" s="26" t="s">
        <v>355</v>
      </c>
      <c r="I93" s="26">
        <v>2</v>
      </c>
      <c r="J93" s="26" t="s">
        <v>360</v>
      </c>
      <c r="K93" s="31">
        <v>1422391</v>
      </c>
      <c r="L93" s="31">
        <v>1248.0536</v>
      </c>
      <c r="M93" s="30">
        <f t="shared" si="32"/>
        <v>1139.6874300911436</v>
      </c>
      <c r="N93" s="26">
        <f t="shared" si="33"/>
        <v>2</v>
      </c>
      <c r="O93" s="26" t="str">
        <f t="shared" si="34"/>
        <v>Provincia non turistica</v>
      </c>
      <c r="P93" s="26">
        <f>INDEX(Foglio2!H:M,MATCH(Giacomo!A93,Foglio2!H:H,0),6)</f>
        <v>2</v>
      </c>
      <c r="Q93" s="26" t="str">
        <f t="shared" si="35"/>
        <v>Provincia con poche aree interne</v>
      </c>
      <c r="R93" s="26">
        <f t="shared" si="36"/>
        <v>1</v>
      </c>
      <c r="S93" s="26" t="str">
        <f t="shared" si="37"/>
        <v>Provincia fino a 500.000 abitanti</v>
      </c>
      <c r="T93" s="30">
        <v>72.953021528083383</v>
      </c>
      <c r="U93" s="30">
        <v>1144.7948462163688</v>
      </c>
      <c r="V93" s="30">
        <v>715.52507742983789</v>
      </c>
      <c r="W93" s="30">
        <v>3133.4563816138425</v>
      </c>
      <c r="X93" s="30">
        <v>3573.3754437744465</v>
      </c>
      <c r="Y93" s="30">
        <v>4022.5656479791819</v>
      </c>
      <c r="Z93" s="30">
        <v>12662.67041854176</v>
      </c>
      <c r="AA93" s="32">
        <f t="shared" si="38"/>
        <v>30173.425864423982</v>
      </c>
      <c r="AB93" s="30">
        <f>INDEX('pro-capite'!$1:$1048576,MATCH($B93,'pro-capite'!$A:$A,0),5)</f>
        <v>8785.4243043344231</v>
      </c>
      <c r="AC93" s="30">
        <f>INDEX('pro-capite'!$1:$1048576,MATCH($B93,'pro-capite'!$A:$A,0),6)</f>
        <v>9380.0410450562122</v>
      </c>
      <c r="AD93" s="30">
        <f>INDEX('pro-capite'!$1:$1048576,MATCH($B93,'pro-capite'!$A:$A,0),7)</f>
        <v>9785.966823048544</v>
      </c>
      <c r="AE93" s="31">
        <v>421588</v>
      </c>
      <c r="AF93" s="31">
        <v>421026</v>
      </c>
      <c r="AG93" s="31">
        <v>419663</v>
      </c>
      <c r="AH93" s="32">
        <f t="shared" si="39"/>
        <v>20838.886079144624</v>
      </c>
      <c r="AI93" s="32">
        <f t="shared" si="40"/>
        <v>22279.006629177802</v>
      </c>
      <c r="AJ93" s="32">
        <f t="shared" si="41"/>
        <v>23318.631432955834</v>
      </c>
      <c r="AK93" s="29">
        <f t="shared" si="42"/>
        <v>11.388664725282396</v>
      </c>
      <c r="AL93" s="79">
        <f t="shared" si="43"/>
        <v>4.3275479930471761</v>
      </c>
      <c r="AM93" s="26">
        <f t="shared" si="44"/>
        <v>59</v>
      </c>
      <c r="AN93" s="26">
        <f t="shared" si="45"/>
        <v>35</v>
      </c>
      <c r="AO93" s="26">
        <f t="shared" si="46"/>
        <v>35</v>
      </c>
      <c r="AP93" s="26">
        <f t="shared" si="47"/>
        <v>37</v>
      </c>
      <c r="AQ93" s="26">
        <f t="shared" si="48"/>
        <v>71</v>
      </c>
      <c r="AR93" s="30">
        <f>INDEX('2021'!$1:$1048576,MATCH(Giacomo!B93,'2021'!A:A,0),3)</f>
        <v>5542.8727707029047</v>
      </c>
      <c r="AS93" s="30">
        <f>INDEX('2022'!$1:$1048576,MATCH(Giacomo!B93,'2022'!A:A,0),3)</f>
        <v>5920.4619821762644</v>
      </c>
      <c r="AT93" s="30">
        <f>INDEX('2023'!$1:$1048576,MATCH(Giacomo!B93,'2023'!A:A,0),3)</f>
        <v>6156.5032704443074</v>
      </c>
      <c r="AU93" s="29">
        <f t="shared" si="30"/>
        <v>11.070622132710199</v>
      </c>
      <c r="AV93" s="30">
        <f>INDEX('2021'!$1:$1048576,MATCH(Giacomo!B93,'2021'!A:A,0),2)</f>
        <v>1071.4813570130079</v>
      </c>
      <c r="AW93" s="30">
        <f>INDEX('2022'!$1:$1048576,MATCH(Giacomo!B93,'2022'!A:A,0),2)</f>
        <v>1087.8494252650723</v>
      </c>
      <c r="AX93" s="30">
        <f>INDEX('2023'!$1:$1048576,MATCH(Giacomo!B93,'2023'!A:A,0),2)</f>
        <v>1157.5524335505595</v>
      </c>
      <c r="AY93" s="29">
        <f t="shared" si="49"/>
        <v>8.0329047233722974</v>
      </c>
      <c r="AZ93" s="30">
        <v>2585.4567874387494</v>
      </c>
      <c r="BA93" s="30">
        <v>2801.8486438094078</v>
      </c>
      <c r="BB93" s="30">
        <v>2801.8486438094078</v>
      </c>
      <c r="BC93" s="29">
        <f t="shared" si="50"/>
        <v>8.369579310781063</v>
      </c>
      <c r="BD93" s="30">
        <f>INDEX('2021'!$1:$1048576,MATCH($B93,'2021'!$A:$A,0),7)</f>
        <v>3214.6775638851445</v>
      </c>
      <c r="BE93" s="30">
        <f>INDEX('2022'!$1:$1048576,MATCH($B93,'2022'!$A:$A,0),7)</f>
        <v>3340.8280316302998</v>
      </c>
      <c r="BF93" s="30">
        <f>INDEX('2023'!$1:$1048576,MATCH($B93,'2023'!$A:$A,0),7)</f>
        <v>3470.6750366176129</v>
      </c>
      <c r="BG93" s="29">
        <f t="shared" si="51"/>
        <v>7.9633950106983349</v>
      </c>
      <c r="BH93" s="29">
        <f t="shared" si="52"/>
        <v>62.911548565074959</v>
      </c>
      <c r="BI93" s="29">
        <f t="shared" si="53"/>
        <v>11.828697710523777</v>
      </c>
      <c r="BJ93" s="29">
        <f t="shared" si="54"/>
        <v>28.631291056600684</v>
      </c>
      <c r="BK93" s="29">
        <f t="shared" si="55"/>
        <v>35.465836941560582</v>
      </c>
      <c r="BL93" s="29">
        <f t="shared" si="56"/>
        <v>2758.2904224355248</v>
      </c>
      <c r="BM93" s="29"/>
      <c r="BN93" s="29"/>
      <c r="BO93" s="29"/>
      <c r="BP93" s="29"/>
      <c r="BQ93" s="29"/>
    </row>
    <row r="94" spans="1:69" x14ac:dyDescent="0.3">
      <c r="A94" s="26">
        <v>93</v>
      </c>
      <c r="B94" s="26" t="s">
        <v>43</v>
      </c>
      <c r="C94" s="26">
        <f>VALUE(INDEX([1]COD_RIPARTIZIONI!$A$1:$IV$65536,MATCH(A94,[1]COD_RIPARTIZIONI!$U$1:$U$65536,0),8))</f>
        <v>6</v>
      </c>
      <c r="D94" s="26" t="str">
        <f>INDEX([1]COD_RIPARTIZIONI!$A$1:$IV$65536,MATCH(A94,[1]COD_RIPARTIZIONI!$U$1:$U$65536,0),10)</f>
        <v>Friuli-Venezia Giulia</v>
      </c>
      <c r="E94" s="26">
        <v>2</v>
      </c>
      <c r="F94" s="26" t="s">
        <v>364</v>
      </c>
      <c r="G94" s="26">
        <f t="shared" si="31"/>
        <v>2</v>
      </c>
      <c r="H94" s="26" t="s">
        <v>187</v>
      </c>
      <c r="I94" s="26">
        <v>2</v>
      </c>
      <c r="J94" s="26" t="s">
        <v>360</v>
      </c>
      <c r="K94" s="31">
        <v>620623</v>
      </c>
      <c r="L94" s="31">
        <v>2276.3670999999995</v>
      </c>
      <c r="M94" s="30">
        <f t="shared" si="32"/>
        <v>272.63748452523328</v>
      </c>
      <c r="N94" s="26">
        <f t="shared" si="33"/>
        <v>2</v>
      </c>
      <c r="O94" s="26" t="str">
        <f t="shared" si="34"/>
        <v>Provincia non turistica</v>
      </c>
      <c r="P94" s="26">
        <f>INDEX(Foglio2!H:M,MATCH(Giacomo!A94,Foglio2!H:H,0),6)</f>
        <v>2</v>
      </c>
      <c r="Q94" s="26" t="str">
        <f t="shared" si="35"/>
        <v>Provincia con poche aree interne</v>
      </c>
      <c r="R94" s="26">
        <f t="shared" si="36"/>
        <v>1</v>
      </c>
      <c r="S94" s="26" t="str">
        <f t="shared" si="37"/>
        <v>Provincia fino a 500.000 abitanti</v>
      </c>
      <c r="T94" s="30">
        <v>291.92870318102945</v>
      </c>
      <c r="U94" s="30">
        <v>3141.950746321817</v>
      </c>
      <c r="V94" s="30">
        <v>560.50893811782635</v>
      </c>
      <c r="W94" s="30">
        <v>1680.4366127286928</v>
      </c>
      <c r="X94" s="30">
        <v>2667.7373242063368</v>
      </c>
      <c r="Y94" s="30">
        <v>1957.3910911570597</v>
      </c>
      <c r="Z94" s="30">
        <v>10299.953415712764</v>
      </c>
      <c r="AA94" s="32">
        <f t="shared" si="38"/>
        <v>33177.70903891397</v>
      </c>
      <c r="AB94" s="30">
        <f>INDEX('pro-capite'!$1:$1048576,MATCH($B94,'pro-capite'!$A:$A,0),5)</f>
        <v>6960.2830267185827</v>
      </c>
      <c r="AC94" s="30">
        <f>INDEX('pro-capite'!$1:$1048576,MATCH($B94,'pro-capite'!$A:$A,0),6)</f>
        <v>7246.4166771219225</v>
      </c>
      <c r="AD94" s="30">
        <f>INDEX('pro-capite'!$1:$1048576,MATCH($B94,'pro-capite'!$A:$A,0),7)</f>
        <v>7501.9024934274903</v>
      </c>
      <c r="AE94" s="31">
        <v>310053.5</v>
      </c>
      <c r="AF94" s="31">
        <v>309803</v>
      </c>
      <c r="AG94" s="31">
        <v>310448</v>
      </c>
      <c r="AH94" s="32">
        <f t="shared" si="39"/>
        <v>22448.651689848957</v>
      </c>
      <c r="AI94" s="32">
        <f t="shared" si="40"/>
        <v>23390.401891272591</v>
      </c>
      <c r="AJ94" s="32">
        <f t="shared" si="41"/>
        <v>24164.763481895487</v>
      </c>
      <c r="AK94" s="29">
        <f t="shared" si="42"/>
        <v>7.7815724537318545</v>
      </c>
      <c r="AL94" s="79">
        <f t="shared" si="43"/>
        <v>3.5256848686631201</v>
      </c>
      <c r="AM94" s="26">
        <f t="shared" si="44"/>
        <v>106</v>
      </c>
      <c r="AN94" s="26">
        <f t="shared" si="45"/>
        <v>15</v>
      </c>
      <c r="AO94" s="26">
        <f t="shared" si="46"/>
        <v>21</v>
      </c>
      <c r="AP94" s="26">
        <f t="shared" si="47"/>
        <v>25</v>
      </c>
      <c r="AQ94" s="26">
        <f t="shared" si="48"/>
        <v>91</v>
      </c>
      <c r="AR94" s="30">
        <f>INDEX('2021'!$1:$1048576,MATCH(Giacomo!B94,'2021'!A:A,0),3)</f>
        <v>5081.792728795921</v>
      </c>
      <c r="AS94" s="30">
        <f>INDEX('2022'!$1:$1048576,MATCH(Giacomo!B94,'2022'!A:A,0),3)</f>
        <v>5184.8395182609302</v>
      </c>
      <c r="AT94" s="30">
        <f>INDEX('2023'!$1:$1048576,MATCH(Giacomo!B94,'2023'!A:A,0),3)</f>
        <v>5397.9301070004576</v>
      </c>
      <c r="AU94" s="29">
        <f t="shared" si="30"/>
        <v>6.2209813559129969</v>
      </c>
      <c r="AV94" s="30">
        <f>INDEX('2021'!$1:$1048576,MATCH(Giacomo!B94,'2021'!A:A,0),2)</f>
        <v>761.94064570552791</v>
      </c>
      <c r="AW94" s="30">
        <f>INDEX('2022'!$1:$1048576,MATCH(Giacomo!B94,'2022'!A:A,0),2)</f>
        <v>783.91606193340613</v>
      </c>
      <c r="AX94" s="30">
        <f>INDEX('2023'!$1:$1048576,MATCH(Giacomo!B94,'2023'!A:A,0),2)</f>
        <v>834.7862363466005</v>
      </c>
      <c r="AY94" s="29">
        <f t="shared" si="49"/>
        <v>9.5605334945244209</v>
      </c>
      <c r="AZ94" s="30">
        <v>2122.5595709088548</v>
      </c>
      <c r="BA94" s="30">
        <v>2247.0523165342934</v>
      </c>
      <c r="BB94" s="30">
        <v>2247.0523165342934</v>
      </c>
      <c r="BC94" s="29">
        <f t="shared" si="50"/>
        <v>5.8652179817093355</v>
      </c>
      <c r="BD94" s="30">
        <f>INDEX('2021'!$1:$1048576,MATCH($B94,'2021'!$A:$A,0),7)</f>
        <v>2317.6837173979839</v>
      </c>
      <c r="BE94" s="30">
        <f>INDEX('2022'!$1:$1048576,MATCH($B94,'2022'!$A:$A,0),7)</f>
        <v>2387.5122711880554</v>
      </c>
      <c r="BF94" s="30">
        <f>INDEX('2023'!$1:$1048576,MATCH($B94,'2023'!$A:$A,0),7)</f>
        <v>2498.9714148566877</v>
      </c>
      <c r="BG94" s="29">
        <f t="shared" si="51"/>
        <v>7.8219342914585468</v>
      </c>
      <c r="BH94" s="29">
        <f t="shared" si="52"/>
        <v>71.954149120568431</v>
      </c>
      <c r="BI94" s="29">
        <f t="shared" si="53"/>
        <v>11.127660444506803</v>
      </c>
      <c r="BJ94" s="29">
        <f t="shared" si="54"/>
        <v>29.953099477138817</v>
      </c>
      <c r="BK94" s="29">
        <f t="shared" si="55"/>
        <v>33.311168960754522</v>
      </c>
      <c r="BL94" s="29">
        <f t="shared" si="56"/>
        <v>2688.9728274835093</v>
      </c>
      <c r="BM94" s="29"/>
      <c r="BN94" s="29"/>
      <c r="BO94" s="29"/>
      <c r="BP94" s="29"/>
      <c r="BQ94" s="29"/>
    </row>
    <row r="95" spans="1:69" x14ac:dyDescent="0.3">
      <c r="A95" s="26">
        <v>94</v>
      </c>
      <c r="B95" s="26" t="s">
        <v>84</v>
      </c>
      <c r="C95" s="26">
        <f>VALUE(INDEX([1]COD_RIPARTIZIONI!$A$1:$IV$65536,MATCH(A95,[1]COD_RIPARTIZIONI!$U$1:$U$65536,0),8))</f>
        <v>14</v>
      </c>
      <c r="D95" s="26" t="str">
        <f>INDEX([1]COD_RIPARTIZIONI!$A$1:$IV$65536,MATCH(A95,[1]COD_RIPARTIZIONI!$U$1:$U$65536,0),10)</f>
        <v>Molise</v>
      </c>
      <c r="E95" s="26">
        <v>4</v>
      </c>
      <c r="F95" s="26" t="s">
        <v>366</v>
      </c>
      <c r="G95" s="26">
        <f t="shared" si="31"/>
        <v>2</v>
      </c>
      <c r="H95" s="26" t="s">
        <v>187</v>
      </c>
      <c r="I95" s="26">
        <v>2</v>
      </c>
      <c r="J95" s="26" t="s">
        <v>360</v>
      </c>
      <c r="K95" s="31">
        <v>107438</v>
      </c>
      <c r="L95" s="31">
        <v>1533.4616999999996</v>
      </c>
      <c r="M95" s="30">
        <f t="shared" si="32"/>
        <v>70.062395428591415</v>
      </c>
      <c r="N95" s="26">
        <f t="shared" si="33"/>
        <v>2</v>
      </c>
      <c r="O95" s="26" t="str">
        <f t="shared" si="34"/>
        <v>Provincia non turistica</v>
      </c>
      <c r="P95" s="26">
        <f>INDEX(Foglio2!H:M,MATCH(Giacomo!A95,Foglio2!H:H,0),6)</f>
        <v>1</v>
      </c>
      <c r="Q95" s="26" t="str">
        <f t="shared" si="35"/>
        <v>Provincia con molte aree interne</v>
      </c>
      <c r="R95" s="26">
        <f t="shared" si="36"/>
        <v>1</v>
      </c>
      <c r="S95" s="26" t="str">
        <f t="shared" si="37"/>
        <v>Provincia fino a 500.000 abitanti</v>
      </c>
      <c r="T95" s="30">
        <v>94.591796412828302</v>
      </c>
      <c r="U95" s="30">
        <v>216.18429034546307</v>
      </c>
      <c r="V95" s="30">
        <v>160.94861667895964</v>
      </c>
      <c r="W95" s="30">
        <v>333.99873631910191</v>
      </c>
      <c r="X95" s="30">
        <v>495.27539661218486</v>
      </c>
      <c r="Y95" s="30">
        <v>545.20983673543083</v>
      </c>
      <c r="Z95" s="30">
        <v>1846.2086731039687</v>
      </c>
      <c r="AA95" s="32">
        <f t="shared" si="38"/>
        <v>23201.154561841417</v>
      </c>
      <c r="AB95" s="30">
        <f>INDEX('pro-capite'!$1:$1048576,MATCH($B95,'pro-capite'!$A:$A,0),5)</f>
        <v>1406.8257865156079</v>
      </c>
      <c r="AC95" s="30">
        <f>INDEX('pro-capite'!$1:$1048576,MATCH($B95,'pro-capite'!$A:$A,0),6)</f>
        <v>1515.9331332430015</v>
      </c>
      <c r="AD95" s="30">
        <f>INDEX('pro-capite'!$1:$1048576,MATCH($B95,'pro-capite'!$A:$A,0),7)</f>
        <v>1565.6528198695119</v>
      </c>
      <c r="AE95" s="31">
        <v>80989.5</v>
      </c>
      <c r="AF95" s="31">
        <v>80238</v>
      </c>
      <c r="AG95" s="31">
        <v>79574</v>
      </c>
      <c r="AH95" s="32">
        <f t="shared" si="39"/>
        <v>17370.471314375416</v>
      </c>
      <c r="AI95" s="32">
        <f t="shared" si="40"/>
        <v>18892.957616628049</v>
      </c>
      <c r="AJ95" s="32">
        <f t="shared" si="41"/>
        <v>19675.431923360793</v>
      </c>
      <c r="AK95" s="29">
        <f t="shared" si="42"/>
        <v>11.289744250941183</v>
      </c>
      <c r="AL95" s="79">
        <f t="shared" si="43"/>
        <v>3.2798073698769485</v>
      </c>
      <c r="AM95" s="26">
        <f t="shared" si="44"/>
        <v>65</v>
      </c>
      <c r="AN95" s="26">
        <f t="shared" si="45"/>
        <v>70</v>
      </c>
      <c r="AO95" s="26">
        <f t="shared" si="46"/>
        <v>68</v>
      </c>
      <c r="AP95" s="26">
        <f t="shared" si="47"/>
        <v>70</v>
      </c>
      <c r="AQ95" s="26">
        <f t="shared" si="48"/>
        <v>98</v>
      </c>
      <c r="AR95" s="30">
        <f>INDEX('2021'!$1:$1048576,MATCH(Giacomo!B95,'2021'!A:A,0),3)</f>
        <v>903.88681714493657</v>
      </c>
      <c r="AS95" s="30">
        <f>INDEX('2022'!$1:$1048576,MATCH(Giacomo!B95,'2022'!A:A,0),3)</f>
        <v>977.39147821539655</v>
      </c>
      <c r="AT95" s="30">
        <f>INDEX('2023'!$1:$1048576,MATCH(Giacomo!B95,'2023'!A:A,0),3)</f>
        <v>1021.8482099181</v>
      </c>
      <c r="AU95" s="29">
        <f t="shared" si="30"/>
        <v>13.050460581531922</v>
      </c>
      <c r="AV95" s="30">
        <f>INDEX('2021'!$1:$1048576,MATCH(Giacomo!B95,'2021'!A:A,0),2)</f>
        <v>122.93580428703362</v>
      </c>
      <c r="AW95" s="30">
        <f>INDEX('2022'!$1:$1048576,MATCH(Giacomo!B95,'2022'!A:A,0),2)</f>
        <v>138.2715544839088</v>
      </c>
      <c r="AX95" s="30">
        <f>INDEX('2023'!$1:$1048576,MATCH(Giacomo!B95,'2023'!A:A,0),2)</f>
        <v>140.69408719373857</v>
      </c>
      <c r="AY95" s="29">
        <f t="shared" si="49"/>
        <v>14.44516754878218</v>
      </c>
      <c r="AZ95" s="30">
        <v>416.67550611330932</v>
      </c>
      <c r="BA95" s="30">
        <v>450.48139279887039</v>
      </c>
      <c r="BB95" s="30">
        <v>450.48139279887039</v>
      </c>
      <c r="BC95" s="29">
        <f t="shared" si="50"/>
        <v>8.1132406847951302</v>
      </c>
      <c r="BD95" s="30">
        <f>INDEX('2021'!$1:$1048576,MATCH($B95,'2021'!$A:$A,0),7)</f>
        <v>579.74669149284637</v>
      </c>
      <c r="BE95" s="30">
        <f>INDEX('2022'!$1:$1048576,MATCH($B95,'2022'!$A:$A,0),7)</f>
        <v>602.88988031853194</v>
      </c>
      <c r="BF95" s="30">
        <f>INDEX('2023'!$1:$1048576,MATCH($B95,'2023'!$A:$A,0),7)</f>
        <v>621.24673690255099</v>
      </c>
      <c r="BG95" s="29">
        <f t="shared" si="51"/>
        <v>7.1583065533055645</v>
      </c>
      <c r="BH95" s="29">
        <f t="shared" si="52"/>
        <v>65.266590201221305</v>
      </c>
      <c r="BI95" s="29">
        <f t="shared" si="53"/>
        <v>8.9862890040631491</v>
      </c>
      <c r="BJ95" s="29">
        <f t="shared" si="54"/>
        <v>28.772751345755914</v>
      </c>
      <c r="BK95" s="29">
        <f t="shared" si="55"/>
        <v>39.679725225055215</v>
      </c>
      <c r="BL95" s="29">
        <f t="shared" si="56"/>
        <v>1768.0911754309016</v>
      </c>
      <c r="BM95" s="29"/>
      <c r="BN95" s="29"/>
      <c r="BO95" s="29"/>
      <c r="BP95" s="29"/>
      <c r="BQ95" s="29"/>
    </row>
    <row r="96" spans="1:69" x14ac:dyDescent="0.3">
      <c r="A96" s="26">
        <v>95</v>
      </c>
      <c r="B96" s="26" t="s">
        <v>115</v>
      </c>
      <c r="C96" s="26">
        <f>VALUE(INDEX([1]COD_RIPARTIZIONI!$A$1:$IV$65536,MATCH(A96,[1]COD_RIPARTIZIONI!$U$1:$U$65536,0),8))</f>
        <v>20</v>
      </c>
      <c r="D96" s="26" t="str">
        <f>INDEX([1]COD_RIPARTIZIONI!$A$1:$IV$65536,MATCH(A96,[1]COD_RIPARTIZIONI!$U$1:$U$65536,0),10)</f>
        <v>Sardegna</v>
      </c>
      <c r="E96" s="26">
        <v>5</v>
      </c>
      <c r="F96" s="26" t="s">
        <v>367</v>
      </c>
      <c r="G96" s="26">
        <f t="shared" si="31"/>
        <v>2</v>
      </c>
      <c r="H96" s="26" t="s">
        <v>187</v>
      </c>
      <c r="I96" s="26">
        <v>2</v>
      </c>
      <c r="J96" s="26" t="s">
        <v>360</v>
      </c>
      <c r="K96" s="31">
        <v>782618</v>
      </c>
      <c r="L96" s="31">
        <v>2990.7028999999993</v>
      </c>
      <c r="M96" s="30">
        <f t="shared" si="32"/>
        <v>261.68363296802238</v>
      </c>
      <c r="N96" s="26">
        <f t="shared" si="33"/>
        <v>2</v>
      </c>
      <c r="O96" s="26" t="str">
        <f t="shared" si="34"/>
        <v>Provincia non turistica</v>
      </c>
      <c r="P96" s="26">
        <f>INDEX(Foglio2!H:M,MATCH(Giacomo!A96,Foglio2!H:H,0),6)</f>
        <v>2</v>
      </c>
      <c r="Q96" s="26" t="str">
        <f t="shared" si="35"/>
        <v>Provincia con poche aree interne</v>
      </c>
      <c r="R96" s="26">
        <f t="shared" si="36"/>
        <v>1</v>
      </c>
      <c r="S96" s="26" t="str">
        <f t="shared" si="37"/>
        <v>Provincia fino a 500.000 abitanti</v>
      </c>
      <c r="T96" s="30">
        <v>267.75494869184257</v>
      </c>
      <c r="U96" s="30">
        <v>254.10442487835712</v>
      </c>
      <c r="V96" s="30">
        <v>191.03495143503397</v>
      </c>
      <c r="W96" s="30">
        <v>710.19787253766413</v>
      </c>
      <c r="X96" s="30">
        <v>776.94927163475677</v>
      </c>
      <c r="Y96" s="30">
        <v>934.46339883871156</v>
      </c>
      <c r="Z96" s="30">
        <v>3134.5048680163663</v>
      </c>
      <c r="AA96" s="32">
        <f t="shared" si="38"/>
        <v>20937.457370456934</v>
      </c>
      <c r="AB96" s="30">
        <f>INDEX('pro-capite'!$1:$1048576,MATCH($B96,'pro-capite'!$A:$A,0),5)</f>
        <v>2298.5348271097664</v>
      </c>
      <c r="AC96" s="30">
        <f>INDEX('pro-capite'!$1:$1048576,MATCH($B96,'pro-capite'!$A:$A,0),6)</f>
        <v>2411.5432707139435</v>
      </c>
      <c r="AD96" s="30">
        <f>INDEX('pro-capite'!$1:$1048576,MATCH($B96,'pro-capite'!$A:$A,0),7)</f>
        <v>2559.567425437981</v>
      </c>
      <c r="AE96" s="31">
        <v>152036.5</v>
      </c>
      <c r="AF96" s="31">
        <v>150990</v>
      </c>
      <c r="AG96" s="31">
        <v>149708</v>
      </c>
      <c r="AH96" s="32">
        <f t="shared" si="39"/>
        <v>15118.309268562263</v>
      </c>
      <c r="AI96" s="32">
        <f t="shared" si="40"/>
        <v>15971.542954592645</v>
      </c>
      <c r="AJ96" s="32">
        <f t="shared" si="41"/>
        <v>17097.065123026034</v>
      </c>
      <c r="AK96" s="29">
        <f t="shared" si="42"/>
        <v>11.356477841862556</v>
      </c>
      <c r="AL96" s="79">
        <f t="shared" si="43"/>
        <v>6.1381504749120381</v>
      </c>
      <c r="AM96" s="26">
        <f t="shared" si="44"/>
        <v>61</v>
      </c>
      <c r="AN96" s="26">
        <f t="shared" si="45"/>
        <v>86</v>
      </c>
      <c r="AO96" s="26">
        <f t="shared" si="46"/>
        <v>86</v>
      </c>
      <c r="AP96" s="26">
        <f t="shared" si="47"/>
        <v>84</v>
      </c>
      <c r="AQ96" s="26">
        <f t="shared" si="48"/>
        <v>12</v>
      </c>
      <c r="AR96" s="30">
        <f>INDEX('2021'!$1:$1048576,MATCH(Giacomo!B96,'2021'!A:A,0),3)</f>
        <v>1132.2872197916324</v>
      </c>
      <c r="AS96" s="30">
        <f>INDEX('2022'!$1:$1048576,MATCH(Giacomo!B96,'2022'!A:A,0),3)</f>
        <v>1153.9716247075903</v>
      </c>
      <c r="AT96" s="30">
        <f>INDEX('2023'!$1:$1048576,MATCH(Giacomo!B96,'2023'!A:A,0),3)</f>
        <v>1228.6711205981401</v>
      </c>
      <c r="AU96" s="29">
        <f t="shared" si="30"/>
        <v>8.5123190584315296</v>
      </c>
      <c r="AV96" s="30">
        <f>INDEX('2021'!$1:$1048576,MATCH(Giacomo!B96,'2021'!A:A,0),2)</f>
        <v>161.60064587919103</v>
      </c>
      <c r="AW96" s="30">
        <f>INDEX('2022'!$1:$1048576,MATCH(Giacomo!B96,'2022'!A:A,0),2)</f>
        <v>158.30339946643829</v>
      </c>
      <c r="AX96" s="30">
        <f>INDEX('2023'!$1:$1048576,MATCH(Giacomo!B96,'2023'!A:A,0),2)</f>
        <v>195.49482361782901</v>
      </c>
      <c r="AY96" s="29">
        <f t="shared" si="49"/>
        <v>20.974036059222499</v>
      </c>
      <c r="AZ96" s="30">
        <v>653.11866573304201</v>
      </c>
      <c r="BA96" s="30">
        <v>727.99678938058355</v>
      </c>
      <c r="BB96" s="30">
        <v>727.99678938058355</v>
      </c>
      <c r="BC96" s="29">
        <f t="shared" si="50"/>
        <v>11.464704283638923</v>
      </c>
      <c r="BD96" s="30">
        <f>INDEX('2021'!$1:$1048576,MATCH($B96,'2021'!$A:$A,0),7)</f>
        <v>1123.1191286315802</v>
      </c>
      <c r="BE96" s="30">
        <f>INDEX('2022'!$1:$1048576,MATCH($B96,'2022'!$A:$A,0),7)</f>
        <v>1158.5250294666903</v>
      </c>
      <c r="BF96" s="30">
        <f>INDEX('2023'!$1:$1048576,MATCH($B96,'2023'!$A:$A,0),7)</f>
        <v>1208.6914522664983</v>
      </c>
      <c r="BG96" s="29">
        <f t="shared" si="51"/>
        <v>7.6191671438434554</v>
      </c>
      <c r="BH96" s="29">
        <f t="shared" si="52"/>
        <v>48.00307694132713</v>
      </c>
      <c r="BI96" s="29">
        <f t="shared" si="53"/>
        <v>7.6378071417429787</v>
      </c>
      <c r="BJ96" s="29">
        <f t="shared" si="54"/>
        <v>28.44218058666738</v>
      </c>
      <c r="BK96" s="29">
        <f t="shared" si="55"/>
        <v>47.22248924775532</v>
      </c>
      <c r="BL96" s="29">
        <f t="shared" si="56"/>
        <v>1305.8408609949302</v>
      </c>
      <c r="BM96" s="29"/>
      <c r="BN96" s="29"/>
      <c r="BO96" s="29"/>
      <c r="BP96" s="29"/>
      <c r="BQ96" s="29"/>
    </row>
    <row r="97" spans="1:69" x14ac:dyDescent="0.3">
      <c r="A97" s="26">
        <v>96</v>
      </c>
      <c r="B97" s="26" t="s">
        <v>16</v>
      </c>
      <c r="C97" s="26">
        <f>VALUE(INDEX([1]COD_RIPARTIZIONI!$A$1:$IV$65536,MATCH(A97,[1]COD_RIPARTIZIONI!$U$1:$U$65536,0),8))</f>
        <v>1</v>
      </c>
      <c r="D97" s="26" t="str">
        <f>INDEX([1]COD_RIPARTIZIONI!$A$1:$IV$65536,MATCH(A97,[1]COD_RIPARTIZIONI!$U$1:$U$65536,0),10)</f>
        <v>Piemonte</v>
      </c>
      <c r="E97" s="26">
        <v>1</v>
      </c>
      <c r="F97" s="26" t="s">
        <v>363</v>
      </c>
      <c r="G97" s="26">
        <f t="shared" si="31"/>
        <v>2</v>
      </c>
      <c r="H97" s="26" t="s">
        <v>187</v>
      </c>
      <c r="I97" s="26">
        <v>2</v>
      </c>
      <c r="J97" s="26" t="s">
        <v>360</v>
      </c>
      <c r="K97" s="31">
        <v>266529</v>
      </c>
      <c r="L97" s="31">
        <v>912.88669999999979</v>
      </c>
      <c r="M97" s="30">
        <f t="shared" si="32"/>
        <v>291.96284708715774</v>
      </c>
      <c r="N97" s="26">
        <f t="shared" si="33"/>
        <v>2</v>
      </c>
      <c r="O97" s="26" t="str">
        <f t="shared" si="34"/>
        <v>Provincia non turistica</v>
      </c>
      <c r="P97" s="26">
        <f>INDEX(Foglio2!H:M,MATCH(Giacomo!A97,Foglio2!H:H,0),6)</f>
        <v>2</v>
      </c>
      <c r="Q97" s="26" t="str">
        <f t="shared" si="35"/>
        <v>Provincia con poche aree interne</v>
      </c>
      <c r="R97" s="26">
        <f t="shared" si="36"/>
        <v>1</v>
      </c>
      <c r="S97" s="26" t="str">
        <f t="shared" si="37"/>
        <v>Provincia fino a 500.000 abitanti</v>
      </c>
      <c r="T97" s="30">
        <v>47.230316916738886</v>
      </c>
      <c r="U97" s="30">
        <v>1202.7459209742478</v>
      </c>
      <c r="V97" s="30">
        <v>279.70277715356758</v>
      </c>
      <c r="W97" s="30">
        <v>949.29547223035297</v>
      </c>
      <c r="X97" s="30">
        <v>1578.9374878870099</v>
      </c>
      <c r="Y97" s="30">
        <v>851.1498452319214</v>
      </c>
      <c r="Z97" s="30">
        <v>4909.0618203938384</v>
      </c>
      <c r="AA97" s="32">
        <f t="shared" si="38"/>
        <v>29074.455018634533</v>
      </c>
      <c r="AB97" s="30">
        <f>INDEX('pro-capite'!$1:$1048576,MATCH($B97,'pro-capite'!$A:$A,0),5)</f>
        <v>3548.3969979844092</v>
      </c>
      <c r="AC97" s="30">
        <f>INDEX('pro-capite'!$1:$1048576,MATCH($B97,'pro-capite'!$A:$A,0),6)</f>
        <v>3740.4748857248405</v>
      </c>
      <c r="AD97" s="30">
        <f>INDEX('pro-capite'!$1:$1048576,MATCH($B97,'pro-capite'!$A:$A,0),7)</f>
        <v>3995.9094175051173</v>
      </c>
      <c r="AE97" s="31">
        <v>170375.5</v>
      </c>
      <c r="AF97" s="31">
        <v>169566.5</v>
      </c>
      <c r="AG97" s="31">
        <v>168844.5</v>
      </c>
      <c r="AH97" s="32">
        <f t="shared" si="39"/>
        <v>20826.920525453537</v>
      </c>
      <c r="AI97" s="32">
        <f t="shared" si="40"/>
        <v>22059.044007659773</v>
      </c>
      <c r="AJ97" s="32">
        <f t="shared" si="41"/>
        <v>23666.210137168324</v>
      </c>
      <c r="AK97" s="29">
        <f t="shared" si="42"/>
        <v>12.611678450153917</v>
      </c>
      <c r="AL97" s="79">
        <f t="shared" si="43"/>
        <v>6.8289332126013562</v>
      </c>
      <c r="AM97" s="26">
        <f t="shared" si="44"/>
        <v>21</v>
      </c>
      <c r="AN97" s="26">
        <f t="shared" si="45"/>
        <v>36</v>
      </c>
      <c r="AO97" s="26">
        <f t="shared" si="46"/>
        <v>38</v>
      </c>
      <c r="AP97" s="26">
        <f t="shared" si="47"/>
        <v>31</v>
      </c>
      <c r="AQ97" s="26">
        <f t="shared" si="48"/>
        <v>3</v>
      </c>
      <c r="AR97" s="30">
        <f>INDEX('2021'!$1:$1048576,MATCH(Giacomo!B97,'2021'!A:A,0),3)</f>
        <v>1979.4587656425197</v>
      </c>
      <c r="AS97" s="30">
        <f>INDEX('2022'!$1:$1048576,MATCH(Giacomo!B97,'2022'!A:A,0),3)</f>
        <v>2014.431765786622</v>
      </c>
      <c r="AT97" s="30">
        <f>INDEX('2023'!$1:$1048576,MATCH(Giacomo!B97,'2023'!A:A,0),3)</f>
        <v>2145.4229267058986</v>
      </c>
      <c r="AU97" s="29">
        <f t="shared" si="30"/>
        <v>8.3843201962081793</v>
      </c>
      <c r="AV97" s="30">
        <f>INDEX('2021'!$1:$1048576,MATCH(Giacomo!B97,'2021'!A:A,0),2)</f>
        <v>425.14373584974328</v>
      </c>
      <c r="AW97" s="30">
        <f>INDEX('2022'!$1:$1048576,MATCH(Giacomo!B97,'2022'!A:A,0),2)</f>
        <v>459.64126555104957</v>
      </c>
      <c r="AX97" s="30">
        <f>INDEX('2023'!$1:$1048576,MATCH(Giacomo!B97,'2023'!A:A,0),2)</f>
        <v>518.68435337653534</v>
      </c>
      <c r="AY97" s="29">
        <f t="shared" si="49"/>
        <v>22.002115905537352</v>
      </c>
      <c r="AZ97" s="30">
        <v>1151.2965618453813</v>
      </c>
      <c r="BA97" s="30">
        <v>1295.9436288090906</v>
      </c>
      <c r="BB97" s="30">
        <v>1295.9436288090906</v>
      </c>
      <c r="BC97" s="29">
        <f t="shared" si="50"/>
        <v>12.563840782418254</v>
      </c>
      <c r="BD97" s="30">
        <f>INDEX('2021'!$1:$1048576,MATCH($B97,'2021'!$A:$A,0),7)</f>
        <v>1542.5211497531427</v>
      </c>
      <c r="BE97" s="30">
        <f>INDEX('2022'!$1:$1048576,MATCH($B97,'2022'!$A:$A,0),7)</f>
        <v>1568.4098615447865</v>
      </c>
      <c r="BF97" s="30">
        <f>INDEX('2023'!$1:$1048576,MATCH($B97,'2023'!$A:$A,0),7)</f>
        <v>1641.9749196765738</v>
      </c>
      <c r="BG97" s="29">
        <f t="shared" si="51"/>
        <v>6.4474817696565907</v>
      </c>
      <c r="BH97" s="29">
        <f t="shared" si="52"/>
        <v>53.690479501545184</v>
      </c>
      <c r="BI97" s="29">
        <f t="shared" si="53"/>
        <v>12.980383166452775</v>
      </c>
      <c r="BJ97" s="29">
        <f t="shared" si="54"/>
        <v>32.431756914505456</v>
      </c>
      <c r="BK97" s="29">
        <f t="shared" si="55"/>
        <v>41.091394927109128</v>
      </c>
      <c r="BL97" s="29">
        <f t="shared" si="56"/>
        <v>3071.9647567823372</v>
      </c>
      <c r="BM97" s="29"/>
      <c r="BN97" s="29"/>
      <c r="BO97" s="29"/>
      <c r="BP97" s="29"/>
      <c r="BQ97" s="29"/>
    </row>
    <row r="98" spans="1:69" x14ac:dyDescent="0.3">
      <c r="A98" s="26">
        <v>97</v>
      </c>
      <c r="B98" s="26" t="s">
        <v>28</v>
      </c>
      <c r="C98" s="26">
        <f>VALUE(INDEX([1]COD_RIPARTIZIONI!$A$1:$IV$65536,MATCH(A98,[1]COD_RIPARTIZIONI!$U$1:$U$65536,0),8))</f>
        <v>3</v>
      </c>
      <c r="D98" s="26" t="str">
        <f>INDEX([1]COD_RIPARTIZIONI!$A$1:$IV$65536,MATCH(A98,[1]COD_RIPARTIZIONI!$U$1:$U$65536,0),10)</f>
        <v>Lombardia</v>
      </c>
      <c r="E98" s="26">
        <v>1</v>
      </c>
      <c r="F98" s="26" t="s">
        <v>363</v>
      </c>
      <c r="G98" s="26">
        <f t="shared" si="31"/>
        <v>2</v>
      </c>
      <c r="H98" s="26" t="s">
        <v>187</v>
      </c>
      <c r="I98" s="26">
        <v>2</v>
      </c>
      <c r="J98" s="26" t="s">
        <v>360</v>
      </c>
      <c r="K98" s="31">
        <v>838794</v>
      </c>
      <c r="L98" s="31">
        <v>805.39350000000013</v>
      </c>
      <c r="M98" s="30">
        <f t="shared" si="32"/>
        <v>1041.4710324828793</v>
      </c>
      <c r="N98" s="26">
        <f t="shared" si="33"/>
        <v>2</v>
      </c>
      <c r="O98" s="26" t="str">
        <f t="shared" si="34"/>
        <v>Provincia non turistica</v>
      </c>
      <c r="P98" s="26">
        <f>INDEX(Foglio2!H:M,MATCH(Giacomo!A98,Foglio2!H:H,0),6)</f>
        <v>2</v>
      </c>
      <c r="Q98" s="26" t="str">
        <f t="shared" si="35"/>
        <v>Provincia con poche aree interne</v>
      </c>
      <c r="R98" s="26">
        <f t="shared" si="36"/>
        <v>1</v>
      </c>
      <c r="S98" s="26" t="str">
        <f t="shared" si="37"/>
        <v>Provincia fino a 500.000 abitanti</v>
      </c>
      <c r="T98" s="30">
        <v>100.38021675077167</v>
      </c>
      <c r="U98" s="30">
        <v>4126.0404617916774</v>
      </c>
      <c r="V98" s="30">
        <v>665.48287646030872</v>
      </c>
      <c r="W98" s="30">
        <v>1900.6947608681724</v>
      </c>
      <c r="X98" s="30">
        <v>3183.9004158883668</v>
      </c>
      <c r="Y98" s="30">
        <v>1419.9204371897004</v>
      </c>
      <c r="Z98" s="30">
        <v>11396.419168948996</v>
      </c>
      <c r="AA98" s="32">
        <f t="shared" si="38"/>
        <v>34221.16874670329</v>
      </c>
      <c r="AB98" s="30">
        <f>INDEX('pro-capite'!$1:$1048576,MATCH($B98,'pro-capite'!$A:$A,0),5)</f>
        <v>7301.7548227960888</v>
      </c>
      <c r="AC98" s="30">
        <f>INDEX('pro-capite'!$1:$1048576,MATCH($B98,'pro-capite'!$A:$A,0),6)</f>
        <v>7784.2254935981327</v>
      </c>
      <c r="AD98" s="30">
        <f>INDEX('pro-capite'!$1:$1048576,MATCH($B98,'pro-capite'!$A:$A,0),7)</f>
        <v>8227.261232214636</v>
      </c>
      <c r="AE98" s="31">
        <v>333013</v>
      </c>
      <c r="AF98" s="31">
        <v>332616</v>
      </c>
      <c r="AG98" s="31">
        <v>333022.5</v>
      </c>
      <c r="AH98" s="32">
        <f t="shared" si="39"/>
        <v>21926.335676973838</v>
      </c>
      <c r="AI98" s="32">
        <f t="shared" si="40"/>
        <v>23403.039822492399</v>
      </c>
      <c r="AJ98" s="32">
        <f t="shared" si="41"/>
        <v>24704.820942172486</v>
      </c>
      <c r="AK98" s="29">
        <f t="shared" si="42"/>
        <v>12.675123061227893</v>
      </c>
      <c r="AL98" s="79">
        <f t="shared" si="43"/>
        <v>5.6914556108486778</v>
      </c>
      <c r="AM98" s="26">
        <f t="shared" si="44"/>
        <v>20</v>
      </c>
      <c r="AN98" s="26">
        <f t="shared" si="45"/>
        <v>22</v>
      </c>
      <c r="AO98" s="26">
        <f t="shared" si="46"/>
        <v>20</v>
      </c>
      <c r="AP98" s="26">
        <f t="shared" si="47"/>
        <v>19</v>
      </c>
      <c r="AQ98" s="26">
        <f t="shared" si="48"/>
        <v>27</v>
      </c>
      <c r="AR98" s="30">
        <f>INDEX('2021'!$1:$1048576,MATCH(Giacomo!B98,'2021'!A:A,0),3)</f>
        <v>3948.4371229047592</v>
      </c>
      <c r="AS98" s="30">
        <f>INDEX('2022'!$1:$1048576,MATCH(Giacomo!B98,'2022'!A:A,0),3)</f>
        <v>4161.0241930700813</v>
      </c>
      <c r="AT98" s="30">
        <f>INDEX('2023'!$1:$1048576,MATCH(Giacomo!B98,'2023'!A:A,0),3)</f>
        <v>4407.4420897574855</v>
      </c>
      <c r="AU98" s="29">
        <f t="shared" ref="AU98:AU108" si="57">AT98/AR98*100-100</f>
        <v>11.624978505800513</v>
      </c>
      <c r="AV98" s="30">
        <f>INDEX('2021'!$1:$1048576,MATCH(Giacomo!B98,'2021'!A:A,0),2)</f>
        <v>947.56681685937201</v>
      </c>
      <c r="AW98" s="30">
        <f>INDEX('2022'!$1:$1048576,MATCH(Giacomo!B98,'2022'!A:A,0),2)</f>
        <v>988.43846652259322</v>
      </c>
      <c r="AX98" s="30">
        <f>INDEX('2023'!$1:$1048576,MATCH(Giacomo!B98,'2023'!A:A,0),2)</f>
        <v>1037.8868571024393</v>
      </c>
      <c r="AY98" s="29">
        <f t="shared" si="49"/>
        <v>9.5317859000619336</v>
      </c>
      <c r="AZ98" s="30">
        <v>2887.3145187901937</v>
      </c>
      <c r="BA98" s="30">
        <v>3138.5189859986949</v>
      </c>
      <c r="BB98" s="30">
        <v>3138.5189859986949</v>
      </c>
      <c r="BC98" s="29">
        <f t="shared" si="50"/>
        <v>8.7002806785925628</v>
      </c>
      <c r="BD98" s="30">
        <f>INDEX('2021'!$1:$1048576,MATCH($B98,'2021'!$A:$A,0),7)</f>
        <v>2789.5745718968919</v>
      </c>
      <c r="BE98" s="30">
        <f>INDEX('2022'!$1:$1048576,MATCH($B98,'2022'!$A:$A,0),7)</f>
        <v>2866.6717183326191</v>
      </c>
      <c r="BF98" s="30">
        <f>INDEX('2023'!$1:$1048576,MATCH($B98,'2023'!$A:$A,0),7)</f>
        <v>2987.3632108707984</v>
      </c>
      <c r="BG98" s="29">
        <f t="shared" si="51"/>
        <v>7.0902796780016502</v>
      </c>
      <c r="BH98" s="29">
        <f t="shared" si="52"/>
        <v>53.571194172122802</v>
      </c>
      <c r="BI98" s="29">
        <f t="shared" si="53"/>
        <v>12.615216993943173</v>
      </c>
      <c r="BJ98" s="29">
        <f t="shared" si="54"/>
        <v>38.147797880897727</v>
      </c>
      <c r="BK98" s="29">
        <f t="shared" si="55"/>
        <v>36.310542798537739</v>
      </c>
      <c r="BL98" s="29">
        <f t="shared" si="56"/>
        <v>3116.5667698201755</v>
      </c>
      <c r="BM98" s="29"/>
      <c r="BN98" s="29"/>
      <c r="BO98" s="29"/>
      <c r="BP98" s="29"/>
      <c r="BQ98" s="29"/>
    </row>
    <row r="99" spans="1:69" x14ac:dyDescent="0.3">
      <c r="A99" s="26">
        <v>98</v>
      </c>
      <c r="B99" s="26" t="s">
        <v>29</v>
      </c>
      <c r="C99" s="26">
        <f>VALUE(INDEX([1]COD_RIPARTIZIONI!$A$1:$IV$65536,MATCH(A99,[1]COD_RIPARTIZIONI!$U$1:$U$65536,0),8))</f>
        <v>3</v>
      </c>
      <c r="D99" s="26" t="str">
        <f>INDEX([1]COD_RIPARTIZIONI!$A$1:$IV$65536,MATCH(A99,[1]COD_RIPARTIZIONI!$U$1:$U$65536,0),10)</f>
        <v>Lombardia</v>
      </c>
      <c r="E99" s="26">
        <v>1</v>
      </c>
      <c r="F99" s="26" t="s">
        <v>363</v>
      </c>
      <c r="G99" s="26">
        <f t="shared" si="31"/>
        <v>2</v>
      </c>
      <c r="H99" s="26" t="s">
        <v>187</v>
      </c>
      <c r="I99" s="26">
        <v>2</v>
      </c>
      <c r="J99" s="26" t="s">
        <v>360</v>
      </c>
      <c r="K99" s="31">
        <v>162682</v>
      </c>
      <c r="L99" s="31">
        <v>782.31529999999987</v>
      </c>
      <c r="M99" s="30">
        <f t="shared" si="32"/>
        <v>207.94940352054988</v>
      </c>
      <c r="N99" s="26">
        <f t="shared" si="33"/>
        <v>2</v>
      </c>
      <c r="O99" s="26" t="str">
        <f t="shared" si="34"/>
        <v>Provincia non turistica</v>
      </c>
      <c r="P99" s="26">
        <f>INDEX(Foglio2!H:M,MATCH(Giacomo!A99,Foglio2!H:H,0),6)</f>
        <v>2</v>
      </c>
      <c r="Q99" s="26" t="str">
        <f t="shared" si="35"/>
        <v>Provincia con poche aree interne</v>
      </c>
      <c r="R99" s="26">
        <f t="shared" si="36"/>
        <v>1</v>
      </c>
      <c r="S99" s="26" t="str">
        <f t="shared" si="37"/>
        <v>Provincia fino a 500.000 abitanti</v>
      </c>
      <c r="T99" s="30">
        <v>219.65119258757233</v>
      </c>
      <c r="U99" s="30">
        <v>1768.7178593465376</v>
      </c>
      <c r="V99" s="30">
        <v>408.05707676776399</v>
      </c>
      <c r="W99" s="30">
        <v>1466.3069398881737</v>
      </c>
      <c r="X99" s="30">
        <v>1989.2723789242782</v>
      </c>
      <c r="Y99" s="30">
        <v>969.35358028657004</v>
      </c>
      <c r="Z99" s="30">
        <v>6821.359027800896</v>
      </c>
      <c r="AA99" s="32">
        <f t="shared" si="38"/>
        <v>29813.045756534055</v>
      </c>
      <c r="AB99" s="30">
        <f>INDEX('pro-capite'!$1:$1048576,MATCH($B99,'pro-capite'!$A:$A,0),5)</f>
        <v>4117.61798998621</v>
      </c>
      <c r="AC99" s="30">
        <f>INDEX('pro-capite'!$1:$1048576,MATCH($B99,'pro-capite'!$A:$A,0),6)</f>
        <v>4351.4138629334275</v>
      </c>
      <c r="AD99" s="30">
        <f>INDEX('pro-capite'!$1:$1048576,MATCH($B99,'pro-capite'!$A:$A,0),7)</f>
        <v>4596.9759967697446</v>
      </c>
      <c r="AE99" s="31">
        <v>227335</v>
      </c>
      <c r="AF99" s="31">
        <v>227731.5</v>
      </c>
      <c r="AG99" s="31">
        <v>228804.5</v>
      </c>
      <c r="AH99" s="32">
        <f t="shared" si="39"/>
        <v>18112.556315508875</v>
      </c>
      <c r="AI99" s="32">
        <f t="shared" si="40"/>
        <v>19107.650294023566</v>
      </c>
      <c r="AJ99" s="32">
        <f t="shared" si="41"/>
        <v>20091.283155574933</v>
      </c>
      <c r="AK99" s="29">
        <f t="shared" si="42"/>
        <v>11.641633778298612</v>
      </c>
      <c r="AL99" s="79">
        <f t="shared" si="43"/>
        <v>5.6432723149614645</v>
      </c>
      <c r="AM99" s="26">
        <f t="shared" si="44"/>
        <v>49</v>
      </c>
      <c r="AN99" s="26">
        <f t="shared" si="45"/>
        <v>65</v>
      </c>
      <c r="AO99" s="26">
        <f t="shared" si="46"/>
        <v>67</v>
      </c>
      <c r="AP99" s="26">
        <f t="shared" si="47"/>
        <v>65</v>
      </c>
      <c r="AQ99" s="26">
        <f t="shared" si="48"/>
        <v>31</v>
      </c>
      <c r="AR99" s="30">
        <f>INDEX('2021'!$1:$1048576,MATCH(Giacomo!B99,'2021'!A:A,0),3)</f>
        <v>2423.6067761927834</v>
      </c>
      <c r="AS99" s="30">
        <f>INDEX('2022'!$1:$1048576,MATCH(Giacomo!B99,'2022'!A:A,0),3)</f>
        <v>2554.3649652657064</v>
      </c>
      <c r="AT99" s="30">
        <f>INDEX('2023'!$1:$1048576,MATCH(Giacomo!B99,'2023'!A:A,0),3)</f>
        <v>2705.492366498765</v>
      </c>
      <c r="AU99" s="29">
        <f t="shared" si="57"/>
        <v>11.630830259882032</v>
      </c>
      <c r="AV99" s="30">
        <f>INDEX('2021'!$1:$1048576,MATCH(Giacomo!B99,'2021'!A:A,0),2)</f>
        <v>694.63836102933089</v>
      </c>
      <c r="AW99" s="30">
        <f>INDEX('2022'!$1:$1048576,MATCH(Giacomo!B99,'2022'!A:A,0),2)</f>
        <v>700.50539786953289</v>
      </c>
      <c r="AX99" s="30">
        <f>INDEX('2023'!$1:$1048576,MATCH(Giacomo!B99,'2023'!A:A,0),2)</f>
        <v>774.33920805012724</v>
      </c>
      <c r="AY99" s="29">
        <f t="shared" si="49"/>
        <v>11.473718051317206</v>
      </c>
      <c r="AZ99" s="30">
        <v>1345.1194663083973</v>
      </c>
      <c r="BA99" s="30">
        <v>1458.4271437336199</v>
      </c>
      <c r="BB99" s="30">
        <v>1458.4271437336199</v>
      </c>
      <c r="BC99" s="29">
        <f t="shared" si="50"/>
        <v>8.4236144270656439</v>
      </c>
      <c r="BD99" s="30">
        <f>INDEX('2021'!$1:$1048576,MATCH($B99,'2021'!$A:$A,0),7)</f>
        <v>1677.1044830902108</v>
      </c>
      <c r="BE99" s="30">
        <f>INDEX('2022'!$1:$1048576,MATCH($B99,'2022'!$A:$A,0),7)</f>
        <v>1713.6527461506791</v>
      </c>
      <c r="BF99" s="30">
        <f>INDEX('2023'!$1:$1048576,MATCH($B99,'2023'!$A:$A,0),7)</f>
        <v>1788.2772159477274</v>
      </c>
      <c r="BG99" s="29">
        <f t="shared" si="51"/>
        <v>6.6288495426755532</v>
      </c>
      <c r="BH99" s="29">
        <f t="shared" si="52"/>
        <v>58.853741424795146</v>
      </c>
      <c r="BI99" s="29">
        <f t="shared" si="53"/>
        <v>16.844534506907337</v>
      </c>
      <c r="BJ99" s="29">
        <f t="shared" si="54"/>
        <v>31.725794190755924</v>
      </c>
      <c r="BK99" s="29">
        <f t="shared" si="55"/>
        <v>38.901164965932701</v>
      </c>
      <c r="BL99" s="29">
        <f t="shared" si="56"/>
        <v>3384.2831240212813</v>
      </c>
      <c r="BM99" s="29"/>
      <c r="BN99" s="29"/>
      <c r="BO99" s="29"/>
      <c r="BP99" s="29"/>
      <c r="BQ99" s="29"/>
    </row>
    <row r="100" spans="1:69" x14ac:dyDescent="0.3">
      <c r="A100" s="26">
        <v>99</v>
      </c>
      <c r="B100" s="26" t="s">
        <v>56</v>
      </c>
      <c r="C100" s="26">
        <f>VALUE(INDEX([1]COD_RIPARTIZIONI!$A$1:$IV$65536,MATCH(A100,[1]COD_RIPARTIZIONI!$U$1:$U$65536,0),8))</f>
        <v>8</v>
      </c>
      <c r="D100" s="26" t="str">
        <f>INDEX([1]COD_RIPARTIZIONI!$A$1:$IV$65536,MATCH(A100,[1]COD_RIPARTIZIONI!$U$1:$U$65536,0),10)</f>
        <v>Emilia-Romagna</v>
      </c>
      <c r="E100" s="26">
        <v>2</v>
      </c>
      <c r="F100" s="26" t="s">
        <v>364</v>
      </c>
      <c r="G100" s="26">
        <f t="shared" si="31"/>
        <v>2</v>
      </c>
      <c r="H100" s="26" t="s">
        <v>187</v>
      </c>
      <c r="I100" s="26">
        <v>2</v>
      </c>
      <c r="J100" s="26" t="s">
        <v>360</v>
      </c>
      <c r="K100" s="31">
        <v>14733008</v>
      </c>
      <c r="L100" s="31">
        <v>923.46510000000012</v>
      </c>
      <c r="M100" s="30">
        <f t="shared" si="32"/>
        <v>15954.049589962846</v>
      </c>
      <c r="N100" s="26">
        <f t="shared" si="33"/>
        <v>1</v>
      </c>
      <c r="O100" s="26" t="str">
        <f t="shared" si="34"/>
        <v>Provincia turistica</v>
      </c>
      <c r="P100" s="26">
        <f>INDEX(Foglio2!H:M,MATCH(Giacomo!A100,Foglio2!H:H,0),6)</f>
        <v>2</v>
      </c>
      <c r="Q100" s="26" t="str">
        <f t="shared" si="35"/>
        <v>Provincia con poche aree interne</v>
      </c>
      <c r="R100" s="26">
        <f t="shared" si="36"/>
        <v>1</v>
      </c>
      <c r="S100" s="26" t="str">
        <f t="shared" si="37"/>
        <v>Provincia fino a 500.000 abitanti</v>
      </c>
      <c r="T100" s="30">
        <v>121.75977175320877</v>
      </c>
      <c r="U100" s="30">
        <v>1567.3908036660023</v>
      </c>
      <c r="V100" s="30">
        <v>668.50419993301512</v>
      </c>
      <c r="W100" s="30">
        <v>3237.2363274427566</v>
      </c>
      <c r="X100" s="30">
        <v>3215.2715280925759</v>
      </c>
      <c r="Y100" s="30">
        <v>1925.5917004159785</v>
      </c>
      <c r="Z100" s="30">
        <v>10735.754331303538</v>
      </c>
      <c r="AA100" s="32">
        <f t="shared" si="38"/>
        <v>31632.91988403611</v>
      </c>
      <c r="AB100" s="30">
        <f>INDEX('pro-capite'!$1:$1048576,MATCH($B100,'pro-capite'!$A:$A,0),5)</f>
        <v>7242.938231713998</v>
      </c>
      <c r="AC100" s="30">
        <f>INDEX('pro-capite'!$1:$1048576,MATCH($B100,'pro-capite'!$A:$A,0),6)</f>
        <v>7807.2812065294684</v>
      </c>
      <c r="AD100" s="30">
        <f>INDEX('pro-capite'!$1:$1048576,MATCH($B100,'pro-capite'!$A:$A,0),7)</f>
        <v>8033.5779050200008</v>
      </c>
      <c r="AE100" s="31">
        <v>339281</v>
      </c>
      <c r="AF100" s="31">
        <v>338651.5</v>
      </c>
      <c r="AG100" s="31">
        <v>339385.5</v>
      </c>
      <c r="AH100" s="32">
        <f t="shared" si="39"/>
        <v>21347.90404329744</v>
      </c>
      <c r="AI100" s="32">
        <f t="shared" si="40"/>
        <v>23054.02812782305</v>
      </c>
      <c r="AJ100" s="32">
        <f t="shared" si="41"/>
        <v>23670.952073733264</v>
      </c>
      <c r="AK100" s="29">
        <f t="shared" si="42"/>
        <v>10.916007399374195</v>
      </c>
      <c r="AL100" s="79">
        <f t="shared" si="43"/>
        <v>2.8985339775038881</v>
      </c>
      <c r="AM100" s="26">
        <f t="shared" si="44"/>
        <v>74</v>
      </c>
      <c r="AN100" s="26">
        <f t="shared" si="45"/>
        <v>29</v>
      </c>
      <c r="AO100" s="26">
        <f t="shared" si="46"/>
        <v>26</v>
      </c>
      <c r="AP100" s="26">
        <f t="shared" si="47"/>
        <v>30</v>
      </c>
      <c r="AQ100" s="26">
        <f t="shared" si="48"/>
        <v>103</v>
      </c>
      <c r="AR100" s="30">
        <f>INDEX('2021'!$1:$1048576,MATCH(Giacomo!B100,'2021'!A:A,0),3)</f>
        <v>3852.0017079221498</v>
      </c>
      <c r="AS100" s="30">
        <f>INDEX('2022'!$1:$1048576,MATCH(Giacomo!B100,'2022'!A:A,0),3)</f>
        <v>4292.6192459250897</v>
      </c>
      <c r="AT100" s="30">
        <f>INDEX('2023'!$1:$1048576,MATCH(Giacomo!B100,'2023'!A:A,0),3)</f>
        <v>4391.4170263006754</v>
      </c>
      <c r="AU100" s="29">
        <f t="shared" si="57"/>
        <v>14.003506729219438</v>
      </c>
      <c r="AV100" s="30">
        <f>INDEX('2021'!$1:$1048576,MATCH(Giacomo!B100,'2021'!A:A,0),2)</f>
        <v>876.06349826602832</v>
      </c>
      <c r="AW100" s="30">
        <f>INDEX('2022'!$1:$1048576,MATCH(Giacomo!B100,'2022'!A:A,0),2)</f>
        <v>882.65444894832365</v>
      </c>
      <c r="AX100" s="30">
        <f>INDEX('2023'!$1:$1048576,MATCH(Giacomo!B100,'2023'!A:A,0),2)</f>
        <v>930.19812581012275</v>
      </c>
      <c r="AY100" s="29">
        <f t="shared" si="49"/>
        <v>6.1793040859757156</v>
      </c>
      <c r="AZ100" s="30">
        <v>3126.79940069034</v>
      </c>
      <c r="BA100" s="30">
        <v>3349.1706625452066</v>
      </c>
      <c r="BB100" s="30">
        <v>3349.1706625452066</v>
      </c>
      <c r="BC100" s="29">
        <f t="shared" si="50"/>
        <v>7.1117853548830539</v>
      </c>
      <c r="BD100" s="30">
        <f>INDEX('2021'!$1:$1048576,MATCH($B100,'2021'!$A:$A,0),7)</f>
        <v>2153.8748506869133</v>
      </c>
      <c r="BE100" s="30">
        <f>INDEX('2022'!$1:$1048576,MATCH($B100,'2022'!$A:$A,0),7)</f>
        <v>2223.8414536351061</v>
      </c>
      <c r="BF100" s="30">
        <f>INDEX('2023'!$1:$1048576,MATCH($B100,'2023'!$A:$A,0),7)</f>
        <v>2319.9804540283258</v>
      </c>
      <c r="BG100" s="29">
        <f t="shared" si="51"/>
        <v>7.7119431190924672</v>
      </c>
      <c r="BH100" s="29">
        <f t="shared" si="52"/>
        <v>54.66327803401991</v>
      </c>
      <c r="BI100" s="29">
        <f t="shared" si="53"/>
        <v>11.578877267485799</v>
      </c>
      <c r="BJ100" s="29">
        <f t="shared" si="54"/>
        <v>41.689651885399478</v>
      </c>
      <c r="BK100" s="29">
        <f t="shared" si="55"/>
        <v>28.878545542934518</v>
      </c>
      <c r="BL100" s="29">
        <f t="shared" si="56"/>
        <v>2740.8304886629589</v>
      </c>
      <c r="BM100" s="29"/>
      <c r="BN100" s="29"/>
      <c r="BO100" s="29"/>
      <c r="BP100" s="29"/>
      <c r="BQ100" s="29"/>
    </row>
    <row r="101" spans="1:69" x14ac:dyDescent="0.3">
      <c r="A101" s="26">
        <v>100</v>
      </c>
      <c r="B101" s="26" t="s">
        <v>66</v>
      </c>
      <c r="C101" s="26">
        <f>VALUE(INDEX([1]COD_RIPARTIZIONI!$A$1:$IV$65536,MATCH(A101,[1]COD_RIPARTIZIONI!$U$1:$U$65536,0),8))</f>
        <v>9</v>
      </c>
      <c r="D101" s="26" t="str">
        <f>INDEX([1]COD_RIPARTIZIONI!$A$1:$IV$65536,MATCH(A101,[1]COD_RIPARTIZIONI!$U$1:$U$65536,0),10)</f>
        <v>Toscana</v>
      </c>
      <c r="E101" s="26">
        <v>3</v>
      </c>
      <c r="F101" s="26" t="s">
        <v>365</v>
      </c>
      <c r="G101" s="26">
        <f t="shared" si="31"/>
        <v>2</v>
      </c>
      <c r="H101" s="26" t="s">
        <v>187</v>
      </c>
      <c r="I101" s="26">
        <v>2</v>
      </c>
      <c r="J101" s="26" t="s">
        <v>360</v>
      </c>
      <c r="K101" s="31">
        <v>488065</v>
      </c>
      <c r="L101" s="31">
        <v>365.90750000000003</v>
      </c>
      <c r="M101" s="30">
        <f t="shared" si="32"/>
        <v>1333.8480353641289</v>
      </c>
      <c r="N101" s="26">
        <f t="shared" si="33"/>
        <v>2</v>
      </c>
      <c r="O101" s="26" t="str">
        <f t="shared" si="34"/>
        <v>Provincia non turistica</v>
      </c>
      <c r="P101" s="26">
        <f>INDEX(Foglio2!H:M,MATCH(Giacomo!A101,Foglio2!H:H,0),6)</f>
        <v>2</v>
      </c>
      <c r="Q101" s="26" t="str">
        <f t="shared" si="35"/>
        <v>Provincia con poche aree interne</v>
      </c>
      <c r="R101" s="26">
        <f t="shared" si="36"/>
        <v>1</v>
      </c>
      <c r="S101" s="26" t="str">
        <f t="shared" si="37"/>
        <v>Provincia fino a 500.000 abitanti</v>
      </c>
      <c r="T101" s="30">
        <v>45.512119225601296</v>
      </c>
      <c r="U101" s="30">
        <v>2520.8201452038306</v>
      </c>
      <c r="V101" s="30">
        <v>421.72680811917007</v>
      </c>
      <c r="W101" s="30">
        <v>1953.8217540193637</v>
      </c>
      <c r="X101" s="30">
        <v>2671.3267448511378</v>
      </c>
      <c r="Y101" s="30">
        <v>1172.8476412503301</v>
      </c>
      <c r="Z101" s="30">
        <v>8786.0552126694329</v>
      </c>
      <c r="AA101" s="32">
        <f t="shared" si="38"/>
        <v>33846.870311632847</v>
      </c>
      <c r="AB101" s="30">
        <f>INDEX('pro-capite'!$1:$1048576,MATCH($B101,'pro-capite'!$A:$A,0),5)</f>
        <v>5575.1720433350847</v>
      </c>
      <c r="AC101" s="30">
        <f>INDEX('pro-capite'!$1:$1048576,MATCH($B101,'pro-capite'!$A:$A,0),6)</f>
        <v>5989.7119557340975</v>
      </c>
      <c r="AD101" s="30">
        <f>INDEX('pro-capite'!$1:$1048576,MATCH($B101,'pro-capite'!$A:$A,0),7)</f>
        <v>6286.6136374436728</v>
      </c>
      <c r="AE101" s="31">
        <v>261696</v>
      </c>
      <c r="AF101" s="31">
        <v>258683.5</v>
      </c>
      <c r="AG101" s="31">
        <v>259582.5</v>
      </c>
      <c r="AH101" s="32">
        <f t="shared" si="39"/>
        <v>21304.001755223941</v>
      </c>
      <c r="AI101" s="32">
        <f t="shared" si="40"/>
        <v>23154.59608260325</v>
      </c>
      <c r="AJ101" s="32">
        <f t="shared" si="41"/>
        <v>24218.172016386594</v>
      </c>
      <c r="AK101" s="29">
        <f t="shared" si="42"/>
        <v>12.760890400845852</v>
      </c>
      <c r="AL101" s="79">
        <f t="shared" si="43"/>
        <v>4.956860762316694</v>
      </c>
      <c r="AM101" s="26">
        <f t="shared" si="44"/>
        <v>17</v>
      </c>
      <c r="AN101" s="26">
        <f t="shared" si="45"/>
        <v>30</v>
      </c>
      <c r="AO101" s="26">
        <f t="shared" si="46"/>
        <v>25</v>
      </c>
      <c r="AP101" s="26">
        <f t="shared" si="47"/>
        <v>24</v>
      </c>
      <c r="AQ101" s="26">
        <f t="shared" si="48"/>
        <v>55</v>
      </c>
      <c r="AR101" s="30">
        <f>INDEX('2021'!$1:$1048576,MATCH(Giacomo!B101,'2021'!A:A,0),3)</f>
        <v>3811.7694429289641</v>
      </c>
      <c r="AS101" s="30">
        <f>INDEX('2022'!$1:$1048576,MATCH(Giacomo!B101,'2022'!A:A,0),3)</f>
        <v>4107.4547029425494</v>
      </c>
      <c r="AT101" s="30">
        <f>INDEX('2023'!$1:$1048576,MATCH(Giacomo!B101,'2023'!A:A,0),3)</f>
        <v>4248.7077175379682</v>
      </c>
      <c r="AU101" s="29">
        <f t="shared" si="57"/>
        <v>11.462872588465387</v>
      </c>
      <c r="AV101" s="30">
        <f>INDEX('2021'!$1:$1048576,MATCH(Giacomo!B101,'2021'!A:A,0),2)</f>
        <v>612.9394475261264</v>
      </c>
      <c r="AW101" s="30">
        <f>INDEX('2022'!$1:$1048576,MATCH(Giacomo!B101,'2022'!A:A,0),2)</f>
        <v>605.34696034940396</v>
      </c>
      <c r="AX101" s="30">
        <f>INDEX('2023'!$1:$1048576,MATCH(Giacomo!B101,'2023'!A:A,0),2)</f>
        <v>661.23940732914639</v>
      </c>
      <c r="AY101" s="29">
        <f t="shared" si="49"/>
        <v>7.8800540572094917</v>
      </c>
      <c r="AZ101" s="30">
        <v>2163.8538127022634</v>
      </c>
      <c r="BA101" s="30">
        <v>2396.7294083181014</v>
      </c>
      <c r="BB101" s="30">
        <v>2396.7294083181014</v>
      </c>
      <c r="BC101" s="29">
        <f t="shared" si="50"/>
        <v>10.762076173945331</v>
      </c>
      <c r="BD101" s="30">
        <f>INDEX('2021'!$1:$1048576,MATCH($B101,'2021'!$A:$A,0),7)</f>
        <v>1597.3177793888869</v>
      </c>
      <c r="BE101" s="30">
        <f>INDEX('2022'!$1:$1048576,MATCH($B101,'2022'!$A:$A,0),7)</f>
        <v>1632.8715003663119</v>
      </c>
      <c r="BF101" s="30">
        <f>INDEX('2023'!$1:$1048576,MATCH($B101,'2023'!$A:$A,0),7)</f>
        <v>1707.7510362153005</v>
      </c>
      <c r="BG101" s="29">
        <f t="shared" si="51"/>
        <v>6.9136685418141184</v>
      </c>
      <c r="BH101" s="29">
        <f t="shared" si="52"/>
        <v>67.583407579436056</v>
      </c>
      <c r="BI101" s="29">
        <f t="shared" si="53"/>
        <v>10.518212911809009</v>
      </c>
      <c r="BJ101" s="29">
        <f t="shared" si="54"/>
        <v>38.124331262270537</v>
      </c>
      <c r="BK101" s="29">
        <f t="shared" si="55"/>
        <v>27.164879769988914</v>
      </c>
      <c r="BL101" s="29">
        <f t="shared" si="56"/>
        <v>2547.3188960316911</v>
      </c>
      <c r="BM101" s="29"/>
      <c r="BN101" s="29"/>
      <c r="BO101" s="29"/>
      <c r="BP101" s="29"/>
      <c r="BQ101" s="29"/>
    </row>
    <row r="102" spans="1:69" x14ac:dyDescent="0.3">
      <c r="A102" s="26">
        <v>101</v>
      </c>
      <c r="B102" s="26" t="s">
        <v>101</v>
      </c>
      <c r="C102" s="26">
        <f>VALUE(INDEX([1]COD_RIPARTIZIONI!$A$1:$IV$65536,MATCH(A102,[1]COD_RIPARTIZIONI!$U$1:$U$65536,0),8))</f>
        <v>18</v>
      </c>
      <c r="D102" s="26" t="str">
        <f>INDEX([1]COD_RIPARTIZIONI!$A$1:$IV$65536,MATCH(A102,[1]COD_RIPARTIZIONI!$U$1:$U$65536,0),10)</f>
        <v>Calabria</v>
      </c>
      <c r="E102" s="26">
        <v>4</v>
      </c>
      <c r="F102" s="26" t="s">
        <v>366</v>
      </c>
      <c r="G102" s="26">
        <f t="shared" si="31"/>
        <v>2</v>
      </c>
      <c r="H102" s="26" t="s">
        <v>187</v>
      </c>
      <c r="I102" s="26">
        <v>2</v>
      </c>
      <c r="J102" s="26" t="s">
        <v>360</v>
      </c>
      <c r="K102" s="31">
        <v>679455</v>
      </c>
      <c r="L102" s="31">
        <v>1734.0463999999997</v>
      </c>
      <c r="M102" s="30">
        <f t="shared" si="32"/>
        <v>391.83207554307666</v>
      </c>
      <c r="N102" s="26">
        <f t="shared" si="33"/>
        <v>2</v>
      </c>
      <c r="O102" s="26" t="str">
        <f t="shared" si="34"/>
        <v>Provincia non turistica</v>
      </c>
      <c r="P102" s="26">
        <f>INDEX(Foglio2!H:M,MATCH(Giacomo!A102,Foglio2!H:H,0),6)</f>
        <v>1</v>
      </c>
      <c r="Q102" s="26" t="str">
        <f t="shared" si="35"/>
        <v>Provincia con molte aree interne</v>
      </c>
      <c r="R102" s="26">
        <f t="shared" si="36"/>
        <v>1</v>
      </c>
      <c r="S102" s="26" t="str">
        <f t="shared" si="37"/>
        <v>Provincia fino a 500.000 abitanti</v>
      </c>
      <c r="T102" s="30">
        <v>285.39806304778853</v>
      </c>
      <c r="U102" s="30">
        <v>638.59697617081338</v>
      </c>
      <c r="V102" s="30">
        <v>169.79856216577576</v>
      </c>
      <c r="W102" s="30">
        <v>606.29146881723727</v>
      </c>
      <c r="X102" s="30">
        <v>674.87466137269371</v>
      </c>
      <c r="Y102" s="30">
        <v>870.3094399720203</v>
      </c>
      <c r="Z102" s="30">
        <v>3245.2691715463288</v>
      </c>
      <c r="AA102" s="32">
        <f t="shared" si="38"/>
        <v>19992.355924031213</v>
      </c>
      <c r="AB102" s="30">
        <f>INDEX('pro-capite'!$1:$1048576,MATCH($B102,'pro-capite'!$A:$A,0),5)</f>
        <v>2262.3929350831108</v>
      </c>
      <c r="AC102" s="30">
        <f>INDEX('pro-capite'!$1:$1048576,MATCH($B102,'pro-capite'!$A:$A,0),6)</f>
        <v>2351.1765977545106</v>
      </c>
      <c r="AD102" s="30">
        <f>INDEX('pro-capite'!$1:$1048576,MATCH($B102,'pro-capite'!$A:$A,0),7)</f>
        <v>2502.0950813775589</v>
      </c>
      <c r="AE102" s="31">
        <v>163806</v>
      </c>
      <c r="AF102" s="31">
        <v>163151</v>
      </c>
      <c r="AG102" s="31">
        <v>162325.5</v>
      </c>
      <c r="AH102" s="32">
        <f t="shared" si="39"/>
        <v>13811.416767902951</v>
      </c>
      <c r="AI102" s="32">
        <f t="shared" si="40"/>
        <v>14411.046194963625</v>
      </c>
      <c r="AJ102" s="32">
        <f t="shared" si="41"/>
        <v>15414.060522700123</v>
      </c>
      <c r="AK102" s="29">
        <f t="shared" si="42"/>
        <v>10.595071376743064</v>
      </c>
      <c r="AL102" s="79">
        <f t="shared" si="43"/>
        <v>6.4188493440766194</v>
      </c>
      <c r="AM102" s="26">
        <f t="shared" si="44"/>
        <v>80</v>
      </c>
      <c r="AN102" s="26">
        <f t="shared" si="45"/>
        <v>101</v>
      </c>
      <c r="AO102" s="26">
        <f t="shared" si="46"/>
        <v>103</v>
      </c>
      <c r="AP102" s="26">
        <f t="shared" si="47"/>
        <v>101</v>
      </c>
      <c r="AQ102" s="26">
        <f t="shared" si="48"/>
        <v>7</v>
      </c>
      <c r="AR102" s="30">
        <f>INDEX('2021'!$1:$1048576,MATCH(Giacomo!B102,'2021'!A:A,0),3)</f>
        <v>1339.2856008294907</v>
      </c>
      <c r="AS102" s="30">
        <f>INDEX('2022'!$1:$1048576,MATCH(Giacomo!B102,'2022'!A:A,0),3)</f>
        <v>1371.6212745405248</v>
      </c>
      <c r="AT102" s="30">
        <f>INDEX('2023'!$1:$1048576,MATCH(Giacomo!B102,'2023'!A:A,0),3)</f>
        <v>1461.7680723446335</v>
      </c>
      <c r="AU102" s="29">
        <f t="shared" si="57"/>
        <v>9.1453586478704096</v>
      </c>
      <c r="AV102" s="30">
        <f>INDEX('2021'!$1:$1048576,MATCH(Giacomo!B102,'2021'!A:A,0),2)</f>
        <v>242.85677379232871</v>
      </c>
      <c r="AW102" s="30">
        <f>INDEX('2022'!$1:$1048576,MATCH(Giacomo!B102,'2022'!A:A,0),2)</f>
        <v>255.6094647628056</v>
      </c>
      <c r="AX102" s="30">
        <f>INDEX('2023'!$1:$1048576,MATCH(Giacomo!B102,'2023'!A:A,0),2)</f>
        <v>272.55553130554506</v>
      </c>
      <c r="AY102" s="29">
        <f t="shared" si="49"/>
        <v>12.228918736527518</v>
      </c>
      <c r="AZ102" s="30">
        <v>576.759275108888</v>
      </c>
      <c r="BA102" s="30">
        <v>622.67461436836038</v>
      </c>
      <c r="BB102" s="30">
        <v>622.67461436836038</v>
      </c>
      <c r="BC102" s="29">
        <f t="shared" si="50"/>
        <v>7.9609190941582852</v>
      </c>
      <c r="BD102" s="30">
        <f>INDEX('2021'!$1:$1048576,MATCH($B102,'2021'!$A:$A,0),7)</f>
        <v>950.29160966599238</v>
      </c>
      <c r="BE102" s="30">
        <f>INDEX('2022'!$1:$1048576,MATCH($B102,'2022'!$A:$A,0),7)</f>
        <v>973.89585634220509</v>
      </c>
      <c r="BF102" s="30">
        <f>INDEX('2023'!$1:$1048576,MATCH($B102,'2023'!$A:$A,0),7)</f>
        <v>1011.8388115756286</v>
      </c>
      <c r="BG102" s="29">
        <f t="shared" si="51"/>
        <v>6.4766647714872221</v>
      </c>
      <c r="BH102" s="29">
        <f t="shared" si="52"/>
        <v>58.42176355423868</v>
      </c>
      <c r="BI102" s="29">
        <f t="shared" si="53"/>
        <v>10.89309248613711</v>
      </c>
      <c r="BJ102" s="29">
        <f t="shared" si="54"/>
        <v>24.886129188405555</v>
      </c>
      <c r="BK102" s="29">
        <f t="shared" si="55"/>
        <v>40.439662709322313</v>
      </c>
      <c r="BL102" s="29">
        <f t="shared" si="56"/>
        <v>1679.0678686068736</v>
      </c>
      <c r="BM102" s="29"/>
      <c r="BN102" s="29"/>
      <c r="BO102" s="29"/>
      <c r="BP102" s="29"/>
      <c r="BQ102" s="29"/>
    </row>
    <row r="103" spans="1:69" x14ac:dyDescent="0.3">
      <c r="A103" s="26">
        <v>102</v>
      </c>
      <c r="B103" s="26" t="s">
        <v>102</v>
      </c>
      <c r="C103" s="26">
        <f>VALUE(INDEX([1]COD_RIPARTIZIONI!$A$1:$IV$65536,MATCH(A103,[1]COD_RIPARTIZIONI!$U$1:$U$65536,0),8))</f>
        <v>18</v>
      </c>
      <c r="D103" s="26" t="str">
        <f>INDEX([1]COD_RIPARTIZIONI!$A$1:$IV$65536,MATCH(A103,[1]COD_RIPARTIZIONI!$U$1:$U$65536,0),10)</f>
        <v>Calabria</v>
      </c>
      <c r="E103" s="26">
        <v>4</v>
      </c>
      <c r="F103" s="26" t="s">
        <v>366</v>
      </c>
      <c r="G103" s="26">
        <f t="shared" si="31"/>
        <v>2</v>
      </c>
      <c r="H103" s="26" t="s">
        <v>187</v>
      </c>
      <c r="I103" s="26">
        <v>2</v>
      </c>
      <c r="J103" s="26" t="s">
        <v>360</v>
      </c>
      <c r="K103" s="31">
        <v>2518916</v>
      </c>
      <c r="L103" s="31">
        <v>1147.4549999999997</v>
      </c>
      <c r="M103" s="30">
        <f t="shared" si="32"/>
        <v>2195.2198561163623</v>
      </c>
      <c r="N103" s="26">
        <f t="shared" si="33"/>
        <v>1</v>
      </c>
      <c r="O103" s="26" t="str">
        <f t="shared" si="34"/>
        <v>Provincia turistica</v>
      </c>
      <c r="P103" s="26">
        <f>INDEX(Foglio2!H:M,MATCH(Giacomo!A103,Foglio2!H:H,0),6)</f>
        <v>2</v>
      </c>
      <c r="Q103" s="26" t="str">
        <f t="shared" si="35"/>
        <v>Provincia con poche aree interne</v>
      </c>
      <c r="R103" s="26">
        <f t="shared" si="36"/>
        <v>1</v>
      </c>
      <c r="S103" s="26" t="str">
        <f t="shared" si="37"/>
        <v>Provincia fino a 500.000 abitanti</v>
      </c>
      <c r="T103" s="30">
        <v>177.8331737970592</v>
      </c>
      <c r="U103" s="30">
        <v>245.85296561511456</v>
      </c>
      <c r="V103" s="30">
        <v>149.27305225295589</v>
      </c>
      <c r="W103" s="30">
        <v>585.68179583699236</v>
      </c>
      <c r="X103" s="30">
        <v>664.12714113499771</v>
      </c>
      <c r="Y103" s="30">
        <v>862.17850961543672</v>
      </c>
      <c r="Z103" s="30">
        <v>2684.9466382525566</v>
      </c>
      <c r="AA103" s="32">
        <f t="shared" si="38"/>
        <v>17828.626891233627</v>
      </c>
      <c r="AB103" s="30">
        <f>INDEX('pro-capite'!$1:$1048576,MATCH($B103,'pro-capite'!$A:$A,0),5)</f>
        <v>2122.8875563826446</v>
      </c>
      <c r="AC103" s="30">
        <f>INDEX('pro-capite'!$1:$1048576,MATCH($B103,'pro-capite'!$A:$A,0),6)</f>
        <v>2247.4648292822035</v>
      </c>
      <c r="AD103" s="30">
        <f>INDEX('pro-capite'!$1:$1048576,MATCH($B103,'pro-capite'!$A:$A,0),7)</f>
        <v>2340.5983834143908</v>
      </c>
      <c r="AE103" s="31">
        <v>151875.5</v>
      </c>
      <c r="AF103" s="31">
        <v>151133.5</v>
      </c>
      <c r="AG103" s="31">
        <v>150597.5</v>
      </c>
      <c r="AH103" s="32">
        <f t="shared" si="39"/>
        <v>13977.814436052191</v>
      </c>
      <c r="AI103" s="32">
        <f t="shared" si="40"/>
        <v>14870.725744339961</v>
      </c>
      <c r="AJ103" s="32">
        <f t="shared" si="41"/>
        <v>15542.079937677523</v>
      </c>
      <c r="AK103" s="29">
        <f t="shared" si="42"/>
        <v>10.255410201881858</v>
      </c>
      <c r="AL103" s="79">
        <f t="shared" si="43"/>
        <v>4.1439382240269396</v>
      </c>
      <c r="AM103" s="26">
        <f t="shared" si="44"/>
        <v>86</v>
      </c>
      <c r="AN103" s="26">
        <f t="shared" si="45"/>
        <v>99</v>
      </c>
      <c r="AO103" s="26">
        <f t="shared" si="46"/>
        <v>98</v>
      </c>
      <c r="AP103" s="26">
        <f t="shared" si="47"/>
        <v>100</v>
      </c>
      <c r="AQ103" s="26">
        <f t="shared" si="48"/>
        <v>77</v>
      </c>
      <c r="AR103" s="30">
        <f>INDEX('2021'!$1:$1048576,MATCH(Giacomo!B103,'2021'!A:A,0),3)</f>
        <v>1011.9849502629487</v>
      </c>
      <c r="AS103" s="30">
        <f>INDEX('2022'!$1:$1048576,MATCH(Giacomo!B103,'2022'!A:A,0),3)</f>
        <v>1068.8626549155033</v>
      </c>
      <c r="AT103" s="30">
        <f>INDEX('2023'!$1:$1048576,MATCH(Giacomo!B103,'2023'!A:A,0),3)</f>
        <v>1121.5986315768475</v>
      </c>
      <c r="AU103" s="29">
        <f t="shared" si="57"/>
        <v>10.831552513248099</v>
      </c>
      <c r="AV103" s="30">
        <f>INDEX('2021'!$1:$1048576,MATCH(Giacomo!B103,'2021'!A:A,0),2)</f>
        <v>235.61172404108493</v>
      </c>
      <c r="AW103" s="30">
        <f>INDEX('2022'!$1:$1048576,MATCH(Giacomo!B103,'2022'!A:A,0),2)</f>
        <v>249.57215040233939</v>
      </c>
      <c r="AX103" s="30">
        <f>INDEX('2023'!$1:$1048576,MATCH(Giacomo!B103,'2023'!A:A,0),2)</f>
        <v>258.96498185792137</v>
      </c>
      <c r="AY103" s="29">
        <f t="shared" si="49"/>
        <v>9.9117554153477698</v>
      </c>
      <c r="AZ103" s="30">
        <v>602.01870225539506</v>
      </c>
      <c r="BA103" s="30">
        <v>661.69428642276137</v>
      </c>
      <c r="BB103" s="30">
        <v>661.69428642276137</v>
      </c>
      <c r="BC103" s="29">
        <f t="shared" si="50"/>
        <v>9.9125797826211226</v>
      </c>
      <c r="BD103" s="30">
        <f>INDEX('2021'!$1:$1048576,MATCH($B103,'2021'!$A:$A,0),7)</f>
        <v>1004.8514265186709</v>
      </c>
      <c r="BE103" s="30">
        <f>INDEX('2022'!$1:$1048576,MATCH($B103,'2022'!$A:$A,0),7)</f>
        <v>1021.0815190969666</v>
      </c>
      <c r="BF103" s="30">
        <f>INDEX('2023'!$1:$1048576,MATCH($B103,'2023'!$A:$A,0),7)</f>
        <v>1061.3753207192951</v>
      </c>
      <c r="BG103" s="29">
        <f t="shared" si="51"/>
        <v>5.6250996623901273</v>
      </c>
      <c r="BH103" s="29">
        <f t="shared" si="52"/>
        <v>47.919311554026415</v>
      </c>
      <c r="BI103" s="29">
        <f t="shared" si="53"/>
        <v>11.064050274193193</v>
      </c>
      <c r="BJ103" s="29">
        <f t="shared" si="54"/>
        <v>28.270304342323893</v>
      </c>
      <c r="BK103" s="29">
        <f t="shared" si="55"/>
        <v>45.346323753799851</v>
      </c>
      <c r="BL103" s="29">
        <f t="shared" si="56"/>
        <v>1719.5835379599355</v>
      </c>
      <c r="BM103" s="29"/>
      <c r="BN103" s="29"/>
      <c r="BO103" s="29"/>
      <c r="BP103" s="29"/>
      <c r="BQ103" s="29"/>
    </row>
    <row r="104" spans="1:69" x14ac:dyDescent="0.3">
      <c r="A104" s="26">
        <v>103</v>
      </c>
      <c r="B104" s="26" t="s">
        <v>17</v>
      </c>
      <c r="C104" s="26">
        <f>VALUE(INDEX([1]COD_RIPARTIZIONI!$A$1:$IV$65536,MATCH(A104,[1]COD_RIPARTIZIONI!$U$1:$U$65536,0),8))</f>
        <v>1</v>
      </c>
      <c r="D104" s="26" t="str">
        <f>INDEX([1]COD_RIPARTIZIONI!$A$1:$IV$65536,MATCH(A104,[1]COD_RIPARTIZIONI!$U$1:$U$65536,0),10)</f>
        <v>Piemonte</v>
      </c>
      <c r="E104" s="26">
        <v>1</v>
      </c>
      <c r="F104" s="26" t="s">
        <v>363</v>
      </c>
      <c r="G104" s="26">
        <f t="shared" si="31"/>
        <v>2</v>
      </c>
      <c r="H104" s="26" t="s">
        <v>187</v>
      </c>
      <c r="I104" s="26">
        <v>1</v>
      </c>
      <c r="J104" s="26" t="s">
        <v>358</v>
      </c>
      <c r="K104" s="31">
        <v>3211695</v>
      </c>
      <c r="L104" s="31">
        <v>2262.6158999999998</v>
      </c>
      <c r="M104" s="30">
        <f t="shared" si="32"/>
        <v>1419.4609876117286</v>
      </c>
      <c r="N104" s="26">
        <f t="shared" si="33"/>
        <v>2</v>
      </c>
      <c r="O104" s="26" t="str">
        <f t="shared" si="34"/>
        <v>Provincia non turistica</v>
      </c>
      <c r="P104" s="26">
        <f>INDEX(Foglio2!H:M,MATCH(Giacomo!A104,Foglio2!H:H,0),6)</f>
        <v>2</v>
      </c>
      <c r="Q104" s="26" t="str">
        <f t="shared" si="35"/>
        <v>Provincia con poche aree interne</v>
      </c>
      <c r="R104" s="26">
        <f t="shared" si="36"/>
        <v>1</v>
      </c>
      <c r="S104" s="26" t="str">
        <f t="shared" si="37"/>
        <v>Provincia fino a 500.000 abitanti</v>
      </c>
      <c r="T104" s="30">
        <v>19.650612356915644</v>
      </c>
      <c r="U104" s="30">
        <v>743.57716116994175</v>
      </c>
      <c r="V104" s="30">
        <v>319.05403942823875</v>
      </c>
      <c r="W104" s="30">
        <v>942.58202437364002</v>
      </c>
      <c r="X104" s="30">
        <v>1156.1636152613482</v>
      </c>
      <c r="Y104" s="30">
        <v>832.86870268964469</v>
      </c>
      <c r="Z104" s="30">
        <v>4013.8961552797286</v>
      </c>
      <c r="AA104" s="32">
        <f t="shared" si="38"/>
        <v>26081.196590511558</v>
      </c>
      <c r="AB104" s="30">
        <f>INDEX('pro-capite'!$1:$1048576,MATCH($B104,'pro-capite'!$A:$A,0),5)</f>
        <v>2861.3630499626638</v>
      </c>
      <c r="AC104" s="30">
        <f>INDEX('pro-capite'!$1:$1048576,MATCH($B104,'pro-capite'!$A:$A,0),6)</f>
        <v>3113.9151569746482</v>
      </c>
      <c r="AD104" s="30">
        <f>INDEX('pro-capite'!$1:$1048576,MATCH($B104,'pro-capite'!$A:$A,0),7)</f>
        <v>3243.7424054482435</v>
      </c>
      <c r="AE104" s="31">
        <v>154587.5</v>
      </c>
      <c r="AF104" s="31">
        <v>154143.5</v>
      </c>
      <c r="AG104" s="31">
        <v>153900</v>
      </c>
      <c r="AH104" s="32">
        <f t="shared" si="39"/>
        <v>18509.666369937178</v>
      </c>
      <c r="AI104" s="32">
        <f t="shared" si="40"/>
        <v>20201.404256258931</v>
      </c>
      <c r="AJ104" s="32">
        <f t="shared" si="41"/>
        <v>21076.948703367405</v>
      </c>
      <c r="AK104" s="29">
        <f t="shared" si="42"/>
        <v>13.363538593628263</v>
      </c>
      <c r="AL104" s="79">
        <f t="shared" si="43"/>
        <v>4.1692609441462736</v>
      </c>
      <c r="AM104" s="26">
        <f t="shared" si="44"/>
        <v>7</v>
      </c>
      <c r="AN104" s="26">
        <f t="shared" si="45"/>
        <v>61</v>
      </c>
      <c r="AO104" s="26">
        <f t="shared" si="46"/>
        <v>57</v>
      </c>
      <c r="AP104" s="26">
        <f t="shared" si="47"/>
        <v>58</v>
      </c>
      <c r="AQ104" s="26">
        <f t="shared" si="48"/>
        <v>75</v>
      </c>
      <c r="AR104" s="30">
        <f>INDEX('2021'!$1:$1048576,MATCH(Giacomo!B104,'2021'!A:A,0),3)</f>
        <v>1153.9843328918143</v>
      </c>
      <c r="AS104" s="30">
        <f>INDEX('2022'!$1:$1048576,MATCH(Giacomo!B104,'2022'!A:A,0),3)</f>
        <v>1225.7888579651456</v>
      </c>
      <c r="AT104" s="30">
        <f>INDEX('2023'!$1:$1048576,MATCH(Giacomo!B104,'2023'!A:A,0),3)</f>
        <v>1277.6983860454652</v>
      </c>
      <c r="AU104" s="29">
        <f t="shared" si="57"/>
        <v>10.720600759252164</v>
      </c>
      <c r="AV104" s="30">
        <f>INDEX('2021'!$1:$1048576,MATCH(Giacomo!B104,'2021'!A:A,0),2)</f>
        <v>491.68138422077448</v>
      </c>
      <c r="AW104" s="30">
        <f>INDEX('2022'!$1:$1048576,MATCH(Giacomo!B104,'2022'!A:A,0),2)</f>
        <v>542.99539089891709</v>
      </c>
      <c r="AX104" s="30">
        <f>INDEX('2023'!$1:$1048576,MATCH(Giacomo!B104,'2023'!A:A,0),2)</f>
        <v>551.50115270187951</v>
      </c>
      <c r="AY104" s="29">
        <f t="shared" si="49"/>
        <v>12.166368384255293</v>
      </c>
      <c r="AZ104" s="30">
        <v>1138.7954703456428</v>
      </c>
      <c r="BA104" s="30">
        <v>1286.7387590388391</v>
      </c>
      <c r="BB104" s="30">
        <v>1286.7387590388391</v>
      </c>
      <c r="BC104" s="29">
        <f t="shared" si="50"/>
        <v>12.991208039165556</v>
      </c>
      <c r="BD104" s="30">
        <f>INDEX('2021'!$1:$1048576,MATCH($B104,'2021'!$A:$A,0),7)</f>
        <v>1144.6260989675991</v>
      </c>
      <c r="BE104" s="30">
        <f>INDEX('2022'!$1:$1048576,MATCH($B104,'2022'!$A:$A,0),7)</f>
        <v>1165.7727421801176</v>
      </c>
      <c r="BF104" s="30">
        <f>INDEX('2023'!$1:$1048576,MATCH($B104,'2023'!$A:$A,0),7)</f>
        <v>1217.6818818791414</v>
      </c>
      <c r="BG104" s="29">
        <f t="shared" si="51"/>
        <v>6.3825019346872551</v>
      </c>
      <c r="BH104" s="29">
        <f t="shared" si="52"/>
        <v>39.389637842370647</v>
      </c>
      <c r="BI104" s="29">
        <f t="shared" si="53"/>
        <v>17.002002124939668</v>
      </c>
      <c r="BJ104" s="29">
        <f t="shared" si="54"/>
        <v>39.668339781778336</v>
      </c>
      <c r="BK104" s="29">
        <f t="shared" si="55"/>
        <v>37.539413728843044</v>
      </c>
      <c r="BL104" s="29">
        <f t="shared" si="56"/>
        <v>3583.5032664189703</v>
      </c>
      <c r="BM104" s="29"/>
      <c r="BN104" s="29"/>
      <c r="BO104" s="29"/>
      <c r="BP104" s="29"/>
      <c r="BQ104" s="29"/>
    </row>
    <row r="105" spans="1:69" x14ac:dyDescent="0.3">
      <c r="A105" s="26">
        <v>108</v>
      </c>
      <c r="B105" s="26" t="s">
        <v>30</v>
      </c>
      <c r="C105" s="26">
        <f>VALUE(INDEX([1]COD_RIPARTIZIONI!$A$1:$IV$65536,MATCH(A105,[1]COD_RIPARTIZIONI!$U$1:$U$65536,0),8))</f>
        <v>3</v>
      </c>
      <c r="D105" s="26" t="str">
        <f>INDEX([1]COD_RIPARTIZIONI!$A$1:$IV$65536,MATCH(A105,[1]COD_RIPARTIZIONI!$U$1:$U$65536,0),10)</f>
        <v>Lombardia</v>
      </c>
      <c r="E105" s="26">
        <v>1</v>
      </c>
      <c r="F105" s="26" t="s">
        <v>363</v>
      </c>
      <c r="G105" s="26">
        <f t="shared" si="31"/>
        <v>2</v>
      </c>
      <c r="H105" s="26" t="s">
        <v>187</v>
      </c>
      <c r="I105" s="26">
        <v>2</v>
      </c>
      <c r="J105" s="26" t="s">
        <v>360</v>
      </c>
      <c r="K105" s="31">
        <v>1128056</v>
      </c>
      <c r="L105" s="31">
        <v>405.65179999999998</v>
      </c>
      <c r="M105" s="30">
        <f t="shared" si="32"/>
        <v>2780.8480080699755</v>
      </c>
      <c r="N105" s="26">
        <f t="shared" si="33"/>
        <v>1</v>
      </c>
      <c r="O105" s="26" t="str">
        <f t="shared" si="34"/>
        <v>Provincia turistica</v>
      </c>
      <c r="P105" s="26">
        <f>INDEX(Foglio2!H:M,MATCH(Giacomo!A105,Foglio2!H:H,0),6)</f>
        <v>2</v>
      </c>
      <c r="Q105" s="26" t="str">
        <f t="shared" si="35"/>
        <v>Provincia con poche aree interne</v>
      </c>
      <c r="R105" s="26">
        <f t="shared" si="36"/>
        <v>2</v>
      </c>
      <c r="S105" s="26" t="str">
        <f t="shared" si="37"/>
        <v>Provincia con oltre 500.000 abitanti</v>
      </c>
      <c r="T105" s="30">
        <v>69.550790474952706</v>
      </c>
      <c r="U105" s="30">
        <v>7536.8811056393024</v>
      </c>
      <c r="V105" s="30">
        <v>1716.2163395252383</v>
      </c>
      <c r="W105" s="30">
        <v>7501.689409536335</v>
      </c>
      <c r="X105" s="30">
        <v>9014.4259132332882</v>
      </c>
      <c r="Y105" s="30">
        <v>3930.356252524391</v>
      </c>
      <c r="Z105" s="30">
        <v>29769.119810933509</v>
      </c>
      <c r="AA105" s="32">
        <f t="shared" si="38"/>
        <v>34014.115430814607</v>
      </c>
      <c r="AB105" s="30">
        <f>INDEX('pro-capite'!$1:$1048576,MATCH($B105,'pro-capite'!$A:$A,0),5)</f>
        <v>22951.835619023495</v>
      </c>
      <c r="AC105" s="30">
        <f>INDEX('pro-capite'!$1:$1048576,MATCH($B105,'pro-capite'!$A:$A,0),6)</f>
        <v>24389.504798736929</v>
      </c>
      <c r="AD105" s="30">
        <f>INDEX('pro-capite'!$1:$1048576,MATCH($B105,'pro-capite'!$A:$A,0),7)</f>
        <v>25776.480035184144</v>
      </c>
      <c r="AE105" s="31">
        <v>870260</v>
      </c>
      <c r="AF105" s="31">
        <v>872006.5</v>
      </c>
      <c r="AG105" s="31">
        <v>875199</v>
      </c>
      <c r="AH105" s="32">
        <f t="shared" si="39"/>
        <v>26373.538504611832</v>
      </c>
      <c r="AI105" s="32">
        <f t="shared" si="40"/>
        <v>27969.407107328821</v>
      </c>
      <c r="AJ105" s="32">
        <f t="shared" si="41"/>
        <v>29452.136068693115</v>
      </c>
      <c r="AK105" s="29">
        <f t="shared" si="42"/>
        <v>12.30683446434</v>
      </c>
      <c r="AL105" s="79">
        <f t="shared" si="43"/>
        <v>5.6867707970808823</v>
      </c>
      <c r="AM105" s="26">
        <f t="shared" si="44"/>
        <v>26</v>
      </c>
      <c r="AN105" s="26">
        <f t="shared" si="45"/>
        <v>3</v>
      </c>
      <c r="AO105" s="26">
        <f t="shared" si="46"/>
        <v>3</v>
      </c>
      <c r="AP105" s="26">
        <f t="shared" si="47"/>
        <v>3</v>
      </c>
      <c r="AQ105" s="26">
        <f t="shared" si="48"/>
        <v>28</v>
      </c>
      <c r="AR105" s="30">
        <f>INDEX('2021'!$1:$1048576,MATCH(Giacomo!B105,'2021'!A:A,0),3)</f>
        <v>17652.367765554111</v>
      </c>
      <c r="AS105" s="30">
        <f>INDEX('2022'!$1:$1048576,MATCH(Giacomo!B105,'2022'!A:A,0),3)</f>
        <v>18786.540486900914</v>
      </c>
      <c r="AT105" s="30">
        <f>INDEX('2023'!$1:$1048576,MATCH(Giacomo!B105,'2023'!A:A,0),3)</f>
        <v>19801.250351128023</v>
      </c>
      <c r="AU105" s="29">
        <f t="shared" si="57"/>
        <v>12.173339090335105</v>
      </c>
      <c r="AV105" s="30">
        <f>INDEX('2021'!$1:$1048576,MATCH(Giacomo!B105,'2021'!A:A,0),2)</f>
        <v>2964.7263109174951</v>
      </c>
      <c r="AW105" s="30">
        <f>INDEX('2022'!$1:$1048576,MATCH(Giacomo!B105,'2022'!A:A,0),2)</f>
        <v>3049.5763857403258</v>
      </c>
      <c r="AX105" s="30">
        <f>INDEX('2023'!$1:$1048576,MATCH(Giacomo!B105,'2023'!A:A,0),2)</f>
        <v>3217.2284475099364</v>
      </c>
      <c r="AY105" s="29">
        <f t="shared" si="49"/>
        <v>8.5168784606731265</v>
      </c>
      <c r="AZ105" s="30">
        <v>6850.8265732190885</v>
      </c>
      <c r="BA105" s="30">
        <v>7395.758960928255</v>
      </c>
      <c r="BB105" s="30">
        <v>7395.758960928255</v>
      </c>
      <c r="BC105" s="29">
        <f t="shared" si="50"/>
        <v>7.9542575174708077</v>
      </c>
      <c r="BD105" s="30">
        <f>INDEX('2021'!$1:$1048576,MATCH($B105,'2021'!$A:$A,0),7)</f>
        <v>6795.1120281994499</v>
      </c>
      <c r="BE105" s="30">
        <f>INDEX('2022'!$1:$1048576,MATCH($B105,'2022'!$A:$A,0),7)</f>
        <v>6956.4576982594954</v>
      </c>
      <c r="BF105" s="30">
        <f>INDEX('2023'!$1:$1048576,MATCH($B105,'2023'!$A:$A,0),7)</f>
        <v>7257.0583381523275</v>
      </c>
      <c r="BG105" s="29">
        <f t="shared" si="51"/>
        <v>6.7982147760893241</v>
      </c>
      <c r="BH105" s="29">
        <f t="shared" si="52"/>
        <v>76.819062665266529</v>
      </c>
      <c r="BI105" s="29">
        <f t="shared" si="53"/>
        <v>12.481255947741946</v>
      </c>
      <c r="BJ105" s="29">
        <f t="shared" si="54"/>
        <v>28.691888694008099</v>
      </c>
      <c r="BK105" s="29">
        <f t="shared" si="55"/>
        <v>28.153798843933131</v>
      </c>
      <c r="BL105" s="29">
        <f t="shared" si="56"/>
        <v>3675.9964848108102</v>
      </c>
      <c r="BM105" s="29"/>
      <c r="BN105" s="29"/>
      <c r="BO105" s="29"/>
      <c r="BP105" s="29"/>
      <c r="BQ105" s="29"/>
    </row>
    <row r="106" spans="1:69" x14ac:dyDescent="0.3">
      <c r="A106" s="26">
        <v>109</v>
      </c>
      <c r="B106" s="26" t="s">
        <v>73</v>
      </c>
      <c r="C106" s="26">
        <f>VALUE(INDEX([1]COD_RIPARTIZIONI!$A$1:$IV$65536,MATCH(A106,[1]COD_RIPARTIZIONI!$U$1:$U$65536,0),8))</f>
        <v>11</v>
      </c>
      <c r="D106" s="26" t="str">
        <f>INDEX([1]COD_RIPARTIZIONI!$A$1:$IV$65536,MATCH(A106,[1]COD_RIPARTIZIONI!$U$1:$U$65536,0),10)</f>
        <v>Marche</v>
      </c>
      <c r="E106" s="26">
        <v>3</v>
      </c>
      <c r="F106" s="26" t="s">
        <v>365</v>
      </c>
      <c r="G106" s="26">
        <f t="shared" si="31"/>
        <v>2</v>
      </c>
      <c r="H106" s="26" t="s">
        <v>187</v>
      </c>
      <c r="I106" s="26">
        <v>2</v>
      </c>
      <c r="J106" s="26" t="s">
        <v>360</v>
      </c>
      <c r="K106" s="31">
        <v>1574447</v>
      </c>
      <c r="L106" s="31">
        <v>861.37269999999978</v>
      </c>
      <c r="M106" s="30">
        <f t="shared" si="32"/>
        <v>1827.8348036802192</v>
      </c>
      <c r="N106" s="26">
        <f t="shared" si="33"/>
        <v>1</v>
      </c>
      <c r="O106" s="26" t="str">
        <f t="shared" si="34"/>
        <v>Provincia turistica</v>
      </c>
      <c r="P106" s="26">
        <f>INDEX(Foglio2!H:M,MATCH(Giacomo!A106,Foglio2!H:H,0),6)</f>
        <v>2</v>
      </c>
      <c r="Q106" s="26" t="str">
        <f t="shared" si="35"/>
        <v>Provincia con poche aree interne</v>
      </c>
      <c r="R106" s="26">
        <f t="shared" si="36"/>
        <v>1</v>
      </c>
      <c r="S106" s="26" t="str">
        <f t="shared" si="37"/>
        <v>Provincia fino a 500.000 abitanti</v>
      </c>
      <c r="T106" s="30">
        <v>90.04027293370774</v>
      </c>
      <c r="U106" s="30">
        <v>1180.4164685443488</v>
      </c>
      <c r="V106" s="30">
        <v>208.65161980350808</v>
      </c>
      <c r="W106" s="30">
        <v>852.23536447320373</v>
      </c>
      <c r="X106" s="30">
        <v>1184.2015445846248</v>
      </c>
      <c r="Y106" s="30">
        <v>744.51701915346621</v>
      </c>
      <c r="Z106" s="30">
        <v>4260.0622894928592</v>
      </c>
      <c r="AA106" s="32">
        <f t="shared" si="38"/>
        <v>25420.383684009317</v>
      </c>
      <c r="AB106" s="30">
        <f>INDEX('pro-capite'!$1:$1048576,MATCH($B106,'pro-capite'!$A:$A,0),5)</f>
        <v>3187.3663192982058</v>
      </c>
      <c r="AC106" s="30">
        <f>INDEX('pro-capite'!$1:$1048576,MATCH($B106,'pro-capite'!$A:$A,0),6)</f>
        <v>3462.6292584709672</v>
      </c>
      <c r="AD106" s="30">
        <f>INDEX('pro-capite'!$1:$1048576,MATCH($B106,'pro-capite'!$A:$A,0),7)</f>
        <v>3597.035019172924</v>
      </c>
      <c r="AE106" s="31">
        <v>169002</v>
      </c>
      <c r="AF106" s="31">
        <v>168059</v>
      </c>
      <c r="AG106" s="31">
        <v>167584.5</v>
      </c>
      <c r="AH106" s="32">
        <f t="shared" si="39"/>
        <v>18859.932541024402</v>
      </c>
      <c r="AI106" s="32">
        <f t="shared" si="40"/>
        <v>20603.652636698822</v>
      </c>
      <c r="AJ106" s="32">
        <f t="shared" si="41"/>
        <v>21464.007823951048</v>
      </c>
      <c r="AK106" s="29">
        <f t="shared" si="42"/>
        <v>12.85289040655104</v>
      </c>
      <c r="AL106" s="79">
        <f t="shared" si="43"/>
        <v>3.8816099174679835</v>
      </c>
      <c r="AM106" s="26">
        <f t="shared" si="44"/>
        <v>15</v>
      </c>
      <c r="AN106" s="26">
        <f t="shared" si="45"/>
        <v>57</v>
      </c>
      <c r="AO106" s="26">
        <f t="shared" si="46"/>
        <v>52</v>
      </c>
      <c r="AP106" s="26">
        <f t="shared" si="47"/>
        <v>53</v>
      </c>
      <c r="AQ106" s="26">
        <f t="shared" si="48"/>
        <v>81</v>
      </c>
      <c r="AR106" s="30">
        <f>INDEX('2021'!$1:$1048576,MATCH(Giacomo!B106,'2021'!A:A,0),3)</f>
        <v>1843.6367952438197</v>
      </c>
      <c r="AS106" s="30">
        <f>INDEX('2022'!$1:$1048576,MATCH(Giacomo!B106,'2022'!A:A,0),3)</f>
        <v>1993.3654410762847</v>
      </c>
      <c r="AT106" s="30">
        <f>INDEX('2023'!$1:$1048576,MATCH(Giacomo!B106,'2023'!A:A,0),3)</f>
        <v>2075.6043012248615</v>
      </c>
      <c r="AU106" s="29">
        <f t="shared" si="57"/>
        <v>12.582060988339322</v>
      </c>
      <c r="AV106" s="30">
        <f>INDEX('2021'!$1:$1048576,MATCH(Giacomo!B106,'2021'!A:A,0),2)</f>
        <v>362.78035547315761</v>
      </c>
      <c r="AW106" s="30">
        <f>INDEX('2022'!$1:$1048576,MATCH(Giacomo!B106,'2022'!A:A,0),2)</f>
        <v>377.3327868053679</v>
      </c>
      <c r="AX106" s="30">
        <f>INDEX('2023'!$1:$1048576,MATCH(Giacomo!B106,'2023'!A:A,0),2)</f>
        <v>399.17541897497989</v>
      </c>
      <c r="AY106" s="29">
        <f t="shared" si="49"/>
        <v>10.032258625016752</v>
      </c>
      <c r="AZ106" s="30">
        <v>1160.5816918204882</v>
      </c>
      <c r="BA106" s="30">
        <v>1310.1029393983649</v>
      </c>
      <c r="BB106" s="30">
        <v>1310.1029393983649</v>
      </c>
      <c r="BC106" s="29">
        <f t="shared" si="50"/>
        <v>12.883302281232574</v>
      </c>
      <c r="BD106" s="30">
        <f>INDEX('2021'!$1:$1048576,MATCH($B106,'2021'!$A:$A,0),7)</f>
        <v>1141.4154980222477</v>
      </c>
      <c r="BE106" s="30">
        <f>INDEX('2022'!$1:$1048576,MATCH($B106,'2022'!$A:$A,0),7)</f>
        <v>1175.7976702539174</v>
      </c>
      <c r="BF106" s="30">
        <f>INDEX('2023'!$1:$1048576,MATCH($B106,'2023'!$A:$A,0),7)</f>
        <v>1222.639160009654</v>
      </c>
      <c r="BG106" s="29">
        <f t="shared" si="51"/>
        <v>7.1160468846046143</v>
      </c>
      <c r="BH106" s="29">
        <f t="shared" si="52"/>
        <v>57.70319972314617</v>
      </c>
      <c r="BI106" s="29">
        <f t="shared" si="53"/>
        <v>11.097345920940279</v>
      </c>
      <c r="BJ106" s="29">
        <f t="shared" si="54"/>
        <v>36.421745476906715</v>
      </c>
      <c r="BK106" s="29">
        <f t="shared" si="55"/>
        <v>33.990193409092214</v>
      </c>
      <c r="BL106" s="29">
        <f t="shared" si="56"/>
        <v>2381.9351967215339</v>
      </c>
      <c r="BM106" s="29"/>
      <c r="BN106" s="29"/>
      <c r="BO106" s="29"/>
      <c r="BP106" s="29"/>
      <c r="BQ106" s="29"/>
    </row>
    <row r="107" spans="1:69" x14ac:dyDescent="0.3">
      <c r="A107" s="26">
        <v>110</v>
      </c>
      <c r="B107" s="26" t="s">
        <v>95</v>
      </c>
      <c r="C107" s="26">
        <f>VALUE(INDEX([1]COD_RIPARTIZIONI!$A$1:$IV$65536,MATCH(A107,[1]COD_RIPARTIZIONI!$U$1:$U$65536,0),8))</f>
        <v>16</v>
      </c>
      <c r="D107" s="26" t="str">
        <f>INDEX([1]COD_RIPARTIZIONI!$A$1:$IV$65536,MATCH(A107,[1]COD_RIPARTIZIONI!$U$1:$U$65536,0),10)</f>
        <v>Puglia</v>
      </c>
      <c r="E107" s="26">
        <v>4</v>
      </c>
      <c r="F107" s="26" t="s">
        <v>366</v>
      </c>
      <c r="G107" s="26">
        <f t="shared" si="31"/>
        <v>2</v>
      </c>
      <c r="H107" s="26" t="s">
        <v>187</v>
      </c>
      <c r="I107" s="26">
        <v>2</v>
      </c>
      <c r="J107" s="26" t="s">
        <v>360</v>
      </c>
      <c r="K107" s="31">
        <v>403270</v>
      </c>
      <c r="L107" s="31">
        <v>1542.0974999999996</v>
      </c>
      <c r="M107" s="30">
        <f t="shared" si="32"/>
        <v>261.50745980717829</v>
      </c>
      <c r="N107" s="26">
        <f t="shared" si="33"/>
        <v>2</v>
      </c>
      <c r="O107" s="26" t="str">
        <f t="shared" si="34"/>
        <v>Provincia non turistica</v>
      </c>
      <c r="P107" s="26">
        <f>INDEX(Foglio2!H:M,MATCH(Giacomo!A107,Foglio2!H:H,0),6)</f>
        <v>2</v>
      </c>
      <c r="Q107" s="26" t="str">
        <f t="shared" si="35"/>
        <v>Provincia con poche aree interne</v>
      </c>
      <c r="R107" s="26">
        <f t="shared" si="36"/>
        <v>1</v>
      </c>
      <c r="S107" s="26" t="str">
        <f t="shared" si="37"/>
        <v>Provincia fino a 500.000 abitanti</v>
      </c>
      <c r="T107" s="30">
        <v>312.70818740946049</v>
      </c>
      <c r="U107" s="30">
        <v>953.80493713539647</v>
      </c>
      <c r="V107" s="30">
        <v>535.26027515606029</v>
      </c>
      <c r="W107" s="30">
        <v>1601.0284159501332</v>
      </c>
      <c r="X107" s="30">
        <v>1840.4823461208734</v>
      </c>
      <c r="Y107" s="30">
        <v>1643.7676371979142</v>
      </c>
      <c r="Z107" s="30">
        <v>6887.0517989698383</v>
      </c>
      <c r="AA107" s="32">
        <f t="shared" si="38"/>
        <v>18185.123532143458</v>
      </c>
      <c r="AB107" s="30">
        <f>INDEX('pro-capite'!$1:$1048576,MATCH($B107,'pro-capite'!$A:$A,0),5)</f>
        <v>5669.7714884513189</v>
      </c>
      <c r="AC107" s="30">
        <f>INDEX('pro-capite'!$1:$1048576,MATCH($B107,'pro-capite'!$A:$A,0),6)</f>
        <v>5980.1586866907137</v>
      </c>
      <c r="AD107" s="30">
        <f>INDEX('pro-capite'!$1:$1048576,MATCH($B107,'pro-capite'!$A:$A,0),7)</f>
        <v>6208.6609519130707</v>
      </c>
      <c r="AE107" s="31">
        <v>380853.5</v>
      </c>
      <c r="AF107" s="31">
        <v>380062.5</v>
      </c>
      <c r="AG107" s="31">
        <v>378719</v>
      </c>
      <c r="AH107" s="32">
        <f t="shared" si="39"/>
        <v>14887.014267825603</v>
      </c>
      <c r="AI107" s="32">
        <f t="shared" si="40"/>
        <v>15734.671762383065</v>
      </c>
      <c r="AJ107" s="32">
        <f t="shared" si="41"/>
        <v>16393.84597000169</v>
      </c>
      <c r="AK107" s="29">
        <f t="shared" si="42"/>
        <v>9.5046063947975341</v>
      </c>
      <c r="AL107" s="79">
        <f t="shared" si="43"/>
        <v>3.8210067189505423</v>
      </c>
      <c r="AM107" s="26">
        <f t="shared" si="44"/>
        <v>93</v>
      </c>
      <c r="AN107" s="26">
        <f t="shared" si="45"/>
        <v>91</v>
      </c>
      <c r="AO107" s="26">
        <f t="shared" si="46"/>
        <v>91</v>
      </c>
      <c r="AP107" s="26">
        <f t="shared" si="47"/>
        <v>92</v>
      </c>
      <c r="AQ107" s="26">
        <f t="shared" si="48"/>
        <v>86</v>
      </c>
      <c r="AR107" s="30">
        <f>INDEX('2021'!$1:$1048576,MATCH(Giacomo!B107,'2021'!A:A,0),3)</f>
        <v>3019.6132490083837</v>
      </c>
      <c r="AS107" s="30">
        <f>INDEX('2022'!$1:$1048576,MATCH(Giacomo!B107,'2022'!A:A,0),3)</f>
        <v>3219.3172788986558</v>
      </c>
      <c r="AT107" s="30">
        <f>INDEX('2023'!$1:$1048576,MATCH(Giacomo!B107,'2023'!A:A,0),3)</f>
        <v>3365.869548930626</v>
      </c>
      <c r="AU107" s="29">
        <f t="shared" si="57"/>
        <v>11.466908884306619</v>
      </c>
      <c r="AV107" s="30">
        <f>INDEX('2021'!$1:$1048576,MATCH(Giacomo!B107,'2021'!A:A,0),2)</f>
        <v>702.90298284888729</v>
      </c>
      <c r="AW107" s="30">
        <f>INDEX('2022'!$1:$1048576,MATCH(Giacomo!B107,'2022'!A:A,0),2)</f>
        <v>726.10071672937659</v>
      </c>
      <c r="AX107" s="30">
        <f>INDEX('2023'!$1:$1048576,MATCH(Giacomo!B107,'2023'!A:A,0),2)</f>
        <v>772.37508869515864</v>
      </c>
      <c r="AY107" s="29">
        <f t="shared" si="49"/>
        <v>9.8835980983746481</v>
      </c>
      <c r="AZ107" s="30">
        <v>1905.1409072313866</v>
      </c>
      <c r="BA107" s="30">
        <v>2009.8731449339875</v>
      </c>
      <c r="BB107" s="30">
        <v>2009.8731449339875</v>
      </c>
      <c r="BC107" s="29">
        <f t="shared" si="50"/>
        <v>5.4973486373142606</v>
      </c>
      <c r="BD107" s="30">
        <f>INDEX('2021'!$1:$1048576,MATCH($B107,'2021'!$A:$A,0),7)</f>
        <v>2016.7090716781986</v>
      </c>
      <c r="BE107" s="30">
        <f>INDEX('2022'!$1:$1048576,MATCH($B107,'2022'!$A:$A,0),7)</f>
        <v>2082.7312725354636</v>
      </c>
      <c r="BF107" s="30">
        <f>INDEX('2023'!$1:$1048576,MATCH($B107,'2023'!$A:$A,0),7)</f>
        <v>2157.063735623065</v>
      </c>
      <c r="BG107" s="29">
        <f t="shared" si="51"/>
        <v>6.9595890610077333</v>
      </c>
      <c r="BH107" s="29">
        <f t="shared" si="52"/>
        <v>54.212487604005865</v>
      </c>
      <c r="BI107" s="29">
        <f t="shared" si="53"/>
        <v>12.440284542469133</v>
      </c>
      <c r="BJ107" s="29">
        <f t="shared" si="54"/>
        <v>32.372087322866079</v>
      </c>
      <c r="BK107" s="29">
        <f t="shared" si="55"/>
        <v>34.74281736963605</v>
      </c>
      <c r="BL107" s="29">
        <f t="shared" si="56"/>
        <v>2039.4410861223193</v>
      </c>
      <c r="BM107" s="29"/>
      <c r="BN107" s="29"/>
      <c r="BO107" s="29"/>
      <c r="BP107" s="29"/>
      <c r="BQ107" s="29"/>
    </row>
    <row r="108" spans="1:69" x14ac:dyDescent="0.3">
      <c r="A108" s="26">
        <v>111</v>
      </c>
      <c r="B108" s="26" t="s">
        <v>116</v>
      </c>
      <c r="C108" s="26">
        <f>VALUE(INDEX([1]COD_RIPARTIZIONI!$A$1:$IV$65536,MATCH(A108,[1]COD_RIPARTIZIONI!$U$1:$U$65536,0),8))</f>
        <v>20</v>
      </c>
      <c r="D108" s="26" t="str">
        <f>INDEX([1]COD_RIPARTIZIONI!$A$1:$IV$65536,MATCH(A108,[1]COD_RIPARTIZIONI!$U$1:$U$65536,0),10)</f>
        <v>Sardegna</v>
      </c>
      <c r="E108" s="26">
        <v>5</v>
      </c>
      <c r="F108" s="26" t="s">
        <v>367</v>
      </c>
      <c r="G108" s="26">
        <f t="shared" si="31"/>
        <v>2</v>
      </c>
      <c r="H108" s="26" t="s">
        <v>187</v>
      </c>
      <c r="I108" s="26">
        <v>2</v>
      </c>
      <c r="J108" s="26" t="s">
        <v>360</v>
      </c>
      <c r="K108" s="31">
        <v>2118684</v>
      </c>
      <c r="L108" s="31">
        <v>6529.1399000000001</v>
      </c>
      <c r="M108" s="30">
        <f t="shared" si="32"/>
        <v>324.49664618152843</v>
      </c>
      <c r="N108" s="26">
        <f t="shared" si="33"/>
        <v>2</v>
      </c>
      <c r="O108" s="26" t="str">
        <f t="shared" si="34"/>
        <v>Provincia non turistica</v>
      </c>
      <c r="P108" s="26">
        <f>INDEX(Foglio2!H:M,MATCH(Giacomo!A108,Foglio2!H:H,0),6)</f>
        <v>2</v>
      </c>
      <c r="Q108" s="26" t="str">
        <f t="shared" si="35"/>
        <v>Provincia con poche aree interne</v>
      </c>
      <c r="R108" s="26">
        <f t="shared" si="36"/>
        <v>1</v>
      </c>
      <c r="S108" s="26" t="str">
        <f t="shared" si="37"/>
        <v>Provincia fino a 500.000 abitanti</v>
      </c>
      <c r="T108" s="30">
        <v>453.86573378168146</v>
      </c>
      <c r="U108" s="30">
        <v>669.70398745084424</v>
      </c>
      <c r="V108" s="30">
        <v>357.18993455899056</v>
      </c>
      <c r="W108" s="30">
        <v>1206.5397650219347</v>
      </c>
      <c r="X108" s="30">
        <v>1480.1658404765431</v>
      </c>
      <c r="Y108" s="30">
        <v>1669.1545003013971</v>
      </c>
      <c r="Z108" s="30">
        <v>5836.6197615913907</v>
      </c>
      <c r="AA108" s="32">
        <f t="shared" si="38"/>
        <v>17526.991919375363</v>
      </c>
      <c r="AB108" s="30">
        <f>INDEX('pro-capite'!$1:$1048576,MATCH($B108,'pro-capite'!$A:$A,0),5)</f>
        <v>5131.9388929751176</v>
      </c>
      <c r="AC108" s="30">
        <f>INDEX('pro-capite'!$1:$1048576,MATCH($B108,'pro-capite'!$A:$A,0),6)</f>
        <v>5368.4415643907105</v>
      </c>
      <c r="AD108" s="30">
        <f>INDEX('pro-capite'!$1:$1048576,MATCH($B108,'pro-capite'!$A:$A,0),7)</f>
        <v>5642.5633081489123</v>
      </c>
      <c r="AE108" s="31">
        <v>337721</v>
      </c>
      <c r="AF108" s="31">
        <v>335688</v>
      </c>
      <c r="AG108" s="31">
        <v>333007.5</v>
      </c>
      <c r="AH108" s="32">
        <f t="shared" si="39"/>
        <v>15195.794436754355</v>
      </c>
      <c r="AI108" s="32">
        <f t="shared" si="40"/>
        <v>15992.35469957434</v>
      </c>
      <c r="AJ108" s="32">
        <f t="shared" si="41"/>
        <v>16944.252931687461</v>
      </c>
      <c r="AK108" s="29">
        <f t="shared" si="42"/>
        <v>9.949931708515976</v>
      </c>
      <c r="AL108" s="79">
        <f t="shared" si="43"/>
        <v>5.106169834770526</v>
      </c>
      <c r="AM108" s="26">
        <f t="shared" si="44"/>
        <v>90</v>
      </c>
      <c r="AN108" s="26">
        <f t="shared" si="45"/>
        <v>84</v>
      </c>
      <c r="AO108" s="26">
        <f t="shared" si="46"/>
        <v>85</v>
      </c>
      <c r="AP108" s="26">
        <f t="shared" si="47"/>
        <v>86</v>
      </c>
      <c r="AQ108" s="26">
        <f t="shared" si="48"/>
        <v>48</v>
      </c>
      <c r="AR108" s="30">
        <f>INDEX('2021'!$1:$1048576,MATCH(Giacomo!B108,'2021'!A:A,0),3)</f>
        <v>2652.8958438912314</v>
      </c>
      <c r="AS108" s="30">
        <f>INDEX('2022'!$1:$1048576,MATCH(Giacomo!B108,'2022'!A:A,0),3)</f>
        <v>2718.0944830895878</v>
      </c>
      <c r="AT108" s="30">
        <f>INDEX('2023'!$1:$1048576,MATCH(Giacomo!B108,'2023'!A:A,0),3)</f>
        <v>2886.2379879694213</v>
      </c>
      <c r="AU108" s="29">
        <f t="shared" si="57"/>
        <v>8.7957521821108173</v>
      </c>
      <c r="AV108" s="30">
        <f>INDEX('2021'!$1:$1048576,MATCH(Giacomo!B108,'2021'!A:A,0),2)</f>
        <v>656.32472351174442</v>
      </c>
      <c r="AW108" s="30">
        <f>INDEX('2022'!$1:$1048576,MATCH(Giacomo!B108,'2022'!A:A,0),2)</f>
        <v>685.8695086565217</v>
      </c>
      <c r="AX108" s="30">
        <f>INDEX('2023'!$1:$1048576,MATCH(Giacomo!B108,'2023'!A:A,0),2)</f>
        <v>732.78812256451261</v>
      </c>
      <c r="AY108" s="29">
        <f t="shared" si="49"/>
        <v>11.650239022482907</v>
      </c>
      <c r="AZ108" s="30">
        <v>1188.0376368849352</v>
      </c>
      <c r="BA108" s="30">
        <v>1259.5818708881279</v>
      </c>
      <c r="BB108" s="30">
        <v>1259.5818708881279</v>
      </c>
      <c r="BC108" s="29">
        <f t="shared" si="50"/>
        <v>6.0220511355838511</v>
      </c>
      <c r="BD108" s="30">
        <f>INDEX('2021'!$1:$1048576,MATCH($B108,'2021'!$A:$A,0),7)</f>
        <v>2356.3861494985808</v>
      </c>
      <c r="BE108" s="30">
        <f>INDEX('2022'!$1:$1048576,MATCH($B108,'2022'!$A:$A,0),7)</f>
        <v>2432.7348933393823</v>
      </c>
      <c r="BF108" s="30">
        <f>INDEX('2023'!$1:$1048576,MATCH($B108,'2023'!$A:$A,0),7)</f>
        <v>2536.922428883764</v>
      </c>
      <c r="BG108" s="29">
        <f t="shared" si="51"/>
        <v>7.6615744589909411</v>
      </c>
      <c r="BH108" s="29">
        <f t="shared" si="52"/>
        <v>51.151184848934818</v>
      </c>
      <c r="BI108" s="29">
        <f t="shared" si="53"/>
        <v>12.986794875765595</v>
      </c>
      <c r="BJ108" s="29">
        <f t="shared" si="54"/>
        <v>22.322866436767438</v>
      </c>
      <c r="BK108" s="29">
        <f t="shared" si="55"/>
        <v>44.960460172772464</v>
      </c>
      <c r="BL108" s="29">
        <f t="shared" si="56"/>
        <v>2200.5153714691492</v>
      </c>
      <c r="BM108" s="29"/>
      <c r="BN108" s="29"/>
      <c r="BO108" s="29"/>
      <c r="BP108" s="29"/>
      <c r="BQ108" s="29"/>
    </row>
    <row r="109" spans="1:69" x14ac:dyDescent="0.3">
      <c r="AH109" s="32"/>
      <c r="AI109" s="32"/>
      <c r="AJ109" s="32"/>
      <c r="AL109" s="79"/>
      <c r="AU109" s="29"/>
      <c r="BD109" s="30"/>
      <c r="BE109" s="30"/>
      <c r="BF109" s="30"/>
      <c r="BH109" s="29"/>
      <c r="BI109" s="29"/>
      <c r="BJ109" s="29"/>
      <c r="BK109" s="29"/>
    </row>
    <row r="110" spans="1:69" x14ac:dyDescent="0.3">
      <c r="A110" s="26">
        <v>1</v>
      </c>
      <c r="B110" s="26" t="s">
        <v>189</v>
      </c>
      <c r="K110" s="31">
        <f>SUMIFS(K$2:K$108,$C$2:$C$108,$A110)</f>
        <v>14410448</v>
      </c>
      <c r="L110" s="31">
        <f>SUMIFS(L$2:L$108,$C$2:$C$108,$A110)</f>
        <v>25391.665199999999</v>
      </c>
      <c r="M110" s="30">
        <f t="shared" si="32"/>
        <v>567.52670163593677</v>
      </c>
      <c r="T110" s="31">
        <f t="shared" ref="T110:Z125" si="58">SUMIFS(T$2:T$108,$C$2:$C$108,$A110)</f>
        <v>1976.1999999999996</v>
      </c>
      <c r="U110" s="31">
        <f t="shared" si="58"/>
        <v>33941.400000000038</v>
      </c>
      <c r="V110" s="31">
        <f t="shared" si="58"/>
        <v>8530.4000000000015</v>
      </c>
      <c r="W110" s="31">
        <f t="shared" si="58"/>
        <v>30827.299999999985</v>
      </c>
      <c r="X110" s="31">
        <f t="shared" si="58"/>
        <v>44185.000000000022</v>
      </c>
      <c r="Y110" s="31">
        <f t="shared" si="58"/>
        <v>23480.699999999968</v>
      </c>
      <c r="Z110" s="31">
        <f t="shared" si="58"/>
        <v>142941.00000000003</v>
      </c>
      <c r="AA110" s="32">
        <f t="shared" si="38"/>
        <v>33621.412931522558</v>
      </c>
      <c r="AB110" s="31">
        <f t="shared" ref="AB110:AG125" si="59">SUMIFS(AB$2:AB$108,$C$2:$C$108,$A110)</f>
        <v>93265.4</v>
      </c>
      <c r="AC110" s="31">
        <f t="shared" si="59"/>
        <v>98184.099999999991</v>
      </c>
      <c r="AD110" s="31">
        <f t="shared" si="59"/>
        <v>103804.39999999998</v>
      </c>
      <c r="AE110" s="31">
        <f t="shared" si="59"/>
        <v>4265647.5</v>
      </c>
      <c r="AF110" s="31">
        <f t="shared" si="59"/>
        <v>4253850.5</v>
      </c>
      <c r="AG110" s="31">
        <f t="shared" si="59"/>
        <v>4251487</v>
      </c>
      <c r="AH110" s="32">
        <f t="shared" ref="AH110:AH129" si="60">AB110/AE110*1000000</f>
        <v>21864.30078903613</v>
      </c>
      <c r="AI110" s="32">
        <f t="shared" ref="AI110:AI129" si="61">AC110/AF110*1000000</f>
        <v>23081.22958246887</v>
      </c>
      <c r="AJ110" s="32">
        <f t="shared" ref="AJ110:AJ129" si="62">AD110/AG110*1000000</f>
        <v>24416.021970665788</v>
      </c>
      <c r="AK110" s="29">
        <f t="shared" ref="AK110:AK129" si="63">AD110/AB110*100-100</f>
        <v>11.300010507648068</v>
      </c>
      <c r="AL110" s="79">
        <f t="shared" ref="AL110:AL129" si="64">AD110/AC110*100-100</f>
        <v>5.7242465938985845</v>
      </c>
      <c r="AM110" s="26">
        <f>RANK(AK110,AK$110:AK$129)</f>
        <v>10</v>
      </c>
      <c r="AN110" s="26">
        <f t="shared" ref="AN110:AN127" si="65">RANK(AH110,AH$110:AH$129)</f>
        <v>6</v>
      </c>
      <c r="AO110" s="26">
        <f t="shared" ref="AO110:AO127" si="66">RANK(AI110,AI$110:AI$129)</f>
        <v>6</v>
      </c>
      <c r="AP110" s="26">
        <f t="shared" ref="AP110:AP127" si="67">RANK(AJ110,AJ$110:AJ$129)</f>
        <v>6</v>
      </c>
      <c r="AQ110" s="26">
        <f t="shared" ref="AQ110:AQ127" si="68">RANK(AL110,AL$110:AL$129)</f>
        <v>4</v>
      </c>
      <c r="AR110" s="31">
        <f t="shared" ref="AR110:AT125" si="69">SUMIFS(AR$2:AR$108,$C$2:$C$108,$A110)</f>
        <v>58265.1</v>
      </c>
      <c r="AS110" s="31">
        <f t="shared" si="69"/>
        <v>61139.199999999983</v>
      </c>
      <c r="AT110" s="31">
        <f t="shared" si="69"/>
        <v>64117.499999999993</v>
      </c>
      <c r="AU110" s="29">
        <f t="shared" ref="AU110:AU129" si="70">AT110/AR110*100-100</f>
        <v>10.044434833202033</v>
      </c>
      <c r="AV110" s="31">
        <f t="shared" ref="AV110:BF125" si="71">SUMIFS(AV$2:AV$108,$C$2:$C$108,$A110)</f>
        <v>12310.799999999996</v>
      </c>
      <c r="AW110" s="31">
        <f t="shared" si="71"/>
        <v>12700.900000000001</v>
      </c>
      <c r="AX110" s="31">
        <f t="shared" si="71"/>
        <v>13464.4</v>
      </c>
      <c r="AY110" s="29">
        <f t="shared" si="49"/>
        <v>9.370633914936505</v>
      </c>
      <c r="AZ110" s="31">
        <f t="shared" si="71"/>
        <v>31527.3</v>
      </c>
      <c r="BA110" s="31">
        <f t="shared" si="71"/>
        <v>34232.199999999997</v>
      </c>
      <c r="BB110" s="31">
        <f t="shared" si="71"/>
        <v>34232.199999999997</v>
      </c>
      <c r="BC110" s="29">
        <f t="shared" si="50"/>
        <v>8.5795485182682967</v>
      </c>
      <c r="BD110" s="30">
        <f t="shared" si="71"/>
        <v>34474.5</v>
      </c>
      <c r="BE110" s="30">
        <f t="shared" si="71"/>
        <v>34974.299999999988</v>
      </c>
      <c r="BF110" s="30">
        <f t="shared" si="71"/>
        <v>36603.4</v>
      </c>
      <c r="BG110" s="29">
        <f t="shared" si="51"/>
        <v>6.1752889817111196</v>
      </c>
      <c r="BH110" s="29">
        <f t="shared" si="52"/>
        <v>61.767612933555803</v>
      </c>
      <c r="BI110" s="29">
        <f t="shared" si="53"/>
        <v>12.970933794713908</v>
      </c>
      <c r="BJ110" s="29">
        <f t="shared" si="54"/>
        <v>32.977600178797815</v>
      </c>
      <c r="BK110" s="29">
        <f t="shared" si="55"/>
        <v>35.261896412868829</v>
      </c>
    </row>
    <row r="111" spans="1:69" x14ac:dyDescent="0.3">
      <c r="A111" s="26">
        <v>2</v>
      </c>
      <c r="B111" s="26" t="s">
        <v>18</v>
      </c>
      <c r="K111" s="31">
        <f t="shared" ref="K111:L129" si="72">SUMIFS(K$2:K$108,$C$2:$C$108,$A111)</f>
        <v>3692878</v>
      </c>
      <c r="L111" s="31">
        <f t="shared" si="72"/>
        <v>3258.6082000000001</v>
      </c>
      <c r="M111" s="30">
        <f t="shared" si="32"/>
        <v>1133.2684917444201</v>
      </c>
      <c r="T111" s="31">
        <f t="shared" si="58"/>
        <v>81.900000000000006</v>
      </c>
      <c r="U111" s="31">
        <f t="shared" si="58"/>
        <v>901.3</v>
      </c>
      <c r="V111" s="31">
        <f t="shared" si="58"/>
        <v>406.3</v>
      </c>
      <c r="W111" s="31">
        <f t="shared" si="58"/>
        <v>1140.5</v>
      </c>
      <c r="X111" s="31">
        <f t="shared" si="58"/>
        <v>1460.9</v>
      </c>
      <c r="Y111" s="31">
        <f t="shared" si="58"/>
        <v>1279.2</v>
      </c>
      <c r="Z111" s="31">
        <f t="shared" si="58"/>
        <v>5270.1</v>
      </c>
      <c r="AA111" s="32">
        <f t="shared" si="38"/>
        <v>42845.122293268083</v>
      </c>
      <c r="AB111" s="31">
        <f t="shared" si="59"/>
        <v>2729.8</v>
      </c>
      <c r="AC111" s="31">
        <f t="shared" si="59"/>
        <v>2926.1</v>
      </c>
      <c r="AD111" s="31">
        <f t="shared" si="59"/>
        <v>3093.6</v>
      </c>
      <c r="AE111" s="31">
        <f t="shared" si="59"/>
        <v>123724.5</v>
      </c>
      <c r="AF111" s="31">
        <f t="shared" si="59"/>
        <v>123245</v>
      </c>
      <c r="AG111" s="31">
        <f t="shared" si="59"/>
        <v>123003.5</v>
      </c>
      <c r="AH111" s="32">
        <f t="shared" si="60"/>
        <v>22063.536324656801</v>
      </c>
      <c r="AI111" s="32">
        <f t="shared" si="61"/>
        <v>23742.139640553371</v>
      </c>
      <c r="AJ111" s="32">
        <f t="shared" si="62"/>
        <v>25150.503847451495</v>
      </c>
      <c r="AK111" s="29">
        <f t="shared" si="63"/>
        <v>13.326983661806707</v>
      </c>
      <c r="AL111" s="79">
        <f t="shared" si="64"/>
        <v>5.7243429821263874</v>
      </c>
      <c r="AM111" s="26">
        <f t="shared" ref="AM111:AM129" si="73">RANK(AK111,AK$110:AK$129)</f>
        <v>1</v>
      </c>
      <c r="AN111" s="26">
        <f t="shared" si="65"/>
        <v>5</v>
      </c>
      <c r="AO111" s="26">
        <f t="shared" si="66"/>
        <v>5</v>
      </c>
      <c r="AP111" s="26">
        <f t="shared" si="67"/>
        <v>4</v>
      </c>
      <c r="AQ111" s="26">
        <f t="shared" si="68"/>
        <v>3</v>
      </c>
      <c r="AR111" s="31">
        <f t="shared" si="69"/>
        <v>1626.8</v>
      </c>
      <c r="AS111" s="31">
        <f t="shared" si="69"/>
        <v>1757.4</v>
      </c>
      <c r="AT111" s="31">
        <f t="shared" si="69"/>
        <v>1868.9</v>
      </c>
      <c r="AU111" s="29">
        <f t="shared" si="70"/>
        <v>14.881976887140411</v>
      </c>
      <c r="AV111" s="31">
        <f t="shared" si="71"/>
        <v>417</v>
      </c>
      <c r="AW111" s="31">
        <f t="shared" si="71"/>
        <v>430</v>
      </c>
      <c r="AX111" s="31">
        <f t="shared" si="71"/>
        <v>452.6</v>
      </c>
      <c r="AY111" s="29">
        <f t="shared" si="49"/>
        <v>8.5371702637889797</v>
      </c>
      <c r="AZ111" s="31">
        <f t="shared" si="71"/>
        <v>857.4</v>
      </c>
      <c r="BA111" s="31">
        <f t="shared" si="71"/>
        <v>947.6</v>
      </c>
      <c r="BB111" s="31">
        <f t="shared" si="71"/>
        <v>947.6</v>
      </c>
      <c r="BC111" s="29">
        <f t="shared" si="50"/>
        <v>10.520177280149284</v>
      </c>
      <c r="BD111" s="30">
        <f t="shared" si="71"/>
        <v>1030.7</v>
      </c>
      <c r="BE111" s="30">
        <f t="shared" si="71"/>
        <v>1069.3999999999999</v>
      </c>
      <c r="BF111" s="30">
        <f t="shared" si="71"/>
        <v>1117.7</v>
      </c>
      <c r="BG111" s="29">
        <f t="shared" si="51"/>
        <v>8.4408654312603062</v>
      </c>
      <c r="BH111" s="29">
        <f t="shared" si="52"/>
        <v>60.411817946728732</v>
      </c>
      <c r="BI111" s="29">
        <f t="shared" si="53"/>
        <v>14.630204292733387</v>
      </c>
      <c r="BJ111" s="29">
        <f t="shared" si="54"/>
        <v>30.630980087923454</v>
      </c>
      <c r="BK111" s="29">
        <f t="shared" si="55"/>
        <v>36.129428497543323</v>
      </c>
    </row>
    <row r="112" spans="1:69" x14ac:dyDescent="0.3">
      <c r="A112" s="26">
        <v>3</v>
      </c>
      <c r="B112" s="26" t="s">
        <v>202</v>
      </c>
      <c r="K112" s="31">
        <f t="shared" si="72"/>
        <v>41795073</v>
      </c>
      <c r="L112" s="31">
        <f t="shared" si="72"/>
        <v>23862.867500000004</v>
      </c>
      <c r="M112" s="30">
        <f t="shared" si="32"/>
        <v>1751.4690135206924</v>
      </c>
      <c r="T112" s="31">
        <f t="shared" si="58"/>
        <v>4343.7</v>
      </c>
      <c r="U112" s="31">
        <f t="shared" si="58"/>
        <v>97241.5</v>
      </c>
      <c r="V112" s="31">
        <f t="shared" si="58"/>
        <v>23272.899999999994</v>
      </c>
      <c r="W112" s="31">
        <f t="shared" si="58"/>
        <v>111641.60000000005</v>
      </c>
      <c r="X112" s="31">
        <f t="shared" si="58"/>
        <v>141659.89999999988</v>
      </c>
      <c r="Y112" s="31">
        <f t="shared" si="58"/>
        <v>54405.500000000051</v>
      </c>
      <c r="Z112" s="31">
        <f t="shared" si="58"/>
        <v>432565.10000000009</v>
      </c>
      <c r="AA112" s="32">
        <f t="shared" si="38"/>
        <v>43281.260388753319</v>
      </c>
      <c r="AB112" s="31">
        <f t="shared" si="59"/>
        <v>242242.30000000008</v>
      </c>
      <c r="AC112" s="31">
        <f t="shared" si="59"/>
        <v>257674.3</v>
      </c>
      <c r="AD112" s="31">
        <f t="shared" si="59"/>
        <v>272278.09999999998</v>
      </c>
      <c r="AE112" s="31">
        <f t="shared" si="59"/>
        <v>9962279</v>
      </c>
      <c r="AF112" s="31">
        <f t="shared" si="59"/>
        <v>9959756.5</v>
      </c>
      <c r="AG112" s="31">
        <f t="shared" si="59"/>
        <v>9994281.5</v>
      </c>
      <c r="AH112" s="32">
        <f t="shared" si="60"/>
        <v>24315.9522033061</v>
      </c>
      <c r="AI112" s="32">
        <f t="shared" si="61"/>
        <v>25871.546156776021</v>
      </c>
      <c r="AJ112" s="32">
        <f t="shared" si="62"/>
        <v>27243.389132075172</v>
      </c>
      <c r="AK112" s="29">
        <f t="shared" si="63"/>
        <v>12.399073159394504</v>
      </c>
      <c r="AL112" s="79">
        <f t="shared" si="64"/>
        <v>5.6675423198976347</v>
      </c>
      <c r="AM112" s="26">
        <f t="shared" si="73"/>
        <v>4</v>
      </c>
      <c r="AN112" s="26">
        <f t="shared" si="65"/>
        <v>2</v>
      </c>
      <c r="AO112" s="26">
        <f t="shared" si="66"/>
        <v>2</v>
      </c>
      <c r="AP112" s="26">
        <f t="shared" si="67"/>
        <v>2</v>
      </c>
      <c r="AQ112" s="26">
        <f t="shared" si="68"/>
        <v>5</v>
      </c>
      <c r="AR112" s="31">
        <f t="shared" si="69"/>
        <v>171324</v>
      </c>
      <c r="AS112" s="31">
        <f t="shared" si="69"/>
        <v>182487.39999999997</v>
      </c>
      <c r="AT112" s="31">
        <f t="shared" si="69"/>
        <v>192261.9</v>
      </c>
      <c r="AU112" s="29">
        <f t="shared" si="70"/>
        <v>12.22122995026966</v>
      </c>
      <c r="AV112" s="31">
        <f t="shared" si="71"/>
        <v>31077.599999999999</v>
      </c>
      <c r="AW112" s="31">
        <f t="shared" si="71"/>
        <v>31935.699999999997</v>
      </c>
      <c r="AX112" s="31">
        <f t="shared" si="71"/>
        <v>34048.400000000009</v>
      </c>
      <c r="AY112" s="29">
        <f t="shared" si="49"/>
        <v>9.5592967281901196</v>
      </c>
      <c r="AZ112" s="31">
        <f t="shared" si="71"/>
        <v>81284.300000000017</v>
      </c>
      <c r="BA112" s="31">
        <f t="shared" si="71"/>
        <v>88636.4</v>
      </c>
      <c r="BB112" s="31">
        <f t="shared" si="71"/>
        <v>88636.4</v>
      </c>
      <c r="BC112" s="29">
        <f t="shared" si="50"/>
        <v>9.0449201137242596</v>
      </c>
      <c r="BD112" s="30">
        <f t="shared" si="71"/>
        <v>77366.60000000002</v>
      </c>
      <c r="BE112" s="30">
        <f t="shared" si="71"/>
        <v>78631.700000000012</v>
      </c>
      <c r="BF112" s="30">
        <f t="shared" si="71"/>
        <v>82254.8</v>
      </c>
      <c r="BG112" s="29">
        <f t="shared" si="51"/>
        <v>6.3182303474625741</v>
      </c>
      <c r="BH112" s="29">
        <f t="shared" si="52"/>
        <v>70.612326147420603</v>
      </c>
      <c r="BI112" s="29">
        <f t="shared" si="53"/>
        <v>12.505008665772245</v>
      </c>
      <c r="BJ112" s="29">
        <f t="shared" si="54"/>
        <v>32.553628073649698</v>
      </c>
      <c r="BK112" s="29">
        <f t="shared" si="55"/>
        <v>30.20984794590531</v>
      </c>
    </row>
    <row r="113" spans="1:63" x14ac:dyDescent="0.3">
      <c r="A113" s="26">
        <v>4</v>
      </c>
      <c r="B113" s="26" t="s">
        <v>406</v>
      </c>
      <c r="K113" s="31">
        <f t="shared" si="72"/>
        <v>55227131</v>
      </c>
      <c r="L113" s="31">
        <f t="shared" si="72"/>
        <v>13605.965199999999</v>
      </c>
      <c r="M113" s="30">
        <f t="shared" si="32"/>
        <v>4059.0380901459312</v>
      </c>
      <c r="T113" s="31">
        <f t="shared" si="58"/>
        <v>2081.5000000000018</v>
      </c>
      <c r="U113" s="31">
        <f t="shared" si="58"/>
        <v>9282.9000000000015</v>
      </c>
      <c r="V113" s="31">
        <f t="shared" si="58"/>
        <v>3532.3</v>
      </c>
      <c r="W113" s="31">
        <f t="shared" si="58"/>
        <v>13281.900000000001</v>
      </c>
      <c r="X113" s="31">
        <f t="shared" si="58"/>
        <v>13185.3</v>
      </c>
      <c r="Y113" s="31">
        <f t="shared" si="58"/>
        <v>10146.299999999999</v>
      </c>
      <c r="Z113" s="31">
        <f t="shared" si="58"/>
        <v>51510.200000000004</v>
      </c>
      <c r="AA113" s="32">
        <f t="shared" si="38"/>
        <v>47698.052406538438</v>
      </c>
      <c r="AB113" s="31">
        <f t="shared" si="59"/>
        <v>26841.000000000007</v>
      </c>
      <c r="AC113" s="31">
        <f t="shared" si="59"/>
        <v>28991</v>
      </c>
      <c r="AD113" s="31">
        <f t="shared" si="59"/>
        <v>30371.500000000007</v>
      </c>
      <c r="AE113" s="31">
        <f t="shared" si="59"/>
        <v>1075326</v>
      </c>
      <c r="AF113" s="31">
        <f t="shared" si="59"/>
        <v>1075358.5</v>
      </c>
      <c r="AG113" s="31">
        <f t="shared" si="59"/>
        <v>1079922.5</v>
      </c>
      <c r="AH113" s="32">
        <f t="shared" si="60"/>
        <v>24960.802584518562</v>
      </c>
      <c r="AI113" s="32">
        <f t="shared" si="61"/>
        <v>26959.38145278993</v>
      </c>
      <c r="AJ113" s="32">
        <f t="shared" si="62"/>
        <v>28123.777400693114</v>
      </c>
      <c r="AK113" s="29">
        <f t="shared" si="63"/>
        <v>13.153384747215085</v>
      </c>
      <c r="AL113" s="79">
        <f t="shared" si="64"/>
        <v>4.7618226346107519</v>
      </c>
      <c r="AM113" s="26">
        <f t="shared" si="73"/>
        <v>2</v>
      </c>
      <c r="AN113" s="26">
        <f t="shared" si="65"/>
        <v>1</v>
      </c>
      <c r="AO113" s="26">
        <f t="shared" si="66"/>
        <v>1</v>
      </c>
      <c r="AP113" s="26">
        <f t="shared" si="67"/>
        <v>1</v>
      </c>
      <c r="AQ113" s="26">
        <f t="shared" si="68"/>
        <v>12</v>
      </c>
      <c r="AR113" s="31">
        <f t="shared" si="69"/>
        <v>18451.5</v>
      </c>
      <c r="AS113" s="31">
        <f t="shared" si="69"/>
        <v>19870.199999999997</v>
      </c>
      <c r="AT113" s="31">
        <f t="shared" si="69"/>
        <v>20927.400000000001</v>
      </c>
      <c r="AU113" s="29">
        <f t="shared" si="70"/>
        <v>13.418421266563698</v>
      </c>
      <c r="AV113" s="31">
        <f t="shared" si="71"/>
        <v>3202.8999999999996</v>
      </c>
      <c r="AW113" s="31">
        <f t="shared" si="71"/>
        <v>3386.3</v>
      </c>
      <c r="AX113" s="31">
        <f t="shared" si="71"/>
        <v>3591.2</v>
      </c>
      <c r="AY113" s="29">
        <f t="shared" si="49"/>
        <v>12.123388179462367</v>
      </c>
      <c r="AZ113" s="31">
        <f t="shared" si="71"/>
        <v>8807.6</v>
      </c>
      <c r="BA113" s="31">
        <f t="shared" si="71"/>
        <v>9668.2999999999993</v>
      </c>
      <c r="BB113" s="31">
        <f t="shared" si="71"/>
        <v>9668.2999999999993</v>
      </c>
      <c r="BC113" s="29">
        <f t="shared" si="50"/>
        <v>9.7722421545029192</v>
      </c>
      <c r="BD113" s="30">
        <f t="shared" si="71"/>
        <v>8575.9</v>
      </c>
      <c r="BE113" s="30">
        <f t="shared" si="71"/>
        <v>8975.4</v>
      </c>
      <c r="BF113" s="30">
        <f t="shared" si="71"/>
        <v>9362.2999999999993</v>
      </c>
      <c r="BG113" s="29">
        <f t="shared" si="51"/>
        <v>9.1698830443452124</v>
      </c>
      <c r="BH113" s="29">
        <f t="shared" si="52"/>
        <v>68.904729763100264</v>
      </c>
      <c r="BI113" s="29">
        <f t="shared" si="53"/>
        <v>11.824243122664337</v>
      </c>
      <c r="BJ113" s="29">
        <f t="shared" si="54"/>
        <v>31.833462291951324</v>
      </c>
      <c r="BK113" s="29">
        <f t="shared" si="55"/>
        <v>30.825938791301045</v>
      </c>
    </row>
    <row r="114" spans="1:63" x14ac:dyDescent="0.3">
      <c r="A114" s="26">
        <v>5</v>
      </c>
      <c r="B114" s="26" t="s">
        <v>221</v>
      </c>
      <c r="K114" s="31">
        <f t="shared" si="72"/>
        <v>71896863</v>
      </c>
      <c r="L114" s="31">
        <f t="shared" si="72"/>
        <v>18351.493999999999</v>
      </c>
      <c r="M114" s="30">
        <f t="shared" si="32"/>
        <v>3917.7662047569534</v>
      </c>
      <c r="T114" s="31">
        <f t="shared" si="58"/>
        <v>3400.400000000001</v>
      </c>
      <c r="U114" s="31">
        <f t="shared" si="58"/>
        <v>47827.000000000051</v>
      </c>
      <c r="V114" s="31">
        <f t="shared" si="58"/>
        <v>10929.800000000008</v>
      </c>
      <c r="W114" s="31">
        <f t="shared" si="58"/>
        <v>42187.30000000001</v>
      </c>
      <c r="X114" s="31">
        <f t="shared" si="58"/>
        <v>47586.6</v>
      </c>
      <c r="Y114" s="31">
        <f t="shared" si="58"/>
        <v>25301.9</v>
      </c>
      <c r="Z114" s="31">
        <f t="shared" si="58"/>
        <v>177233.00000000009</v>
      </c>
      <c r="AA114" s="32">
        <f t="shared" si="38"/>
        <v>36536.223445435593</v>
      </c>
      <c r="AB114" s="31">
        <f t="shared" si="59"/>
        <v>104047.10000000002</v>
      </c>
      <c r="AC114" s="31">
        <f t="shared" si="59"/>
        <v>110517.19999999998</v>
      </c>
      <c r="AD114" s="31">
        <f t="shared" si="59"/>
        <v>116921.1</v>
      </c>
      <c r="AE114" s="31">
        <f t="shared" si="59"/>
        <v>4858787.5</v>
      </c>
      <c r="AF114" s="31">
        <f t="shared" si="59"/>
        <v>4848649</v>
      </c>
      <c r="AG114" s="31">
        <f t="shared" si="59"/>
        <v>4850884.5</v>
      </c>
      <c r="AH114" s="32">
        <f t="shared" si="60"/>
        <v>21414.210849929128</v>
      </c>
      <c r="AI114" s="32">
        <f t="shared" si="61"/>
        <v>22793.40080092413</v>
      </c>
      <c r="AJ114" s="32">
        <f t="shared" si="62"/>
        <v>24103.047598845118</v>
      </c>
      <c r="AK114" s="29">
        <f t="shared" si="63"/>
        <v>12.373242502674259</v>
      </c>
      <c r="AL114" s="79">
        <f t="shared" si="64"/>
        <v>5.7944826687610771</v>
      </c>
      <c r="AM114" s="26">
        <f t="shared" si="73"/>
        <v>5</v>
      </c>
      <c r="AN114" s="26">
        <f t="shared" si="65"/>
        <v>8</v>
      </c>
      <c r="AO114" s="26">
        <f t="shared" si="66"/>
        <v>7</v>
      </c>
      <c r="AP114" s="26">
        <f t="shared" si="67"/>
        <v>7</v>
      </c>
      <c r="AQ114" s="26">
        <f t="shared" si="68"/>
        <v>2</v>
      </c>
      <c r="AR114" s="31">
        <f t="shared" si="69"/>
        <v>68642.600000000006</v>
      </c>
      <c r="AS114" s="31">
        <f t="shared" si="69"/>
        <v>72951.199999999997</v>
      </c>
      <c r="AT114" s="31">
        <f t="shared" si="69"/>
        <v>78042.100000000006</v>
      </c>
      <c r="AU114" s="29">
        <f t="shared" si="70"/>
        <v>13.693391567335738</v>
      </c>
      <c r="AV114" s="31">
        <f t="shared" si="71"/>
        <v>12233.300000000001</v>
      </c>
      <c r="AW114" s="31">
        <f t="shared" si="71"/>
        <v>12630.1</v>
      </c>
      <c r="AX114" s="31">
        <f t="shared" si="71"/>
        <v>13408.7</v>
      </c>
      <c r="AY114" s="29">
        <f t="shared" si="49"/>
        <v>9.6082005673040101</v>
      </c>
      <c r="AZ114" s="31">
        <f t="shared" si="71"/>
        <v>35440</v>
      </c>
      <c r="BA114" s="31">
        <f t="shared" si="71"/>
        <v>38663.5</v>
      </c>
      <c r="BB114" s="31">
        <f t="shared" si="71"/>
        <v>38663.5</v>
      </c>
      <c r="BC114" s="29">
        <f t="shared" si="50"/>
        <v>9.0956546275394885</v>
      </c>
      <c r="BD114" s="30">
        <f t="shared" si="71"/>
        <v>35514.200000000012</v>
      </c>
      <c r="BE114" s="30">
        <f t="shared" si="71"/>
        <v>36499.4</v>
      </c>
      <c r="BF114" s="30">
        <f t="shared" si="71"/>
        <v>38088.799999999996</v>
      </c>
      <c r="BG114" s="29">
        <f t="shared" si="51"/>
        <v>7.2494945683697836</v>
      </c>
      <c r="BH114" s="29">
        <f t="shared" si="52"/>
        <v>66.747661457170693</v>
      </c>
      <c r="BI114" s="29">
        <f t="shared" si="53"/>
        <v>11.468161007722303</v>
      </c>
      <c r="BJ114" s="29">
        <f t="shared" si="54"/>
        <v>33.068026215969567</v>
      </c>
      <c r="BK114" s="29">
        <f t="shared" si="55"/>
        <v>32.576498168422972</v>
      </c>
    </row>
    <row r="115" spans="1:63" x14ac:dyDescent="0.3">
      <c r="A115" s="26">
        <v>6</v>
      </c>
      <c r="B115" s="26" t="s">
        <v>230</v>
      </c>
      <c r="K115" s="31">
        <f t="shared" si="72"/>
        <v>9946875</v>
      </c>
      <c r="L115" s="31">
        <f t="shared" si="72"/>
        <v>7936.8333999999995</v>
      </c>
      <c r="M115" s="30">
        <f t="shared" si="32"/>
        <v>1253.2548560235623</v>
      </c>
      <c r="T115" s="31">
        <f t="shared" si="58"/>
        <v>680.50000000000068</v>
      </c>
      <c r="U115" s="31">
        <f t="shared" si="58"/>
        <v>9709.2999999999993</v>
      </c>
      <c r="V115" s="31">
        <f t="shared" si="58"/>
        <v>2294.7999999999961</v>
      </c>
      <c r="W115" s="31">
        <f t="shared" si="58"/>
        <v>8627.7000000000007</v>
      </c>
      <c r="X115" s="31">
        <f t="shared" si="58"/>
        <v>11643.2</v>
      </c>
      <c r="Y115" s="31">
        <f t="shared" si="58"/>
        <v>8685.2000000000025</v>
      </c>
      <c r="Z115" s="31">
        <f t="shared" si="58"/>
        <v>41640.699999999997</v>
      </c>
      <c r="AA115" s="32">
        <f t="shared" si="38"/>
        <v>34862.344612334564</v>
      </c>
      <c r="AB115" s="31">
        <f t="shared" si="59"/>
        <v>25991</v>
      </c>
      <c r="AC115" s="31">
        <f t="shared" si="59"/>
        <v>27185.300000000003</v>
      </c>
      <c r="AD115" s="31">
        <f t="shared" si="59"/>
        <v>28061.400000000005</v>
      </c>
      <c r="AE115" s="31">
        <f t="shared" si="59"/>
        <v>1198078.5</v>
      </c>
      <c r="AF115" s="31">
        <f t="shared" si="59"/>
        <v>1194447.5</v>
      </c>
      <c r="AG115" s="31">
        <f t="shared" si="59"/>
        <v>1194432</v>
      </c>
      <c r="AH115" s="32">
        <f t="shared" si="60"/>
        <v>21693.904030495498</v>
      </c>
      <c r="AI115" s="32">
        <f t="shared" si="61"/>
        <v>22759.727823952082</v>
      </c>
      <c r="AJ115" s="32">
        <f t="shared" si="62"/>
        <v>23493.50988587044</v>
      </c>
      <c r="AK115" s="29">
        <f t="shared" si="63"/>
        <v>7.9658343272671459</v>
      </c>
      <c r="AL115" s="79">
        <f t="shared" si="64"/>
        <v>3.2226975608141259</v>
      </c>
      <c r="AM115" s="26">
        <f t="shared" si="73"/>
        <v>20</v>
      </c>
      <c r="AN115" s="26">
        <f t="shared" si="65"/>
        <v>7</v>
      </c>
      <c r="AO115" s="26">
        <f t="shared" si="66"/>
        <v>8</v>
      </c>
      <c r="AP115" s="26">
        <f t="shared" si="67"/>
        <v>9</v>
      </c>
      <c r="AQ115" s="26">
        <f t="shared" si="68"/>
        <v>20</v>
      </c>
      <c r="AR115" s="31">
        <f t="shared" si="69"/>
        <v>17317.599999999999</v>
      </c>
      <c r="AS115" s="31">
        <f t="shared" si="69"/>
        <v>17952.599999999999</v>
      </c>
      <c r="AT115" s="31">
        <f t="shared" si="69"/>
        <v>18541.500000000004</v>
      </c>
      <c r="AU115" s="29">
        <f t="shared" si="70"/>
        <v>7.0673765417841139</v>
      </c>
      <c r="AV115" s="31">
        <f t="shared" si="71"/>
        <v>2941.2999999999997</v>
      </c>
      <c r="AW115" s="31">
        <f t="shared" si="71"/>
        <v>3034.5</v>
      </c>
      <c r="AX115" s="31">
        <f t="shared" si="71"/>
        <v>3227.6000000000008</v>
      </c>
      <c r="AY115" s="29">
        <f t="shared" si="49"/>
        <v>9.7337911807704529</v>
      </c>
      <c r="AZ115" s="31">
        <f t="shared" si="71"/>
        <v>7698</v>
      </c>
      <c r="BA115" s="31">
        <f t="shared" si="71"/>
        <v>8268.3000000000011</v>
      </c>
      <c r="BB115" s="31">
        <f t="shared" si="71"/>
        <v>8268.3000000000011</v>
      </c>
      <c r="BC115" s="29">
        <f t="shared" si="50"/>
        <v>7.4084177708495957</v>
      </c>
      <c r="BD115" s="30">
        <f t="shared" si="71"/>
        <v>10041.800000000003</v>
      </c>
      <c r="BE115" s="30">
        <f t="shared" si="71"/>
        <v>10285.900000000001</v>
      </c>
      <c r="BF115" s="30">
        <f t="shared" si="71"/>
        <v>10791.500000000002</v>
      </c>
      <c r="BG115" s="29">
        <f t="shared" si="51"/>
        <v>7.4657929853213574</v>
      </c>
      <c r="BH115" s="29">
        <f t="shared" si="52"/>
        <v>66.07475036883406</v>
      </c>
      <c r="BI115" s="29">
        <f t="shared" si="53"/>
        <v>11.501920787986345</v>
      </c>
      <c r="BJ115" s="29">
        <f t="shared" si="54"/>
        <v>29.465030255083498</v>
      </c>
      <c r="BK115" s="29">
        <f t="shared" si="55"/>
        <v>38.456741288745391</v>
      </c>
    </row>
    <row r="116" spans="1:63" x14ac:dyDescent="0.3">
      <c r="A116" s="26">
        <v>7</v>
      </c>
      <c r="B116" s="26" t="s">
        <v>236</v>
      </c>
      <c r="K116" s="31">
        <f t="shared" si="72"/>
        <v>16084210</v>
      </c>
      <c r="L116" s="31">
        <f t="shared" si="72"/>
        <v>5417.7138000000004</v>
      </c>
      <c r="M116" s="30">
        <f t="shared" si="32"/>
        <v>2968.8186924898096</v>
      </c>
      <c r="T116" s="31">
        <f t="shared" si="58"/>
        <v>465.7999999999995</v>
      </c>
      <c r="U116" s="31">
        <f t="shared" si="58"/>
        <v>9282.3999999999978</v>
      </c>
      <c r="V116" s="31">
        <f t="shared" si="58"/>
        <v>3371.4000000000033</v>
      </c>
      <c r="W116" s="31">
        <f t="shared" si="58"/>
        <v>13152.6</v>
      </c>
      <c r="X116" s="31">
        <f t="shared" si="58"/>
        <v>17072.100000000002</v>
      </c>
      <c r="Y116" s="31">
        <f t="shared" si="58"/>
        <v>9778.7999999999993</v>
      </c>
      <c r="Z116" s="31">
        <f t="shared" si="58"/>
        <v>53123.1</v>
      </c>
      <c r="AA116" s="32">
        <f t="shared" si="38"/>
        <v>35218.458380734934</v>
      </c>
      <c r="AB116" s="31">
        <f t="shared" si="59"/>
        <v>33623.999999999993</v>
      </c>
      <c r="AC116" s="31">
        <f t="shared" si="59"/>
        <v>35924.100000000006</v>
      </c>
      <c r="AD116" s="31">
        <f t="shared" si="59"/>
        <v>37837.800000000003</v>
      </c>
      <c r="AE116" s="31">
        <f t="shared" si="59"/>
        <v>1513861</v>
      </c>
      <c r="AF116" s="31">
        <f t="shared" si="59"/>
        <v>1508431.5</v>
      </c>
      <c r="AG116" s="31">
        <f t="shared" si="59"/>
        <v>1508388</v>
      </c>
      <c r="AH116" s="32">
        <f t="shared" si="60"/>
        <v>22210.757790840766</v>
      </c>
      <c r="AI116" s="32">
        <f t="shared" si="61"/>
        <v>23815.532889627408</v>
      </c>
      <c r="AJ116" s="32">
        <f t="shared" si="62"/>
        <v>25084.925098847249</v>
      </c>
      <c r="AK116" s="29">
        <f t="shared" si="63"/>
        <v>12.532119914346936</v>
      </c>
      <c r="AL116" s="79">
        <f t="shared" si="64"/>
        <v>5.3270645611163303</v>
      </c>
      <c r="AM116" s="26">
        <f t="shared" si="73"/>
        <v>3</v>
      </c>
      <c r="AN116" s="26">
        <f t="shared" si="65"/>
        <v>4</v>
      </c>
      <c r="AO116" s="26">
        <f t="shared" si="66"/>
        <v>4</v>
      </c>
      <c r="AP116" s="26">
        <f t="shared" si="67"/>
        <v>5</v>
      </c>
      <c r="AQ116" s="26">
        <f t="shared" si="68"/>
        <v>7</v>
      </c>
      <c r="AR116" s="31">
        <f t="shared" si="69"/>
        <v>19265</v>
      </c>
      <c r="AS116" s="31">
        <f t="shared" si="69"/>
        <v>20730</v>
      </c>
      <c r="AT116" s="31">
        <f t="shared" si="69"/>
        <v>21825.3</v>
      </c>
      <c r="AU116" s="29">
        <f t="shared" si="70"/>
        <v>13.289903970931732</v>
      </c>
      <c r="AV116" s="31">
        <f t="shared" si="71"/>
        <v>5126.1000000000013</v>
      </c>
      <c r="AW116" s="31">
        <f t="shared" si="71"/>
        <v>5344.6</v>
      </c>
      <c r="AX116" s="31">
        <f t="shared" si="71"/>
        <v>5681.2</v>
      </c>
      <c r="AY116" s="29">
        <f t="shared" si="49"/>
        <v>10.828895261504812</v>
      </c>
      <c r="AZ116" s="31">
        <f t="shared" si="71"/>
        <v>11195</v>
      </c>
      <c r="BA116" s="31">
        <f t="shared" si="71"/>
        <v>12082.9</v>
      </c>
      <c r="BB116" s="31">
        <f t="shared" si="71"/>
        <v>12082.9</v>
      </c>
      <c r="BC116" s="29">
        <f t="shared" si="50"/>
        <v>7.9312192943278319</v>
      </c>
      <c r="BD116" s="30">
        <f t="shared" si="71"/>
        <v>12691.099999999997</v>
      </c>
      <c r="BE116" s="30">
        <f t="shared" si="71"/>
        <v>13032.1</v>
      </c>
      <c r="BF116" s="30">
        <f t="shared" si="71"/>
        <v>13640.6</v>
      </c>
      <c r="BG116" s="29">
        <f t="shared" si="51"/>
        <v>7.4816209784810184</v>
      </c>
      <c r="BH116" s="29">
        <f t="shared" si="52"/>
        <v>57.681207681207681</v>
      </c>
      <c r="BI116" s="29">
        <f t="shared" si="53"/>
        <v>15.014615014615012</v>
      </c>
      <c r="BJ116" s="29">
        <f t="shared" si="54"/>
        <v>31.93341050483907</v>
      </c>
      <c r="BK116" s="29">
        <f t="shared" si="55"/>
        <v>36.050193193050333</v>
      </c>
    </row>
    <row r="117" spans="1:63" x14ac:dyDescent="0.3">
      <c r="A117" s="26">
        <v>8</v>
      </c>
      <c r="B117" s="26" t="s">
        <v>242</v>
      </c>
      <c r="K117" s="31">
        <f t="shared" si="72"/>
        <v>39176137</v>
      </c>
      <c r="L117" s="31">
        <f t="shared" si="72"/>
        <v>22501.817900000002</v>
      </c>
      <c r="M117" s="30">
        <f t="shared" si="32"/>
        <v>1741.0209776873182</v>
      </c>
      <c r="T117" s="31">
        <f t="shared" si="58"/>
        <v>3744.7000000000003</v>
      </c>
      <c r="U117" s="31">
        <f t="shared" si="58"/>
        <v>47202.499999999949</v>
      </c>
      <c r="V117" s="31">
        <f t="shared" si="58"/>
        <v>9047.9999999999982</v>
      </c>
      <c r="W117" s="31">
        <f t="shared" si="58"/>
        <v>39385.89999999998</v>
      </c>
      <c r="X117" s="31">
        <f t="shared" si="58"/>
        <v>46159.800000000047</v>
      </c>
      <c r="Y117" s="31">
        <f t="shared" si="58"/>
        <v>26548.19999999999</v>
      </c>
      <c r="Z117" s="31">
        <f t="shared" si="58"/>
        <v>172089.09999999995</v>
      </c>
      <c r="AA117" s="32">
        <f t="shared" si="38"/>
        <v>38717.315993356657</v>
      </c>
      <c r="AB117" s="31">
        <f t="shared" si="59"/>
        <v>103880.69999999998</v>
      </c>
      <c r="AC117" s="31">
        <f t="shared" si="59"/>
        <v>110333.7</v>
      </c>
      <c r="AD117" s="31">
        <f t="shared" si="59"/>
        <v>115886.9</v>
      </c>
      <c r="AE117" s="31">
        <f t="shared" si="59"/>
        <v>4433359.5</v>
      </c>
      <c r="AF117" s="31">
        <f t="shared" si="59"/>
        <v>4431472</v>
      </c>
      <c r="AG117" s="31">
        <f t="shared" si="59"/>
        <v>4444758</v>
      </c>
      <c r="AH117" s="32">
        <f t="shared" si="60"/>
        <v>23431.598542820626</v>
      </c>
      <c r="AI117" s="32">
        <f t="shared" si="61"/>
        <v>24897.754064563647</v>
      </c>
      <c r="AJ117" s="32">
        <f t="shared" si="62"/>
        <v>26072.713070092905</v>
      </c>
      <c r="AK117" s="29">
        <f t="shared" si="63"/>
        <v>11.557681070689753</v>
      </c>
      <c r="AL117" s="79">
        <f t="shared" si="64"/>
        <v>5.033095056179576</v>
      </c>
      <c r="AM117" s="26">
        <f t="shared" si="73"/>
        <v>8</v>
      </c>
      <c r="AN117" s="26">
        <f t="shared" si="65"/>
        <v>3</v>
      </c>
      <c r="AO117" s="26">
        <f t="shared" si="66"/>
        <v>3</v>
      </c>
      <c r="AP117" s="26">
        <f t="shared" si="67"/>
        <v>3</v>
      </c>
      <c r="AQ117" s="26">
        <f t="shared" si="68"/>
        <v>9</v>
      </c>
      <c r="AR117" s="31">
        <f t="shared" si="69"/>
        <v>67443.499999999985</v>
      </c>
      <c r="AS117" s="31">
        <f t="shared" si="69"/>
        <v>71168.899999999994</v>
      </c>
      <c r="AT117" s="31">
        <f t="shared" si="69"/>
        <v>74791.800000000017</v>
      </c>
      <c r="AU117" s="29">
        <f t="shared" si="70"/>
        <v>10.895490299287601</v>
      </c>
      <c r="AV117" s="31">
        <f t="shared" si="71"/>
        <v>13389.9</v>
      </c>
      <c r="AW117" s="31">
        <f t="shared" si="71"/>
        <v>13947.899999999998</v>
      </c>
      <c r="AX117" s="31">
        <f t="shared" si="71"/>
        <v>14860.8</v>
      </c>
      <c r="AY117" s="29">
        <f t="shared" si="49"/>
        <v>10.985145520130828</v>
      </c>
      <c r="AZ117" s="31">
        <f t="shared" si="71"/>
        <v>35993.199999999997</v>
      </c>
      <c r="BA117" s="31">
        <f t="shared" si="71"/>
        <v>39048.800000000003</v>
      </c>
      <c r="BB117" s="31">
        <f t="shared" si="71"/>
        <v>39048.800000000003</v>
      </c>
      <c r="BC117" s="29">
        <f t="shared" si="50"/>
        <v>8.4893813275841268</v>
      </c>
      <c r="BD117" s="30">
        <f t="shared" si="71"/>
        <v>35301.800000000003</v>
      </c>
      <c r="BE117" s="30">
        <f t="shared" si="71"/>
        <v>36134.499999999993</v>
      </c>
      <c r="BF117" s="30">
        <f t="shared" si="71"/>
        <v>37851.100000000006</v>
      </c>
      <c r="BG117" s="29">
        <f t="shared" si="51"/>
        <v>7.2214447988487791</v>
      </c>
      <c r="BH117" s="29">
        <f t="shared" si="52"/>
        <v>64.538614804606922</v>
      </c>
      <c r="BI117" s="29">
        <f t="shared" si="53"/>
        <v>12.82353743175458</v>
      </c>
      <c r="BJ117" s="29">
        <f t="shared" si="54"/>
        <v>33.695611842235841</v>
      </c>
      <c r="BK117" s="29">
        <f t="shared" si="55"/>
        <v>32.662104172257614</v>
      </c>
    </row>
    <row r="118" spans="1:63" x14ac:dyDescent="0.3">
      <c r="A118" s="26">
        <v>9</v>
      </c>
      <c r="B118" s="26" t="s">
        <v>253</v>
      </c>
      <c r="K118" s="31">
        <f t="shared" si="72"/>
        <v>46019310</v>
      </c>
      <c r="L118" s="31">
        <f t="shared" si="72"/>
        <v>22985.006500000003</v>
      </c>
      <c r="M118" s="30">
        <f t="shared" si="32"/>
        <v>2002.1447459673327</v>
      </c>
      <c r="T118" s="31">
        <f t="shared" si="58"/>
        <v>3014.5000000000014</v>
      </c>
      <c r="U118" s="31">
        <f t="shared" si="58"/>
        <v>26508.099999999995</v>
      </c>
      <c r="V118" s="31">
        <f t="shared" si="58"/>
        <v>6644.7999999999975</v>
      </c>
      <c r="W118" s="31">
        <f t="shared" si="58"/>
        <v>29953.400000000031</v>
      </c>
      <c r="X118" s="31">
        <f t="shared" si="58"/>
        <v>37376.999999999993</v>
      </c>
      <c r="Y118" s="31">
        <f t="shared" si="58"/>
        <v>22119.299999999988</v>
      </c>
      <c r="Z118" s="31">
        <f t="shared" si="58"/>
        <v>125617.1</v>
      </c>
      <c r="AA118" s="32">
        <f t="shared" si="38"/>
        <v>34309.842620926072</v>
      </c>
      <c r="AB118" s="31">
        <f t="shared" si="59"/>
        <v>77704.7</v>
      </c>
      <c r="AC118" s="31">
        <f t="shared" si="59"/>
        <v>83030</v>
      </c>
      <c r="AD118" s="31">
        <f t="shared" si="59"/>
        <v>86018.2</v>
      </c>
      <c r="AE118" s="31">
        <f t="shared" si="59"/>
        <v>3678028</v>
      </c>
      <c r="AF118" s="31">
        <f t="shared" si="59"/>
        <v>3662586</v>
      </c>
      <c r="AG118" s="31">
        <f t="shared" si="59"/>
        <v>3661255.5</v>
      </c>
      <c r="AH118" s="32">
        <f t="shared" si="60"/>
        <v>21126.728779661273</v>
      </c>
      <c r="AI118" s="32">
        <f t="shared" si="61"/>
        <v>22669.774853068298</v>
      </c>
      <c r="AJ118" s="32">
        <f t="shared" si="62"/>
        <v>23494.181162718636</v>
      </c>
      <c r="AK118" s="29">
        <f t="shared" si="63"/>
        <v>10.698838036824029</v>
      </c>
      <c r="AL118" s="79">
        <f t="shared" si="64"/>
        <v>3.5989401421173</v>
      </c>
      <c r="AM118" s="26">
        <f t="shared" si="73"/>
        <v>15</v>
      </c>
      <c r="AN118" s="26">
        <f t="shared" si="65"/>
        <v>10</v>
      </c>
      <c r="AO118" s="26">
        <f t="shared" si="66"/>
        <v>9</v>
      </c>
      <c r="AP118" s="26">
        <f t="shared" si="67"/>
        <v>8</v>
      </c>
      <c r="AQ118" s="26">
        <f t="shared" si="68"/>
        <v>19</v>
      </c>
      <c r="AR118" s="31">
        <f t="shared" si="69"/>
        <v>46466.2</v>
      </c>
      <c r="AS118" s="31">
        <f t="shared" si="69"/>
        <v>49748.300000000017</v>
      </c>
      <c r="AT118" s="31">
        <f t="shared" si="69"/>
        <v>51625.299999999996</v>
      </c>
      <c r="AU118" s="29">
        <f t="shared" si="70"/>
        <v>11.102909211426805</v>
      </c>
      <c r="AV118" s="31">
        <f t="shared" si="71"/>
        <v>10363.100000000004</v>
      </c>
      <c r="AW118" s="31">
        <f t="shared" si="71"/>
        <v>10734.5</v>
      </c>
      <c r="AX118" s="31">
        <f t="shared" si="71"/>
        <v>11526.100000000002</v>
      </c>
      <c r="AY118" s="29">
        <f t="shared" si="49"/>
        <v>11.222510638708471</v>
      </c>
      <c r="AZ118" s="31">
        <f t="shared" si="71"/>
        <v>26801.499999999996</v>
      </c>
      <c r="BA118" s="31">
        <f t="shared" si="71"/>
        <v>29406.699999999997</v>
      </c>
      <c r="BB118" s="31">
        <f t="shared" si="71"/>
        <v>29406.699999999997</v>
      </c>
      <c r="BC118" s="29">
        <f t="shared" si="50"/>
        <v>9.7203514728653175</v>
      </c>
      <c r="BD118" s="30">
        <f t="shared" si="71"/>
        <v>28011.9</v>
      </c>
      <c r="BE118" s="30">
        <f t="shared" si="71"/>
        <v>28669.800000000007</v>
      </c>
      <c r="BF118" s="30">
        <f t="shared" si="71"/>
        <v>29955.100000000006</v>
      </c>
      <c r="BG118" s="29">
        <f t="shared" si="51"/>
        <v>6.9370517530049796</v>
      </c>
      <c r="BH118" s="29">
        <f t="shared" si="52"/>
        <v>60.016717392365805</v>
      </c>
      <c r="BI118" s="29">
        <f t="shared" si="53"/>
        <v>13.399606129865543</v>
      </c>
      <c r="BJ118" s="29">
        <f t="shared" si="54"/>
        <v>34.18660237019607</v>
      </c>
      <c r="BK118" s="29">
        <f t="shared" si="55"/>
        <v>34.824141867651271</v>
      </c>
    </row>
    <row r="119" spans="1:63" x14ac:dyDescent="0.3">
      <c r="A119" s="26">
        <v>10</v>
      </c>
      <c r="B119" s="26" t="s">
        <v>265</v>
      </c>
      <c r="K119" s="31">
        <f t="shared" si="72"/>
        <v>6428948</v>
      </c>
      <c r="L119" s="31">
        <f t="shared" si="72"/>
        <v>8463.9685999999983</v>
      </c>
      <c r="M119" s="30">
        <f t="shared" si="32"/>
        <v>759.56661748485237</v>
      </c>
      <c r="T119" s="31">
        <f t="shared" si="58"/>
        <v>611.4</v>
      </c>
      <c r="U119" s="31">
        <f t="shared" si="58"/>
        <v>5093</v>
      </c>
      <c r="V119" s="31">
        <f t="shared" si="58"/>
        <v>1405.900000000004</v>
      </c>
      <c r="W119" s="31">
        <f t="shared" si="58"/>
        <v>5363.9</v>
      </c>
      <c r="X119" s="31">
        <f t="shared" si="58"/>
        <v>6281.1</v>
      </c>
      <c r="Y119" s="31">
        <f t="shared" si="58"/>
        <v>5010.3999999999996</v>
      </c>
      <c r="Z119" s="31">
        <f t="shared" si="58"/>
        <v>23765.700000000008</v>
      </c>
      <c r="AA119" s="32">
        <f t="shared" si="38"/>
        <v>27804.676874479017</v>
      </c>
      <c r="AB119" s="31">
        <f t="shared" si="59"/>
        <v>16618.7</v>
      </c>
      <c r="AC119" s="31">
        <f t="shared" si="59"/>
        <v>17673.5</v>
      </c>
      <c r="AD119" s="31">
        <f t="shared" si="59"/>
        <v>18492.599999999999</v>
      </c>
      <c r="AE119" s="31">
        <f t="shared" si="59"/>
        <v>862132</v>
      </c>
      <c r="AF119" s="31">
        <f t="shared" si="59"/>
        <v>857609.5</v>
      </c>
      <c r="AG119" s="31">
        <f t="shared" si="59"/>
        <v>854737.5</v>
      </c>
      <c r="AH119" s="32">
        <f t="shared" si="60"/>
        <v>19276.28251822227</v>
      </c>
      <c r="AI119" s="32">
        <f t="shared" si="61"/>
        <v>20607.864068669947</v>
      </c>
      <c r="AJ119" s="32">
        <f t="shared" si="62"/>
        <v>21635.414381608385</v>
      </c>
      <c r="AK119" s="29">
        <f t="shared" si="63"/>
        <v>11.275851901773294</v>
      </c>
      <c r="AL119" s="79">
        <f t="shared" si="64"/>
        <v>4.6346224573513979</v>
      </c>
      <c r="AM119" s="26">
        <f t="shared" si="73"/>
        <v>11</v>
      </c>
      <c r="AN119" s="26">
        <f t="shared" si="65"/>
        <v>12</v>
      </c>
      <c r="AO119" s="26">
        <f t="shared" si="66"/>
        <v>12</v>
      </c>
      <c r="AP119" s="26">
        <f t="shared" si="67"/>
        <v>12</v>
      </c>
      <c r="AQ119" s="26">
        <f t="shared" si="68"/>
        <v>13</v>
      </c>
      <c r="AR119" s="31">
        <f t="shared" si="69"/>
        <v>9756.5999999999985</v>
      </c>
      <c r="AS119" s="31">
        <f t="shared" si="69"/>
        <v>10271.399999999998</v>
      </c>
      <c r="AT119" s="31">
        <f t="shared" si="69"/>
        <v>10773.999999999998</v>
      </c>
      <c r="AU119" s="29">
        <f t="shared" si="70"/>
        <v>10.42781296763215</v>
      </c>
      <c r="AV119" s="31">
        <f t="shared" si="71"/>
        <v>1841.5</v>
      </c>
      <c r="AW119" s="31">
        <f t="shared" si="71"/>
        <v>1906.9</v>
      </c>
      <c r="AX119" s="31">
        <f t="shared" si="71"/>
        <v>2026.7</v>
      </c>
      <c r="AY119" s="29">
        <f t="shared" si="49"/>
        <v>10.057018734727137</v>
      </c>
      <c r="AZ119" s="31">
        <f t="shared" si="71"/>
        <v>5408</v>
      </c>
      <c r="BA119" s="31">
        <f t="shared" si="71"/>
        <v>5974.1</v>
      </c>
      <c r="BB119" s="31">
        <f t="shared" si="71"/>
        <v>5974.1</v>
      </c>
      <c r="BC119" s="29">
        <f t="shared" si="50"/>
        <v>10.467825443786992</v>
      </c>
      <c r="BD119" s="30">
        <f t="shared" si="71"/>
        <v>6778.5999999999995</v>
      </c>
      <c r="BE119" s="30">
        <f t="shared" si="71"/>
        <v>6927.7000000000007</v>
      </c>
      <c r="BF119" s="30">
        <f t="shared" si="71"/>
        <v>7238.0000000000009</v>
      </c>
      <c r="BG119" s="29">
        <f t="shared" si="51"/>
        <v>6.7772106334641649</v>
      </c>
      <c r="BH119" s="29">
        <f t="shared" si="52"/>
        <v>58.261142294755729</v>
      </c>
      <c r="BI119" s="29">
        <f t="shared" si="53"/>
        <v>10.95951894271222</v>
      </c>
      <c r="BJ119" s="29">
        <f t="shared" si="54"/>
        <v>32.30535457426214</v>
      </c>
      <c r="BK119" s="29">
        <f t="shared" si="55"/>
        <v>39.139980316450909</v>
      </c>
    </row>
    <row r="120" spans="1:63" x14ac:dyDescent="0.3">
      <c r="A120" s="26">
        <v>11</v>
      </c>
      <c r="B120" s="26" t="s">
        <v>269</v>
      </c>
      <c r="K120" s="31">
        <f t="shared" si="72"/>
        <v>10660677</v>
      </c>
      <c r="L120" s="31">
        <f t="shared" si="72"/>
        <v>9344.5421999999999</v>
      </c>
      <c r="M120" s="30">
        <f t="shared" si="32"/>
        <v>1140.8452947004723</v>
      </c>
      <c r="T120" s="31">
        <f t="shared" si="58"/>
        <v>752.69999999999936</v>
      </c>
      <c r="U120" s="31">
        <f t="shared" si="58"/>
        <v>11016.8</v>
      </c>
      <c r="V120" s="31">
        <f t="shared" si="58"/>
        <v>2704</v>
      </c>
      <c r="W120" s="31">
        <f t="shared" si="58"/>
        <v>9563.899999999996</v>
      </c>
      <c r="X120" s="31">
        <f t="shared" si="58"/>
        <v>12489.900000000011</v>
      </c>
      <c r="Y120" s="31">
        <f t="shared" si="58"/>
        <v>8042.1000000000049</v>
      </c>
      <c r="Z120" s="31">
        <f t="shared" si="58"/>
        <v>44569.400000000009</v>
      </c>
      <c r="AA120" s="32">
        <f t="shared" si="38"/>
        <v>30042.965321714142</v>
      </c>
      <c r="AB120" s="31">
        <f t="shared" si="59"/>
        <v>29618.000000000007</v>
      </c>
      <c r="AC120" s="31">
        <f t="shared" si="59"/>
        <v>31314.699999999997</v>
      </c>
      <c r="AD120" s="31">
        <f t="shared" si="59"/>
        <v>32809.599999999991</v>
      </c>
      <c r="AE120" s="31">
        <f t="shared" si="59"/>
        <v>1491485</v>
      </c>
      <c r="AF120" s="31">
        <f t="shared" si="59"/>
        <v>1485724</v>
      </c>
      <c r="AG120" s="31">
        <f t="shared" si="59"/>
        <v>1483522</v>
      </c>
      <c r="AH120" s="32">
        <f t="shared" si="60"/>
        <v>19858.060925855782</v>
      </c>
      <c r="AI120" s="32">
        <f t="shared" si="61"/>
        <v>21077.064111503885</v>
      </c>
      <c r="AJ120" s="32">
        <f t="shared" si="62"/>
        <v>22116.01850191638</v>
      </c>
      <c r="AK120" s="29">
        <f t="shared" si="63"/>
        <v>10.77587953271653</v>
      </c>
      <c r="AL120" s="79">
        <f t="shared" si="64"/>
        <v>4.7737963320740704</v>
      </c>
      <c r="AM120" s="26">
        <f t="shared" si="73"/>
        <v>14</v>
      </c>
      <c r="AN120" s="26">
        <f t="shared" si="65"/>
        <v>11</v>
      </c>
      <c r="AO120" s="26">
        <f t="shared" si="66"/>
        <v>11</v>
      </c>
      <c r="AP120" s="26">
        <f t="shared" si="67"/>
        <v>11</v>
      </c>
      <c r="AQ120" s="26">
        <f t="shared" si="68"/>
        <v>11</v>
      </c>
      <c r="AR120" s="31">
        <f t="shared" si="69"/>
        <v>17756.900000000001</v>
      </c>
      <c r="AS120" s="31">
        <f t="shared" si="69"/>
        <v>18818.5</v>
      </c>
      <c r="AT120" s="31">
        <f t="shared" si="69"/>
        <v>19791</v>
      </c>
      <c r="AU120" s="29">
        <f t="shared" si="70"/>
        <v>11.455265277159853</v>
      </c>
      <c r="AV120" s="31">
        <f t="shared" si="71"/>
        <v>3207.7999999999997</v>
      </c>
      <c r="AW120" s="31">
        <f t="shared" si="71"/>
        <v>3330.3999999999996</v>
      </c>
      <c r="AX120" s="31">
        <f t="shared" si="71"/>
        <v>3525.6</v>
      </c>
      <c r="AY120" s="29">
        <f t="shared" si="49"/>
        <v>9.9071014402394297</v>
      </c>
      <c r="AZ120" s="31">
        <f t="shared" si="71"/>
        <v>10164.799999999999</v>
      </c>
      <c r="BA120" s="31">
        <f t="shared" si="71"/>
        <v>11049.4</v>
      </c>
      <c r="BB120" s="31">
        <f t="shared" si="71"/>
        <v>11049.4</v>
      </c>
      <c r="BC120" s="29">
        <f t="shared" si="50"/>
        <v>8.7025814575791003</v>
      </c>
      <c r="BD120" s="30">
        <f t="shared" si="71"/>
        <v>11222.7</v>
      </c>
      <c r="BE120" s="30">
        <f t="shared" si="71"/>
        <v>11466.500000000002</v>
      </c>
      <c r="BF120" s="30">
        <f t="shared" si="71"/>
        <v>11964.5</v>
      </c>
      <c r="BG120" s="29">
        <f t="shared" si="51"/>
        <v>6.609817601824858</v>
      </c>
      <c r="BH120" s="29">
        <f t="shared" si="52"/>
        <v>60.32075977762608</v>
      </c>
      <c r="BI120" s="29">
        <f t="shared" si="53"/>
        <v>10.745635423778408</v>
      </c>
      <c r="BJ120" s="29">
        <f t="shared" si="54"/>
        <v>33.677338339998059</v>
      </c>
      <c r="BK120" s="29">
        <f t="shared" si="55"/>
        <v>36.46646103579441</v>
      </c>
    </row>
    <row r="121" spans="1:63" x14ac:dyDescent="0.3">
      <c r="A121" s="26">
        <v>12</v>
      </c>
      <c r="B121" s="26" t="s">
        <v>276</v>
      </c>
      <c r="K121" s="31">
        <f t="shared" si="72"/>
        <v>45727169</v>
      </c>
      <c r="L121" s="31">
        <f t="shared" si="72"/>
        <v>17236.488199999996</v>
      </c>
      <c r="M121" s="30">
        <f t="shared" si="32"/>
        <v>2652.9283964003762</v>
      </c>
      <c r="T121" s="31">
        <f t="shared" si="58"/>
        <v>2227.8000000000002</v>
      </c>
      <c r="U121" s="31">
        <f t="shared" si="58"/>
        <v>23028.700000000037</v>
      </c>
      <c r="V121" s="31">
        <f t="shared" si="58"/>
        <v>10523.900000000003</v>
      </c>
      <c r="W121" s="31">
        <f t="shared" si="58"/>
        <v>56284.500000000044</v>
      </c>
      <c r="X121" s="31">
        <f t="shared" si="58"/>
        <v>67817.10000000002</v>
      </c>
      <c r="Y121" s="31">
        <f t="shared" si="58"/>
        <v>50028.5</v>
      </c>
      <c r="Z121" s="31">
        <f t="shared" si="58"/>
        <v>209910.50000000012</v>
      </c>
      <c r="AA121" s="32">
        <f t="shared" si="38"/>
        <v>36712.783883491822</v>
      </c>
      <c r="AB121" s="31">
        <f t="shared" si="59"/>
        <v>121683</v>
      </c>
      <c r="AC121" s="31">
        <f t="shared" si="59"/>
        <v>128515.09999999999</v>
      </c>
      <c r="AD121" s="31">
        <f t="shared" si="59"/>
        <v>133496.1</v>
      </c>
      <c r="AE121" s="31">
        <f t="shared" si="59"/>
        <v>5722640.5</v>
      </c>
      <c r="AF121" s="31">
        <f t="shared" si="59"/>
        <v>5717709</v>
      </c>
      <c r="AG121" s="31">
        <f t="shared" si="59"/>
        <v>5717640.5</v>
      </c>
      <c r="AH121" s="32">
        <f t="shared" si="60"/>
        <v>21263.435996023163</v>
      </c>
      <c r="AI121" s="32">
        <f t="shared" si="61"/>
        <v>22476.677284555753</v>
      </c>
      <c r="AJ121" s="32">
        <f t="shared" si="62"/>
        <v>23348.11011640204</v>
      </c>
      <c r="AK121" s="29">
        <f t="shared" si="63"/>
        <v>9.7080939819038008</v>
      </c>
      <c r="AL121" s="79">
        <f t="shared" si="64"/>
        <v>3.8758091461626094</v>
      </c>
      <c r="AM121" s="26">
        <f t="shared" si="73"/>
        <v>18</v>
      </c>
      <c r="AN121" s="26">
        <f t="shared" si="65"/>
        <v>9</v>
      </c>
      <c r="AO121" s="26">
        <f t="shared" si="66"/>
        <v>10</v>
      </c>
      <c r="AP121" s="26">
        <f t="shared" si="67"/>
        <v>10</v>
      </c>
      <c r="AQ121" s="26">
        <f t="shared" si="68"/>
        <v>17</v>
      </c>
      <c r="AR121" s="31">
        <f t="shared" si="69"/>
        <v>83862.3</v>
      </c>
      <c r="AS121" s="31">
        <f t="shared" si="69"/>
        <v>88732.3</v>
      </c>
      <c r="AT121" s="31">
        <f t="shared" si="69"/>
        <v>92696.89999999998</v>
      </c>
      <c r="AU121" s="29">
        <f t="shared" si="70"/>
        <v>10.534650254047378</v>
      </c>
      <c r="AV121" s="31">
        <f t="shared" si="71"/>
        <v>17726.7</v>
      </c>
      <c r="AW121" s="31">
        <f t="shared" si="71"/>
        <v>18086.2</v>
      </c>
      <c r="AX121" s="31">
        <f t="shared" si="71"/>
        <v>19071.599999999995</v>
      </c>
      <c r="AY121" s="29">
        <f t="shared" si="49"/>
        <v>7.5868604985699193</v>
      </c>
      <c r="AZ121" s="31">
        <f t="shared" si="71"/>
        <v>33857.300000000003</v>
      </c>
      <c r="BA121" s="31">
        <f t="shared" si="71"/>
        <v>36954.9</v>
      </c>
      <c r="BB121" s="31">
        <f t="shared" si="71"/>
        <v>36954.9</v>
      </c>
      <c r="BC121" s="29">
        <f t="shared" si="50"/>
        <v>9.1489870722118951</v>
      </c>
      <c r="BD121" s="30">
        <f t="shared" si="71"/>
        <v>43473.700000000004</v>
      </c>
      <c r="BE121" s="30">
        <f t="shared" si="71"/>
        <v>44148.200000000004</v>
      </c>
      <c r="BF121" s="30">
        <f t="shared" si="71"/>
        <v>46119.4</v>
      </c>
      <c r="BG121" s="29">
        <f t="shared" si="51"/>
        <v>6.0857483950066182</v>
      </c>
      <c r="BH121" s="29">
        <f t="shared" si="52"/>
        <v>69.437908672987433</v>
      </c>
      <c r="BI121" s="29">
        <f t="shared" si="53"/>
        <v>14.286260048046342</v>
      </c>
      <c r="BJ121" s="29">
        <f t="shared" si="54"/>
        <v>27.682381732500051</v>
      </c>
      <c r="BK121" s="29">
        <f t="shared" si="55"/>
        <v>34.547376290393501</v>
      </c>
    </row>
    <row r="122" spans="1:63" x14ac:dyDescent="0.3">
      <c r="A122" s="26">
        <v>13</v>
      </c>
      <c r="B122" s="26" t="s">
        <v>283</v>
      </c>
      <c r="K122" s="31">
        <f t="shared" si="72"/>
        <v>6804820</v>
      </c>
      <c r="L122" s="31">
        <f t="shared" si="72"/>
        <v>10828.8887</v>
      </c>
      <c r="M122" s="30">
        <f t="shared" si="32"/>
        <v>628.39504482117354</v>
      </c>
      <c r="T122" s="31">
        <f t="shared" si="58"/>
        <v>892.7</v>
      </c>
      <c r="U122" s="31">
        <f t="shared" si="58"/>
        <v>6770.4000000000005</v>
      </c>
      <c r="V122" s="31">
        <f t="shared" si="58"/>
        <v>2478.6999999999998</v>
      </c>
      <c r="W122" s="31">
        <f t="shared" si="58"/>
        <v>6949.6000000000104</v>
      </c>
      <c r="X122" s="31">
        <f t="shared" si="58"/>
        <v>8998</v>
      </c>
      <c r="Y122" s="31">
        <f t="shared" si="58"/>
        <v>8133.0999999999995</v>
      </c>
      <c r="Z122" s="31">
        <f t="shared" si="58"/>
        <v>34222.500000000015</v>
      </c>
      <c r="AA122" s="32">
        <f t="shared" si="38"/>
        <v>26923.551981395638</v>
      </c>
      <c r="AB122" s="31">
        <f t="shared" si="59"/>
        <v>22404.799999999996</v>
      </c>
      <c r="AC122" s="31">
        <f t="shared" si="59"/>
        <v>23695.700000000004</v>
      </c>
      <c r="AD122" s="31">
        <f t="shared" si="59"/>
        <v>25126.5</v>
      </c>
      <c r="AE122" s="31">
        <f t="shared" si="59"/>
        <v>1278481</v>
      </c>
      <c r="AF122" s="31">
        <f t="shared" si="59"/>
        <v>1274288.5</v>
      </c>
      <c r="AG122" s="31">
        <f t="shared" si="59"/>
        <v>1271099</v>
      </c>
      <c r="AH122" s="32">
        <f t="shared" si="60"/>
        <v>17524.546708163823</v>
      </c>
      <c r="AI122" s="32">
        <f t="shared" si="61"/>
        <v>18595.239618029987</v>
      </c>
      <c r="AJ122" s="32">
        <f t="shared" si="62"/>
        <v>19767.539743167134</v>
      </c>
      <c r="AK122" s="29">
        <f t="shared" si="63"/>
        <v>12.147843319288754</v>
      </c>
      <c r="AL122" s="79">
        <f t="shared" si="64"/>
        <v>6.0382263448642419</v>
      </c>
      <c r="AM122" s="26">
        <f t="shared" si="73"/>
        <v>6</v>
      </c>
      <c r="AN122" s="26">
        <f t="shared" si="65"/>
        <v>13</v>
      </c>
      <c r="AO122" s="26">
        <f t="shared" si="66"/>
        <v>13</v>
      </c>
      <c r="AP122" s="26">
        <f t="shared" si="67"/>
        <v>13</v>
      </c>
      <c r="AQ122" s="26">
        <f t="shared" si="68"/>
        <v>1</v>
      </c>
      <c r="AR122" s="31">
        <f t="shared" si="69"/>
        <v>13321.499999999996</v>
      </c>
      <c r="AS122" s="31">
        <f t="shared" si="69"/>
        <v>14188.400000000001</v>
      </c>
      <c r="AT122" s="31">
        <f t="shared" si="69"/>
        <v>15212.899999999998</v>
      </c>
      <c r="AU122" s="29">
        <f t="shared" si="70"/>
        <v>14.198100814472852</v>
      </c>
      <c r="AV122" s="31">
        <f t="shared" si="71"/>
        <v>2638.1000000000004</v>
      </c>
      <c r="AW122" s="31">
        <f t="shared" si="71"/>
        <v>2682.2</v>
      </c>
      <c r="AX122" s="31">
        <f t="shared" si="71"/>
        <v>2836.8</v>
      </c>
      <c r="AY122" s="29">
        <f t="shared" si="49"/>
        <v>7.5319358629316326</v>
      </c>
      <c r="AZ122" s="31">
        <f t="shared" si="71"/>
        <v>6691</v>
      </c>
      <c r="BA122" s="31">
        <f t="shared" si="71"/>
        <v>7163.1</v>
      </c>
      <c r="BB122" s="31">
        <f t="shared" si="71"/>
        <v>7163.1</v>
      </c>
      <c r="BC122" s="29">
        <f t="shared" si="50"/>
        <v>7.055746525183082</v>
      </c>
      <c r="BD122" s="30">
        <f t="shared" si="71"/>
        <v>8880</v>
      </c>
      <c r="BE122" s="30">
        <f t="shared" si="71"/>
        <v>9106.2000000000007</v>
      </c>
      <c r="BF122" s="30">
        <f t="shared" si="71"/>
        <v>9480.5</v>
      </c>
      <c r="BG122" s="29">
        <f t="shared" si="51"/>
        <v>6.7623873873873919</v>
      </c>
      <c r="BH122" s="29">
        <f t="shared" si="52"/>
        <v>60.545241080134517</v>
      </c>
      <c r="BI122" s="29">
        <f t="shared" si="53"/>
        <v>11.290072234493463</v>
      </c>
      <c r="BJ122" s="29">
        <f t="shared" si="54"/>
        <v>28.508148767237778</v>
      </c>
      <c r="BK122" s="29">
        <f t="shared" si="55"/>
        <v>37.731080731498615</v>
      </c>
    </row>
    <row r="123" spans="1:63" x14ac:dyDescent="0.3">
      <c r="A123" s="26">
        <v>14</v>
      </c>
      <c r="B123" s="26" t="s">
        <v>289</v>
      </c>
      <c r="K123" s="31">
        <f t="shared" si="72"/>
        <v>494786</v>
      </c>
      <c r="L123" s="31">
        <f t="shared" si="72"/>
        <v>4459.7978999999996</v>
      </c>
      <c r="M123" s="30">
        <f t="shared" si="32"/>
        <v>110.94359230941834</v>
      </c>
      <c r="T123" s="31">
        <f t="shared" si="58"/>
        <v>435.70000000000005</v>
      </c>
      <c r="U123" s="31">
        <f t="shared" si="58"/>
        <v>1002.8</v>
      </c>
      <c r="V123" s="31">
        <f t="shared" si="58"/>
        <v>580.6</v>
      </c>
      <c r="W123" s="31">
        <f t="shared" si="58"/>
        <v>1464.2999999999981</v>
      </c>
      <c r="X123" s="31">
        <f t="shared" si="58"/>
        <v>1746.6999999999957</v>
      </c>
      <c r="Y123" s="31">
        <f t="shared" si="58"/>
        <v>1915.399999999996</v>
      </c>
      <c r="Z123" s="31">
        <f t="shared" si="58"/>
        <v>7145.49999999999</v>
      </c>
      <c r="AA123" s="32">
        <f t="shared" si="38"/>
        <v>24645.604111337183</v>
      </c>
      <c r="AB123" s="31">
        <f t="shared" si="59"/>
        <v>4788.1999999999989</v>
      </c>
      <c r="AC123" s="31">
        <f t="shared" si="59"/>
        <v>5068.7000000000007</v>
      </c>
      <c r="AD123" s="31">
        <f t="shared" si="59"/>
        <v>5279.6</v>
      </c>
      <c r="AE123" s="31">
        <f t="shared" si="59"/>
        <v>293222</v>
      </c>
      <c r="AF123" s="31">
        <f t="shared" si="59"/>
        <v>291393</v>
      </c>
      <c r="AG123" s="31">
        <f t="shared" si="59"/>
        <v>289930</v>
      </c>
      <c r="AH123" s="32">
        <f t="shared" si="60"/>
        <v>16329.606918989704</v>
      </c>
      <c r="AI123" s="32">
        <f t="shared" si="61"/>
        <v>17394.721218423234</v>
      </c>
      <c r="AJ123" s="32">
        <f t="shared" si="62"/>
        <v>18209.912737557344</v>
      </c>
      <c r="AK123" s="29">
        <f t="shared" si="63"/>
        <v>10.262729209306244</v>
      </c>
      <c r="AL123" s="79">
        <f t="shared" si="64"/>
        <v>4.1608301931461682</v>
      </c>
      <c r="AM123" s="26">
        <f t="shared" si="73"/>
        <v>16</v>
      </c>
      <c r="AN123" s="26">
        <f t="shared" si="65"/>
        <v>15</v>
      </c>
      <c r="AO123" s="26">
        <f t="shared" si="66"/>
        <v>15</v>
      </c>
      <c r="AP123" s="26">
        <f t="shared" si="67"/>
        <v>15</v>
      </c>
      <c r="AQ123" s="26">
        <f t="shared" si="68"/>
        <v>15</v>
      </c>
      <c r="AR123" s="31">
        <f t="shared" si="69"/>
        <v>2526.1999999999998</v>
      </c>
      <c r="AS123" s="31">
        <f t="shared" si="69"/>
        <v>2679</v>
      </c>
      <c r="AT123" s="31">
        <f t="shared" si="69"/>
        <v>2828.1</v>
      </c>
      <c r="AU123" s="29">
        <f t="shared" si="70"/>
        <v>11.950756076320175</v>
      </c>
      <c r="AV123" s="31">
        <f t="shared" si="71"/>
        <v>623.80000000000007</v>
      </c>
      <c r="AW123" s="31">
        <f t="shared" si="71"/>
        <v>655.10000000000014</v>
      </c>
      <c r="AX123" s="31">
        <f t="shared" si="71"/>
        <v>688.40000000000009</v>
      </c>
      <c r="AY123" s="29">
        <f t="shared" si="49"/>
        <v>10.35588329592818</v>
      </c>
      <c r="AZ123" s="31">
        <f t="shared" si="71"/>
        <v>1538.2999999999997</v>
      </c>
      <c r="BA123" s="31">
        <f t="shared" si="71"/>
        <v>1638.7000000000003</v>
      </c>
      <c r="BB123" s="31">
        <f t="shared" si="71"/>
        <v>1638.7000000000003</v>
      </c>
      <c r="BC123" s="29">
        <f t="shared" si="50"/>
        <v>6.5266853019567463</v>
      </c>
      <c r="BD123" s="30">
        <f t="shared" si="71"/>
        <v>1980.8999999999999</v>
      </c>
      <c r="BE123" s="30">
        <f t="shared" si="71"/>
        <v>2050.9</v>
      </c>
      <c r="BF123" s="30">
        <f t="shared" si="71"/>
        <v>2119.6999999999998</v>
      </c>
      <c r="BG123" s="29">
        <f t="shared" si="51"/>
        <v>7.0069160482608908</v>
      </c>
      <c r="BH123" s="29">
        <f t="shared" si="52"/>
        <v>53.566558072581252</v>
      </c>
      <c r="BI123" s="29">
        <f t="shared" si="53"/>
        <v>13.038866580801578</v>
      </c>
      <c r="BJ123" s="29">
        <f t="shared" si="54"/>
        <v>31.038336237593761</v>
      </c>
      <c r="BK123" s="29">
        <f t="shared" si="55"/>
        <v>40.148874914766267</v>
      </c>
    </row>
    <row r="124" spans="1:63" x14ac:dyDescent="0.3">
      <c r="A124" s="26">
        <v>15</v>
      </c>
      <c r="B124" s="26" t="s">
        <v>293</v>
      </c>
      <c r="K124" s="31">
        <f t="shared" si="72"/>
        <v>20695842</v>
      </c>
      <c r="L124" s="31">
        <f t="shared" si="72"/>
        <v>13667.848600000001</v>
      </c>
      <c r="M124" s="30">
        <f t="shared" si="32"/>
        <v>1514.1989500820193</v>
      </c>
      <c r="T124" s="31">
        <f t="shared" si="58"/>
        <v>3318.200000000003</v>
      </c>
      <c r="U124" s="31">
        <f t="shared" si="58"/>
        <v>14660.200000000008</v>
      </c>
      <c r="V124" s="31">
        <f t="shared" si="58"/>
        <v>8251.8999999999978</v>
      </c>
      <c r="W124" s="31">
        <f t="shared" si="58"/>
        <v>31895.199999999968</v>
      </c>
      <c r="X124" s="31">
        <f t="shared" si="58"/>
        <v>29875.599999999969</v>
      </c>
      <c r="Y124" s="31">
        <f t="shared" si="58"/>
        <v>29576.199999999968</v>
      </c>
      <c r="Z124" s="31">
        <f t="shared" si="58"/>
        <v>117577.29999999992</v>
      </c>
      <c r="AA124" s="32">
        <f t="shared" si="38"/>
        <v>20989.495906704371</v>
      </c>
      <c r="AB124" s="31">
        <f t="shared" si="59"/>
        <v>82762.300000000017</v>
      </c>
      <c r="AC124" s="31">
        <f t="shared" si="59"/>
        <v>88286.399999999994</v>
      </c>
      <c r="AD124" s="31">
        <f t="shared" si="59"/>
        <v>92118.2</v>
      </c>
      <c r="AE124" s="31">
        <f t="shared" si="59"/>
        <v>5624340</v>
      </c>
      <c r="AF124" s="31">
        <f t="shared" si="59"/>
        <v>5616978</v>
      </c>
      <c r="AG124" s="31">
        <f t="shared" si="59"/>
        <v>5601721</v>
      </c>
      <c r="AH124" s="32">
        <f t="shared" si="60"/>
        <v>14715.024340633749</v>
      </c>
      <c r="AI124" s="32">
        <f t="shared" si="61"/>
        <v>15717.775643771436</v>
      </c>
      <c r="AJ124" s="32">
        <f t="shared" si="62"/>
        <v>16444.624785847063</v>
      </c>
      <c r="AK124" s="29">
        <f t="shared" si="63"/>
        <v>11.304543252181219</v>
      </c>
      <c r="AL124" s="79">
        <f t="shared" si="64"/>
        <v>4.3401928269812799</v>
      </c>
      <c r="AM124" s="26">
        <f t="shared" si="73"/>
        <v>9</v>
      </c>
      <c r="AN124" s="26">
        <f t="shared" si="65"/>
        <v>19</v>
      </c>
      <c r="AO124" s="26">
        <f t="shared" si="66"/>
        <v>19</v>
      </c>
      <c r="AP124" s="26">
        <f t="shared" si="67"/>
        <v>19</v>
      </c>
      <c r="AQ124" s="26">
        <f t="shared" si="68"/>
        <v>14</v>
      </c>
      <c r="AR124" s="31">
        <f t="shared" si="69"/>
        <v>44827.100000000006</v>
      </c>
      <c r="AS124" s="31">
        <f t="shared" si="69"/>
        <v>48338.6</v>
      </c>
      <c r="AT124" s="31">
        <f t="shared" si="69"/>
        <v>50814.900000000009</v>
      </c>
      <c r="AU124" s="29">
        <f t="shared" si="70"/>
        <v>13.357544877986754</v>
      </c>
      <c r="AV124" s="31">
        <f t="shared" si="71"/>
        <v>9380.9000000000015</v>
      </c>
      <c r="AW124" s="31">
        <f t="shared" si="71"/>
        <v>9712.2999999999993</v>
      </c>
      <c r="AX124" s="31">
        <f t="shared" si="71"/>
        <v>10335.700000000001</v>
      </c>
      <c r="AY124" s="29">
        <f t="shared" si="49"/>
        <v>10.178127898176072</v>
      </c>
      <c r="AZ124" s="31">
        <f t="shared" si="71"/>
        <v>26069.200000000001</v>
      </c>
      <c r="BA124" s="31">
        <f t="shared" si="71"/>
        <v>28498.799999999996</v>
      </c>
      <c r="BB124" s="31">
        <f t="shared" si="71"/>
        <v>28498.799999999996</v>
      </c>
      <c r="BC124" s="29">
        <f t="shared" si="50"/>
        <v>9.3198103509121637</v>
      </c>
      <c r="BD124" s="30">
        <f t="shared" si="71"/>
        <v>32873.30000000001</v>
      </c>
      <c r="BE124" s="30">
        <f t="shared" si="71"/>
        <v>33536.899999999994</v>
      </c>
      <c r="BF124" s="30">
        <f t="shared" si="71"/>
        <v>34762.399999999994</v>
      </c>
      <c r="BG124" s="29">
        <f t="shared" si="51"/>
        <v>5.7466089501205602</v>
      </c>
      <c r="BH124" s="29">
        <f t="shared" si="52"/>
        <v>55.162714859821413</v>
      </c>
      <c r="BI124" s="29">
        <f t="shared" si="53"/>
        <v>11.220041207926339</v>
      </c>
      <c r="BJ124" s="29">
        <f t="shared" si="54"/>
        <v>30.937208933739473</v>
      </c>
      <c r="BK124" s="29">
        <f t="shared" si="55"/>
        <v>37.736733891891063</v>
      </c>
    </row>
    <row r="125" spans="1:63" x14ac:dyDescent="0.3">
      <c r="A125" s="26">
        <v>16</v>
      </c>
      <c r="B125" s="26" t="s">
        <v>300</v>
      </c>
      <c r="K125" s="31">
        <f t="shared" si="72"/>
        <v>16822144</v>
      </c>
      <c r="L125" s="31">
        <f t="shared" si="72"/>
        <v>19541.033199999998</v>
      </c>
      <c r="M125" s="30">
        <f t="shared" si="32"/>
        <v>860.86256687798891</v>
      </c>
      <c r="T125" s="31">
        <f t="shared" si="58"/>
        <v>2968.4</v>
      </c>
      <c r="U125" s="31">
        <f t="shared" si="58"/>
        <v>11740.800000000001</v>
      </c>
      <c r="V125" s="31">
        <f t="shared" si="58"/>
        <v>5840.5</v>
      </c>
      <c r="W125" s="31">
        <f t="shared" si="58"/>
        <v>20731.000000000011</v>
      </c>
      <c r="X125" s="31">
        <f t="shared" si="58"/>
        <v>21343.299999999988</v>
      </c>
      <c r="Y125" s="31">
        <f t="shared" si="58"/>
        <v>21553.8</v>
      </c>
      <c r="Z125" s="31">
        <f t="shared" si="58"/>
        <v>84177.8</v>
      </c>
      <c r="AA125" s="32">
        <f t="shared" si="38"/>
        <v>21588.634715267755</v>
      </c>
      <c r="AB125" s="31">
        <f t="shared" si="59"/>
        <v>61375.700000000012</v>
      </c>
      <c r="AC125" s="31">
        <f t="shared" si="59"/>
        <v>64491.200000000012</v>
      </c>
      <c r="AD125" s="31">
        <f t="shared" si="59"/>
        <v>66864.900000000009</v>
      </c>
      <c r="AE125" s="31">
        <f t="shared" si="59"/>
        <v>3928359</v>
      </c>
      <c r="AF125" s="31">
        <f t="shared" si="59"/>
        <v>3915312</v>
      </c>
      <c r="AG125" s="31">
        <f t="shared" si="59"/>
        <v>3899172</v>
      </c>
      <c r="AH125" s="32">
        <f t="shared" si="60"/>
        <v>15623.750273332964</v>
      </c>
      <c r="AI125" s="32">
        <f t="shared" si="61"/>
        <v>16471.535346352986</v>
      </c>
      <c r="AJ125" s="32">
        <f t="shared" si="62"/>
        <v>17148.486909528488</v>
      </c>
      <c r="AK125" s="29">
        <f t="shared" si="63"/>
        <v>8.943604716524618</v>
      </c>
      <c r="AL125" s="79">
        <f t="shared" si="64"/>
        <v>3.680657205944371</v>
      </c>
      <c r="AM125" s="26">
        <f t="shared" si="73"/>
        <v>19</v>
      </c>
      <c r="AN125" s="26">
        <f t="shared" si="65"/>
        <v>16</v>
      </c>
      <c r="AO125" s="26">
        <f t="shared" si="66"/>
        <v>16</v>
      </c>
      <c r="AP125" s="26">
        <f t="shared" si="67"/>
        <v>17</v>
      </c>
      <c r="AQ125" s="26">
        <f t="shared" si="68"/>
        <v>18</v>
      </c>
      <c r="AR125" s="31">
        <f t="shared" si="69"/>
        <v>32990.600000000006</v>
      </c>
      <c r="AS125" s="31">
        <f t="shared" si="69"/>
        <v>35090.100000000006</v>
      </c>
      <c r="AT125" s="31">
        <f t="shared" si="69"/>
        <v>36730.500000000007</v>
      </c>
      <c r="AU125" s="29">
        <f t="shared" si="70"/>
        <v>11.336259419349744</v>
      </c>
      <c r="AV125" s="31">
        <f t="shared" si="71"/>
        <v>7250.7999999999993</v>
      </c>
      <c r="AW125" s="31">
        <f t="shared" si="71"/>
        <v>7481.6</v>
      </c>
      <c r="AX125" s="31">
        <f t="shared" si="71"/>
        <v>7966.2</v>
      </c>
      <c r="AY125" s="29">
        <f t="shared" si="49"/>
        <v>9.8664974899321578</v>
      </c>
      <c r="AZ125" s="31">
        <f t="shared" si="71"/>
        <v>18044.899999999998</v>
      </c>
      <c r="BA125" s="31">
        <f t="shared" si="71"/>
        <v>19317.7</v>
      </c>
      <c r="BB125" s="31">
        <f t="shared" si="71"/>
        <v>19317.7</v>
      </c>
      <c r="BC125" s="29">
        <f t="shared" si="50"/>
        <v>7.0535165060488225</v>
      </c>
      <c r="BD125" s="30">
        <f t="shared" si="71"/>
        <v>25565.400000000009</v>
      </c>
      <c r="BE125" s="30">
        <f t="shared" si="71"/>
        <v>26187.1</v>
      </c>
      <c r="BF125" s="30">
        <f t="shared" si="71"/>
        <v>27182.000000000004</v>
      </c>
      <c r="BG125" s="29">
        <f t="shared" si="51"/>
        <v>6.3233902070767272</v>
      </c>
      <c r="BH125" s="29">
        <f t="shared" si="52"/>
        <v>54.932408483374687</v>
      </c>
      <c r="BI125" s="29">
        <f t="shared" si="53"/>
        <v>11.913874095377395</v>
      </c>
      <c r="BJ125" s="29">
        <f t="shared" si="54"/>
        <v>28.890643671044145</v>
      </c>
      <c r="BK125" s="29">
        <f t="shared" si="55"/>
        <v>40.652120918448993</v>
      </c>
    </row>
    <row r="126" spans="1:63" x14ac:dyDescent="0.3">
      <c r="A126" s="26">
        <v>17</v>
      </c>
      <c r="B126" s="26" t="s">
        <v>308</v>
      </c>
      <c r="K126" s="31">
        <f t="shared" si="72"/>
        <v>2537324</v>
      </c>
      <c r="L126" s="31">
        <f t="shared" si="72"/>
        <v>10071.5942</v>
      </c>
      <c r="M126" s="30">
        <f t="shared" si="32"/>
        <v>251.92873636628451</v>
      </c>
      <c r="T126" s="31">
        <f t="shared" ref="T126:Z129" si="74">SUMIFS(T$2:T$108,$C$2:$C$108,$A126)</f>
        <v>854</v>
      </c>
      <c r="U126" s="31">
        <f t="shared" si="74"/>
        <v>4428.8999999999996</v>
      </c>
      <c r="V126" s="31">
        <f t="shared" si="74"/>
        <v>885.5</v>
      </c>
      <c r="W126" s="31">
        <f t="shared" si="74"/>
        <v>2606.1000000000049</v>
      </c>
      <c r="X126" s="31">
        <f t="shared" si="74"/>
        <v>2922.7999999999997</v>
      </c>
      <c r="Y126" s="31">
        <f t="shared" si="74"/>
        <v>3078.200000000003</v>
      </c>
      <c r="Z126" s="31">
        <f t="shared" si="74"/>
        <v>14775.500000000007</v>
      </c>
      <c r="AA126" s="32">
        <f t="shared" si="38"/>
        <v>27596.865923926758</v>
      </c>
      <c r="AB126" s="31">
        <f t="shared" ref="AB126:AG129" si="75">SUMIFS(AB$2:AB$108,$C$2:$C$108,$A126)</f>
        <v>8457.9</v>
      </c>
      <c r="AC126" s="31">
        <f t="shared" si="75"/>
        <v>8843.8000000000011</v>
      </c>
      <c r="AD126" s="31">
        <f t="shared" si="75"/>
        <v>9281.7000000000007</v>
      </c>
      <c r="AE126" s="31">
        <f t="shared" si="75"/>
        <v>543149</v>
      </c>
      <c r="AF126" s="31">
        <f t="shared" si="75"/>
        <v>539372.5</v>
      </c>
      <c r="AG126" s="31">
        <f t="shared" si="75"/>
        <v>535405</v>
      </c>
      <c r="AH126" s="32">
        <f t="shared" si="60"/>
        <v>15571.970122378942</v>
      </c>
      <c r="AI126" s="32">
        <f t="shared" si="61"/>
        <v>16396.460702019478</v>
      </c>
      <c r="AJ126" s="32">
        <f t="shared" si="62"/>
        <v>17335.848563237178</v>
      </c>
      <c r="AK126" s="29">
        <f t="shared" si="63"/>
        <v>9.7400063845635572</v>
      </c>
      <c r="AL126" s="79">
        <f t="shared" si="64"/>
        <v>4.9514914403310684</v>
      </c>
      <c r="AM126" s="26">
        <f t="shared" si="73"/>
        <v>17</v>
      </c>
      <c r="AN126" s="26">
        <f t="shared" si="65"/>
        <v>17</v>
      </c>
      <c r="AO126" s="26">
        <f t="shared" si="66"/>
        <v>17</v>
      </c>
      <c r="AP126" s="26">
        <f t="shared" si="67"/>
        <v>16</v>
      </c>
      <c r="AQ126" s="26">
        <f t="shared" si="68"/>
        <v>10</v>
      </c>
      <c r="AR126" s="31">
        <f t="shared" ref="AR126:AT129" si="76">SUMIFS(AR$2:AR$108,$C$2:$C$108,$A126)</f>
        <v>4792</v>
      </c>
      <c r="AS126" s="31">
        <f t="shared" si="76"/>
        <v>4990.1000000000004</v>
      </c>
      <c r="AT126" s="31">
        <f t="shared" si="76"/>
        <v>5233.5000000000009</v>
      </c>
      <c r="AU126" s="29">
        <f t="shared" si="70"/>
        <v>9.213272120200358</v>
      </c>
      <c r="AV126" s="31">
        <f t="shared" ref="AV126:BF129" si="77">SUMIFS(AV$2:AV$108,$C$2:$C$108,$A126)</f>
        <v>822.6</v>
      </c>
      <c r="AW126" s="31">
        <f t="shared" si="77"/>
        <v>855</v>
      </c>
      <c r="AX126" s="31">
        <f t="shared" si="77"/>
        <v>903.9</v>
      </c>
      <c r="AY126" s="29">
        <f t="shared" si="49"/>
        <v>9.8832968636032064</v>
      </c>
      <c r="AZ126" s="31">
        <f t="shared" si="77"/>
        <v>2611.2999999999997</v>
      </c>
      <c r="BA126" s="31">
        <f t="shared" si="77"/>
        <v>2796.7000000000007</v>
      </c>
      <c r="BB126" s="31">
        <f t="shared" si="77"/>
        <v>2796.7000000000007</v>
      </c>
      <c r="BC126" s="29">
        <f t="shared" si="50"/>
        <v>7.099911921265317</v>
      </c>
      <c r="BD126" s="30">
        <f t="shared" si="77"/>
        <v>3601.7999999999993</v>
      </c>
      <c r="BE126" s="30">
        <f t="shared" si="77"/>
        <v>3663.5</v>
      </c>
      <c r="BF126" s="30">
        <f t="shared" si="77"/>
        <v>3836.4999999999995</v>
      </c>
      <c r="BG126" s="29">
        <f t="shared" si="51"/>
        <v>6.5161863512688285</v>
      </c>
      <c r="BH126" s="29">
        <f t="shared" si="52"/>
        <v>56.385144962668491</v>
      </c>
      <c r="BI126" s="29">
        <f t="shared" si="53"/>
        <v>9.7385177284333686</v>
      </c>
      <c r="BJ126" s="29">
        <f t="shared" si="54"/>
        <v>30.131333699645545</v>
      </c>
      <c r="BK126" s="29">
        <f t="shared" si="55"/>
        <v>41.334022862191183</v>
      </c>
    </row>
    <row r="127" spans="1:63" x14ac:dyDescent="0.3">
      <c r="A127" s="26">
        <v>18</v>
      </c>
      <c r="B127" s="26" t="s">
        <v>312</v>
      </c>
      <c r="K127" s="31">
        <f t="shared" si="72"/>
        <v>8100594</v>
      </c>
      <c r="L127" s="31">
        <f t="shared" si="72"/>
        <v>15212.651399999999</v>
      </c>
      <c r="M127" s="30">
        <f t="shared" si="32"/>
        <v>532.49060844186579</v>
      </c>
      <c r="T127" s="31">
        <f t="shared" si="74"/>
        <v>1752.1999999999989</v>
      </c>
      <c r="U127" s="31">
        <f t="shared" si="74"/>
        <v>3093</v>
      </c>
      <c r="V127" s="31">
        <f t="shared" si="74"/>
        <v>1967.6000000000013</v>
      </c>
      <c r="W127" s="31">
        <f t="shared" si="74"/>
        <v>8955.9000000000033</v>
      </c>
      <c r="X127" s="31">
        <f t="shared" si="74"/>
        <v>8784.0999999999985</v>
      </c>
      <c r="Y127" s="31">
        <f t="shared" si="74"/>
        <v>10836.099999999993</v>
      </c>
      <c r="Z127" s="31">
        <f t="shared" si="74"/>
        <v>35388.9</v>
      </c>
      <c r="AA127" s="32">
        <f t="shared" si="38"/>
        <v>19206.073627922451</v>
      </c>
      <c r="AB127" s="31">
        <f t="shared" si="75"/>
        <v>26881.799999999996</v>
      </c>
      <c r="AC127" s="31">
        <f t="shared" si="75"/>
        <v>28297.999999999996</v>
      </c>
      <c r="AD127" s="31">
        <f t="shared" si="75"/>
        <v>29799.500000000007</v>
      </c>
      <c r="AE127" s="31">
        <f t="shared" si="75"/>
        <v>1858027.5</v>
      </c>
      <c r="AF127" s="31">
        <f t="shared" si="75"/>
        <v>1851032</v>
      </c>
      <c r="AG127" s="31">
        <f t="shared" si="75"/>
        <v>1842589</v>
      </c>
      <c r="AH127" s="32">
        <f t="shared" si="60"/>
        <v>14467.923644833027</v>
      </c>
      <c r="AI127" s="32">
        <f t="shared" si="61"/>
        <v>15287.688165304542</v>
      </c>
      <c r="AJ127" s="32">
        <f t="shared" si="62"/>
        <v>16172.62449737842</v>
      </c>
      <c r="AK127" s="29">
        <f t="shared" si="63"/>
        <v>10.853811872716904</v>
      </c>
      <c r="AL127" s="79">
        <f t="shared" si="64"/>
        <v>5.3060286946074342</v>
      </c>
      <c r="AM127" s="26">
        <f t="shared" si="73"/>
        <v>13</v>
      </c>
      <c r="AN127" s="26">
        <f t="shared" si="65"/>
        <v>20</v>
      </c>
      <c r="AO127" s="26">
        <f t="shared" si="66"/>
        <v>20</v>
      </c>
      <c r="AP127" s="26">
        <f t="shared" si="67"/>
        <v>20</v>
      </c>
      <c r="AQ127" s="26">
        <f t="shared" si="68"/>
        <v>8</v>
      </c>
      <c r="AR127" s="31">
        <f t="shared" si="76"/>
        <v>13154.300000000001</v>
      </c>
      <c r="AS127" s="31">
        <f t="shared" si="76"/>
        <v>13826.1</v>
      </c>
      <c r="AT127" s="31">
        <f t="shared" si="76"/>
        <v>14543.6</v>
      </c>
      <c r="AU127" s="29">
        <f t="shared" si="70"/>
        <v>10.561565419672661</v>
      </c>
      <c r="AV127" s="31">
        <f t="shared" si="77"/>
        <v>3065.8</v>
      </c>
      <c r="AW127" s="31">
        <f t="shared" si="77"/>
        <v>3195.1999999999994</v>
      </c>
      <c r="AX127" s="31">
        <f t="shared" si="77"/>
        <v>3346.3000000000006</v>
      </c>
      <c r="AY127" s="29">
        <f t="shared" si="49"/>
        <v>9.1493248091852166</v>
      </c>
      <c r="AZ127" s="31">
        <f t="shared" si="77"/>
        <v>7748.9</v>
      </c>
      <c r="BA127" s="31">
        <f t="shared" si="77"/>
        <v>8466.9</v>
      </c>
      <c r="BB127" s="31">
        <f t="shared" si="77"/>
        <v>8466.9</v>
      </c>
      <c r="BC127" s="29">
        <f t="shared" si="50"/>
        <v>9.265831279278359</v>
      </c>
      <c r="BD127" s="30">
        <f t="shared" si="77"/>
        <v>12335.299999999997</v>
      </c>
      <c r="BE127" s="30">
        <f t="shared" si="77"/>
        <v>12571.9</v>
      </c>
      <c r="BF127" s="30">
        <f t="shared" si="77"/>
        <v>13062.300000000001</v>
      </c>
      <c r="BG127" s="29">
        <f t="shared" si="51"/>
        <v>5.8936547955866843</v>
      </c>
      <c r="BH127" s="29">
        <f t="shared" si="52"/>
        <v>48.80484571888789</v>
      </c>
      <c r="BI127" s="29">
        <f t="shared" si="53"/>
        <v>11.229383043339652</v>
      </c>
      <c r="BJ127" s="29">
        <f t="shared" si="54"/>
        <v>28.412892833772368</v>
      </c>
      <c r="BK127" s="29">
        <f t="shared" si="55"/>
        <v>43.83395694558633</v>
      </c>
    </row>
    <row r="128" spans="1:63" x14ac:dyDescent="0.3">
      <c r="A128" s="26">
        <v>19</v>
      </c>
      <c r="B128" s="26" t="s">
        <v>319</v>
      </c>
      <c r="K128" s="31">
        <f t="shared" si="72"/>
        <v>16448284</v>
      </c>
      <c r="L128" s="31">
        <f t="shared" si="72"/>
        <v>25824.330799999996</v>
      </c>
      <c r="M128" s="30">
        <f t="shared" si="32"/>
        <v>636.92972830103315</v>
      </c>
      <c r="T128" s="31">
        <f t="shared" si="74"/>
        <v>4488.5</v>
      </c>
      <c r="U128" s="31">
        <f t="shared" si="74"/>
        <v>9388.899999999996</v>
      </c>
      <c r="V128" s="31">
        <f t="shared" si="74"/>
        <v>5265.2000000000044</v>
      </c>
      <c r="W128" s="31">
        <f t="shared" si="74"/>
        <v>22297</v>
      </c>
      <c r="X128" s="31">
        <f t="shared" si="74"/>
        <v>26612.2</v>
      </c>
      <c r="Y128" s="31">
        <f t="shared" si="74"/>
        <v>28332.100000000002</v>
      </c>
      <c r="Z128" s="31">
        <f t="shared" si="74"/>
        <v>96383.9</v>
      </c>
      <c r="AA128" s="32">
        <f t="shared" si="38"/>
        <v>20056.214641505507</v>
      </c>
      <c r="AB128" s="31">
        <f t="shared" si="75"/>
        <v>72660.099999999991</v>
      </c>
      <c r="AC128" s="31">
        <f t="shared" si="75"/>
        <v>77046.099999999991</v>
      </c>
      <c r="AD128" s="31">
        <f t="shared" si="75"/>
        <v>81249.5</v>
      </c>
      <c r="AE128" s="31">
        <f t="shared" si="75"/>
        <v>4833517</v>
      </c>
      <c r="AF128" s="31">
        <f t="shared" si="75"/>
        <v>4823672.5</v>
      </c>
      <c r="AG128" s="31">
        <f t="shared" si="75"/>
        <v>4805687.5</v>
      </c>
      <c r="AH128" s="32">
        <f t="shared" si="60"/>
        <v>15032.552900920797</v>
      </c>
      <c r="AI128" s="32">
        <f t="shared" si="61"/>
        <v>15972.498132905994</v>
      </c>
      <c r="AJ128" s="32">
        <f t="shared" si="62"/>
        <v>16906.946196563964</v>
      </c>
      <c r="AK128" s="29">
        <f t="shared" si="63"/>
        <v>11.821343488379469</v>
      </c>
      <c r="AL128" s="79">
        <f t="shared" si="64"/>
        <v>5.45569470745437</v>
      </c>
      <c r="AM128" s="26">
        <f t="shared" si="73"/>
        <v>7</v>
      </c>
      <c r="AN128" s="26">
        <f>RANK(AH129,AH$110:AH$129)</f>
        <v>14</v>
      </c>
      <c r="AO128" s="26">
        <f>RANK(AI129,AI$110:AI$129)</f>
        <v>14</v>
      </c>
      <c r="AP128" s="26">
        <f>RANK(AJ129,AJ$110:AJ$129)</f>
        <v>14</v>
      </c>
      <c r="AQ128" s="26">
        <f>RANK(AL129,AL$110:AL$129)</f>
        <v>16</v>
      </c>
      <c r="AR128" s="31">
        <f t="shared" si="76"/>
        <v>36613.80000000001</v>
      </c>
      <c r="AS128" s="31">
        <f t="shared" si="76"/>
        <v>39062.900000000009</v>
      </c>
      <c r="AT128" s="31">
        <f t="shared" si="76"/>
        <v>41656.600000000006</v>
      </c>
      <c r="AU128" s="29">
        <f t="shared" si="70"/>
        <v>13.772948997372552</v>
      </c>
      <c r="AV128" s="31">
        <f t="shared" si="77"/>
        <v>9628.5999999999985</v>
      </c>
      <c r="AW128" s="31">
        <f t="shared" si="77"/>
        <v>10085.9</v>
      </c>
      <c r="AX128" s="31">
        <f t="shared" si="77"/>
        <v>10683.099999999999</v>
      </c>
      <c r="AY128" s="29">
        <f t="shared" si="49"/>
        <v>10.951747917661962</v>
      </c>
      <c r="AZ128" s="31">
        <f t="shared" si="77"/>
        <v>20535.800000000003</v>
      </c>
      <c r="BA128" s="31">
        <f t="shared" si="77"/>
        <v>22210.600000000002</v>
      </c>
      <c r="BB128" s="31">
        <f t="shared" si="77"/>
        <v>22210.600000000002</v>
      </c>
      <c r="BC128" s="29">
        <f t="shared" si="50"/>
        <v>8.1555137856815776</v>
      </c>
      <c r="BD128" s="30">
        <f t="shared" si="77"/>
        <v>30821.4</v>
      </c>
      <c r="BE128" s="30">
        <f t="shared" si="77"/>
        <v>31556.2</v>
      </c>
      <c r="BF128" s="30">
        <f t="shared" si="77"/>
        <v>32785.5</v>
      </c>
      <c r="BG128" s="29">
        <f t="shared" si="51"/>
        <v>6.3725203916759057</v>
      </c>
      <c r="BH128" s="29">
        <f t="shared" si="52"/>
        <v>51.269977046012592</v>
      </c>
      <c r="BI128" s="29">
        <f t="shared" si="53"/>
        <v>13.148511683148817</v>
      </c>
      <c r="BJ128" s="29">
        <f t="shared" si="54"/>
        <v>27.336291300254157</v>
      </c>
      <c r="BK128" s="29">
        <f t="shared" si="55"/>
        <v>40.351632933125742</v>
      </c>
    </row>
    <row r="129" spans="1:63" x14ac:dyDescent="0.3">
      <c r="A129" s="26">
        <v>20</v>
      </c>
      <c r="B129" s="26" t="s">
        <v>330</v>
      </c>
      <c r="K129" s="31">
        <f t="shared" si="72"/>
        <v>14200536</v>
      </c>
      <c r="L129" s="31">
        <f t="shared" si="72"/>
        <v>24106.296300000002</v>
      </c>
      <c r="M129" s="30">
        <f t="shared" si="32"/>
        <v>589.07995750471207</v>
      </c>
      <c r="T129" s="31">
        <f t="shared" si="74"/>
        <v>1420.8999999999994</v>
      </c>
      <c r="U129" s="31">
        <f t="shared" si="74"/>
        <v>3308.7000000000012</v>
      </c>
      <c r="V129" s="31">
        <f t="shared" si="74"/>
        <v>2349.6999999999989</v>
      </c>
      <c r="W129" s="31">
        <f t="shared" si="74"/>
        <v>8649.7999999999938</v>
      </c>
      <c r="X129" s="31">
        <f t="shared" si="74"/>
        <v>10224.299999999999</v>
      </c>
      <c r="Y129" s="31">
        <f t="shared" si="74"/>
        <v>11267.599999999995</v>
      </c>
      <c r="Z129" s="31">
        <f t="shared" si="74"/>
        <v>37220.999999999985</v>
      </c>
      <c r="AA129" s="32">
        <f t="shared" si="38"/>
        <v>23642.896412023241</v>
      </c>
      <c r="AB129" s="31">
        <f t="shared" si="75"/>
        <v>26992.600000000009</v>
      </c>
      <c r="AC129" s="31">
        <f t="shared" si="75"/>
        <v>28835.200000000004</v>
      </c>
      <c r="AD129" s="31">
        <f t="shared" si="75"/>
        <v>30011.9</v>
      </c>
      <c r="AE129" s="31">
        <f t="shared" si="75"/>
        <v>1588728.5</v>
      </c>
      <c r="AF129" s="31">
        <f t="shared" si="75"/>
        <v>1582779.5</v>
      </c>
      <c r="AG129" s="31">
        <f t="shared" si="75"/>
        <v>1574299.5</v>
      </c>
      <c r="AH129" s="32">
        <f t="shared" si="60"/>
        <v>16990.064696390862</v>
      </c>
      <c r="AI129" s="32">
        <f t="shared" si="61"/>
        <v>18218.077754987353</v>
      </c>
      <c r="AJ129" s="32">
        <f t="shared" si="62"/>
        <v>19063.653389968047</v>
      </c>
      <c r="AK129" s="29">
        <f t="shared" si="63"/>
        <v>11.185658291531723</v>
      </c>
      <c r="AL129" s="79">
        <f t="shared" si="64"/>
        <v>4.0807762734435613</v>
      </c>
      <c r="AM129" s="26">
        <f t="shared" si="73"/>
        <v>12</v>
      </c>
      <c r="AN129" s="26">
        <f>RANK(AH129,AH$110:AH$129)</f>
        <v>14</v>
      </c>
      <c r="AO129" s="26">
        <f>RANK(AI129,AI$110:AI$129)</f>
        <v>14</v>
      </c>
      <c r="AP129" s="26">
        <f>RANK(AJ129,AJ$110:AJ$129)</f>
        <v>14</v>
      </c>
      <c r="AQ129" s="26">
        <f>RANK(AL129,AL$110:AL$129)</f>
        <v>16</v>
      </c>
      <c r="AR129" s="31">
        <f t="shared" si="76"/>
        <v>14817.2</v>
      </c>
      <c r="AS129" s="31">
        <f t="shared" si="76"/>
        <v>15676.200000000003</v>
      </c>
      <c r="AT129" s="31">
        <f t="shared" si="76"/>
        <v>16379.000000000002</v>
      </c>
      <c r="AU129" s="29">
        <f t="shared" si="70"/>
        <v>10.540452987069088</v>
      </c>
      <c r="AV129" s="31">
        <f t="shared" si="77"/>
        <v>3092.9000000000005</v>
      </c>
      <c r="AW129" s="31">
        <f t="shared" si="77"/>
        <v>3222.5000000000005</v>
      </c>
      <c r="AX129" s="31">
        <f t="shared" si="77"/>
        <v>3446.8999999999996</v>
      </c>
      <c r="AY129" s="29">
        <f t="shared" si="49"/>
        <v>11.445568883572022</v>
      </c>
      <c r="AZ129" s="31">
        <f t="shared" si="77"/>
        <v>7731.5</v>
      </c>
      <c r="BA129" s="31">
        <f t="shared" si="77"/>
        <v>8475.1999999999989</v>
      </c>
      <c r="BB129" s="31">
        <f t="shared" si="77"/>
        <v>8475.1999999999989</v>
      </c>
      <c r="BC129" s="29">
        <f t="shared" si="50"/>
        <v>9.6190907327167849</v>
      </c>
      <c r="BD129" s="30">
        <f t="shared" si="77"/>
        <v>11397.200000000003</v>
      </c>
      <c r="BE129" s="30">
        <f t="shared" si="77"/>
        <v>11792.200000000003</v>
      </c>
      <c r="BF129" s="30">
        <f t="shared" si="77"/>
        <v>12276.5</v>
      </c>
      <c r="BG129" s="29">
        <f t="shared" si="51"/>
        <v>7.7150528199908592</v>
      </c>
      <c r="BH129" s="29">
        <f t="shared" si="52"/>
        <v>54.575018575964876</v>
      </c>
      <c r="BI129" s="29">
        <f t="shared" si="53"/>
        <v>11.485110906007282</v>
      </c>
      <c r="BJ129" s="29">
        <f t="shared" si="54"/>
        <v>28.239465012211816</v>
      </c>
      <c r="BK129" s="29">
        <f t="shared" si="55"/>
        <v>40.905440841799418</v>
      </c>
    </row>
    <row r="130" spans="1:63" x14ac:dyDescent="0.3">
      <c r="AH130" s="32"/>
      <c r="AI130" s="32"/>
      <c r="AJ130" s="32"/>
      <c r="AL130" s="79"/>
      <c r="AU130" s="29"/>
      <c r="BH130" s="29"/>
      <c r="BI130" s="29"/>
      <c r="BJ130" s="29"/>
      <c r="BK130" s="29"/>
    </row>
    <row r="131" spans="1:63" x14ac:dyDescent="0.3">
      <c r="A131" s="26">
        <v>1</v>
      </c>
      <c r="B131" s="26" t="s">
        <v>363</v>
      </c>
      <c r="K131" s="31">
        <f t="shared" ref="K131:L135" si="78">SUMIFS(K$2:K$108,$E$2:$E$108,$A131)</f>
        <v>75982609</v>
      </c>
      <c r="L131" s="31">
        <f t="shared" si="78"/>
        <v>57930.854700000004</v>
      </c>
      <c r="M131" s="30">
        <f>K131/L131</f>
        <v>1311.6086305559029</v>
      </c>
      <c r="T131" s="31">
        <f t="shared" ref="T131:Z135" si="79">SUMIFS(T$2:T$108,$E$2:$E$108,$A131)</f>
        <v>6867.5999999999976</v>
      </c>
      <c r="U131" s="31">
        <f t="shared" si="79"/>
        <v>141366.6</v>
      </c>
      <c r="V131" s="31">
        <f t="shared" si="79"/>
        <v>35580.999999999993</v>
      </c>
      <c r="W131" s="31">
        <f t="shared" si="79"/>
        <v>156762.00000000006</v>
      </c>
      <c r="X131" s="31">
        <f t="shared" si="79"/>
        <v>204377.89999999991</v>
      </c>
      <c r="Y131" s="31">
        <f t="shared" si="79"/>
        <v>88944.200000000012</v>
      </c>
      <c r="Z131" s="31">
        <f t="shared" si="79"/>
        <v>633899.29999999993</v>
      </c>
      <c r="AA131" s="32">
        <f>Z131/AG131*1000000</f>
        <v>39925.232220371901</v>
      </c>
      <c r="AB131" s="30">
        <f t="shared" ref="AB131:AG135" si="80">SUMIFS(AB$2:AB$108,$E$2:$E$108,$A131)</f>
        <v>371861.49999999994</v>
      </c>
      <c r="AC131" s="30">
        <f t="shared" si="80"/>
        <v>394708.6</v>
      </c>
      <c r="AD131" s="30">
        <f t="shared" si="80"/>
        <v>417013.89999999997</v>
      </c>
      <c r="AE131" s="30">
        <f t="shared" si="80"/>
        <v>15865512</v>
      </c>
      <c r="AF131" s="30">
        <f t="shared" si="80"/>
        <v>15845283.5</v>
      </c>
      <c r="AG131" s="30">
        <f t="shared" si="80"/>
        <v>15877160</v>
      </c>
      <c r="AH131" s="32">
        <f t="shared" ref="AH131:AJ135" si="81">AB131/AE131*1000000</f>
        <v>23438.354841621243</v>
      </c>
      <c r="AI131" s="32">
        <f t="shared" si="81"/>
        <v>24910.163330305826</v>
      </c>
      <c r="AJ131" s="32">
        <f t="shared" si="81"/>
        <v>26265.018428988558</v>
      </c>
      <c r="AK131" s="29">
        <f>AD131/AB131*100-100</f>
        <v>12.142262643484216</v>
      </c>
      <c r="AL131" s="79">
        <f>AD131/AC131*100-100</f>
        <v>5.6510803159596605</v>
      </c>
      <c r="AM131" s="26">
        <f>RANK(AK131,AK$131:AK$135)</f>
        <v>1</v>
      </c>
      <c r="AN131" s="26">
        <f>RANK(AH131,AH$131:AH$135)</f>
        <v>1</v>
      </c>
      <c r="AO131" s="26">
        <f>RANK(AI131,AI$131:AI$135)</f>
        <v>1</v>
      </c>
      <c r="AP131" s="26">
        <f>RANK(AJ131,AJ$131:AJ$135)</f>
        <v>1</v>
      </c>
      <c r="AQ131" s="26">
        <f>RANK(AL131,AL$131:AL$135)</f>
        <v>1</v>
      </c>
      <c r="AR131" s="30">
        <f t="shared" ref="AR131:AT135" si="82">SUMIFS(AR$2:AR$108,$E$2:$E$108,$A131)</f>
        <v>250480.9</v>
      </c>
      <c r="AS131" s="30">
        <f t="shared" si="82"/>
        <v>266113.99999999994</v>
      </c>
      <c r="AT131" s="30">
        <f t="shared" si="82"/>
        <v>280073.59999999998</v>
      </c>
      <c r="AU131" s="29">
        <f>AT131/AR131*100-100</f>
        <v>11.814353908820991</v>
      </c>
      <c r="AV131" s="30">
        <f t="shared" ref="AV131:AX135" si="83">SUMIFS(AV$2:AV$108,$E$2:$E$108,$A131)</f>
        <v>48931.5</v>
      </c>
      <c r="AW131" s="30">
        <f t="shared" si="83"/>
        <v>50411.200000000019</v>
      </c>
      <c r="AX131" s="30">
        <f t="shared" si="83"/>
        <v>53646.600000000006</v>
      </c>
      <c r="AY131" s="29">
        <f>AX131/AV131*100-100</f>
        <v>9.6361239692222824</v>
      </c>
      <c r="AZ131" s="30">
        <f t="shared" ref="AZ131:BF135" si="84">SUMIFS(AZ$2:AZ$108,$E$2:$E$108,$A131)</f>
        <v>124864</v>
      </c>
      <c r="BA131" s="30">
        <f t="shared" si="84"/>
        <v>135899.1</v>
      </c>
      <c r="BB131" s="30">
        <f t="shared" si="84"/>
        <v>135899.1</v>
      </c>
      <c r="BC131" s="29">
        <f t="shared" ref="BC131:BC149" si="85">BB131/AZ131*100-100</f>
        <v>8.8376954126089231</v>
      </c>
      <c r="BD131" s="30">
        <f t="shared" si="84"/>
        <v>125562.9</v>
      </c>
      <c r="BE131" s="30">
        <f t="shared" si="84"/>
        <v>127707.5</v>
      </c>
      <c r="BF131" s="30">
        <f t="shared" si="84"/>
        <v>133616.5</v>
      </c>
      <c r="BG131" s="29">
        <f t="shared" ref="BG131:BG152" si="86">BF131/BD131*100-100</f>
        <v>6.4139964910017113</v>
      </c>
      <c r="BH131" s="29">
        <f t="shared" ref="BH131:BH152" si="87">AT131/AD131*100</f>
        <v>67.161694130579335</v>
      </c>
      <c r="BI131" s="29">
        <f t="shared" ref="BI131:BI152" si="88">AX131/AD131*100</f>
        <v>12.864463270888574</v>
      </c>
      <c r="BJ131" s="29">
        <f t="shared" ref="BJ131:BJ152" si="89">BB131/AD131*100</f>
        <v>32.588625942684409</v>
      </c>
      <c r="BK131" s="29">
        <f t="shared" ref="BK131:BK152" si="90">BF131/AD131*100</f>
        <v>32.041258097152159</v>
      </c>
    </row>
    <row r="132" spans="1:63" x14ac:dyDescent="0.3">
      <c r="A132" s="26">
        <v>2</v>
      </c>
      <c r="B132" s="26" t="s">
        <v>364</v>
      </c>
      <c r="K132" s="31">
        <f t="shared" si="78"/>
        <v>176247006</v>
      </c>
      <c r="L132" s="31">
        <f t="shared" si="78"/>
        <v>62396.110499999995</v>
      </c>
      <c r="M132" s="30">
        <f>K132/L132</f>
        <v>2824.6473151559667</v>
      </c>
      <c r="T132" s="31">
        <f t="shared" si="79"/>
        <v>9907.100000000004</v>
      </c>
      <c r="U132" s="31">
        <f t="shared" si="79"/>
        <v>114021.69999999998</v>
      </c>
      <c r="V132" s="31">
        <f t="shared" si="79"/>
        <v>25804.9</v>
      </c>
      <c r="W132" s="31">
        <f t="shared" si="79"/>
        <v>103482.79999999999</v>
      </c>
      <c r="X132" s="31">
        <f t="shared" si="79"/>
        <v>118574.90000000004</v>
      </c>
      <c r="Y132" s="31">
        <f t="shared" si="79"/>
        <v>70681.600000000006</v>
      </c>
      <c r="Z132" s="31">
        <f t="shared" si="79"/>
        <v>442472.99999999994</v>
      </c>
      <c r="AA132" s="32">
        <f>Z132/AG132*1000000</f>
        <v>38243.138697443042</v>
      </c>
      <c r="AB132" s="30">
        <f t="shared" si="80"/>
        <v>260759.80000000002</v>
      </c>
      <c r="AC132" s="30">
        <f t="shared" si="80"/>
        <v>277027.20000000007</v>
      </c>
      <c r="AD132" s="30">
        <f t="shared" si="80"/>
        <v>291240.90000000002</v>
      </c>
      <c r="AE132" s="30">
        <f t="shared" si="80"/>
        <v>11565551.5</v>
      </c>
      <c r="AF132" s="30">
        <f t="shared" si="80"/>
        <v>11549927</v>
      </c>
      <c r="AG132" s="30">
        <f t="shared" si="80"/>
        <v>11569997</v>
      </c>
      <c r="AH132" s="32">
        <f t="shared" si="81"/>
        <v>22546.248659218716</v>
      </c>
      <c r="AI132" s="32">
        <f t="shared" si="81"/>
        <v>23985.190555749839</v>
      </c>
      <c r="AJ132" s="32">
        <f t="shared" si="81"/>
        <v>25172.080857065048</v>
      </c>
      <c r="AK132" s="29">
        <f>AD132/AB132*100-100</f>
        <v>11.689340151357698</v>
      </c>
      <c r="AL132" s="79">
        <f>AD132/AC132*100-100</f>
        <v>5.1307958207713682</v>
      </c>
      <c r="AM132" s="26">
        <f t="shared" ref="AM132:AM135" si="91">RANK(AK132,AK$131:AK$135)</f>
        <v>2</v>
      </c>
      <c r="AN132" s="26">
        <f t="shared" ref="AN132:AN135" si="92">RANK(AH132,AH$131:AH$135)</f>
        <v>2</v>
      </c>
      <c r="AO132" s="26">
        <f t="shared" ref="AO132:AO135" si="93">RANK(AI132,AI$131:AI$135)</f>
        <v>2</v>
      </c>
      <c r="AP132" s="26">
        <f t="shared" ref="AP132:AP135" si="94">RANK(AJ132,AJ$131:AJ$135)</f>
        <v>2</v>
      </c>
      <c r="AQ132" s="26">
        <f t="shared" ref="AQ132:AQ135" si="95">RANK(AL132,AL$131:AL$135)</f>
        <v>2</v>
      </c>
      <c r="AR132" s="30">
        <f t="shared" si="82"/>
        <v>171855.2</v>
      </c>
      <c r="AS132" s="30">
        <f t="shared" si="82"/>
        <v>181942.90000000002</v>
      </c>
      <c r="AT132" s="30">
        <f t="shared" si="82"/>
        <v>192302.80000000005</v>
      </c>
      <c r="AU132" s="29">
        <f>AT132/AR132*100-100</f>
        <v>11.898156122130743</v>
      </c>
      <c r="AV132" s="30">
        <f t="shared" si="83"/>
        <v>31767.4</v>
      </c>
      <c r="AW132" s="30">
        <f t="shared" si="83"/>
        <v>32998.799999999996</v>
      </c>
      <c r="AX132" s="30">
        <f t="shared" si="83"/>
        <v>35088.299999999988</v>
      </c>
      <c r="AY132" s="29">
        <f>AX132/AV132*100-100</f>
        <v>10.45379854819717</v>
      </c>
      <c r="AZ132" s="30">
        <f t="shared" si="84"/>
        <v>87938.8</v>
      </c>
      <c r="BA132" s="30">
        <f t="shared" si="84"/>
        <v>95648.9</v>
      </c>
      <c r="BB132" s="30">
        <f t="shared" si="84"/>
        <v>95648.9</v>
      </c>
      <c r="BC132" s="29">
        <f t="shared" si="85"/>
        <v>8.7675747224205764</v>
      </c>
      <c r="BD132" s="30">
        <f t="shared" si="84"/>
        <v>89433.7</v>
      </c>
      <c r="BE132" s="30">
        <f t="shared" si="84"/>
        <v>91895.200000000012</v>
      </c>
      <c r="BF132" s="30">
        <f t="shared" si="84"/>
        <v>96093.7</v>
      </c>
      <c r="BG132" s="29">
        <f t="shared" si="86"/>
        <v>7.4468572808684002</v>
      </c>
      <c r="BH132" s="29">
        <f t="shared" si="87"/>
        <v>66.028775491354423</v>
      </c>
      <c r="BI132" s="29">
        <f t="shared" si="88"/>
        <v>12.047861409575367</v>
      </c>
      <c r="BJ132" s="29">
        <f t="shared" si="89"/>
        <v>32.841850165962263</v>
      </c>
      <c r="BK132" s="29">
        <f t="shared" si="90"/>
        <v>32.994575967867149</v>
      </c>
    </row>
    <row r="133" spans="1:63" x14ac:dyDescent="0.3">
      <c r="A133" s="26">
        <v>3</v>
      </c>
      <c r="B133" s="26" t="s">
        <v>365</v>
      </c>
      <c r="K133" s="31">
        <f t="shared" si="78"/>
        <v>108836104</v>
      </c>
      <c r="L133" s="31">
        <f t="shared" si="78"/>
        <v>58030.005500000007</v>
      </c>
      <c r="M133" s="30">
        <f>K133/L133</f>
        <v>1875.5142802803971</v>
      </c>
      <c r="T133" s="31">
        <f t="shared" si="79"/>
        <v>6606.4000000000015</v>
      </c>
      <c r="U133" s="31">
        <f t="shared" si="79"/>
        <v>65646.600000000035</v>
      </c>
      <c r="V133" s="31">
        <f t="shared" si="79"/>
        <v>21278.600000000006</v>
      </c>
      <c r="W133" s="31">
        <f t="shared" si="79"/>
        <v>101165.70000000007</v>
      </c>
      <c r="X133" s="31">
        <f t="shared" si="79"/>
        <v>123965.10000000002</v>
      </c>
      <c r="Y133" s="31">
        <f t="shared" si="79"/>
        <v>85200.3</v>
      </c>
      <c r="Z133" s="31">
        <f t="shared" si="79"/>
        <v>403862.70000000013</v>
      </c>
      <c r="AA133" s="32">
        <f>Z133/AG133*1000000</f>
        <v>34467.64020499686</v>
      </c>
      <c r="AB133" s="30">
        <f t="shared" si="80"/>
        <v>245624.39999999997</v>
      </c>
      <c r="AC133" s="30">
        <f t="shared" si="80"/>
        <v>260533.29999999996</v>
      </c>
      <c r="AD133" s="30">
        <f t="shared" si="80"/>
        <v>270816.50000000006</v>
      </c>
      <c r="AE133" s="30">
        <f t="shared" si="80"/>
        <v>11754285.5</v>
      </c>
      <c r="AF133" s="30">
        <f t="shared" si="80"/>
        <v>11723628.5</v>
      </c>
      <c r="AG133" s="30">
        <f t="shared" si="80"/>
        <v>11717155.5</v>
      </c>
      <c r="AH133" s="32">
        <f t="shared" si="81"/>
        <v>20896.582782509406</v>
      </c>
      <c r="AI133" s="32">
        <f t="shared" si="81"/>
        <v>22222.923559885912</v>
      </c>
      <c r="AJ133" s="32">
        <f t="shared" si="81"/>
        <v>23112.819489337668</v>
      </c>
      <c r="AK133" s="29">
        <f>AD133/AB133*100-100</f>
        <v>10.256350753426815</v>
      </c>
      <c r="AL133" s="79">
        <f>AD133/AC133*100-100</f>
        <v>3.946981057699773</v>
      </c>
      <c r="AM133" s="26">
        <f t="shared" si="91"/>
        <v>5</v>
      </c>
      <c r="AN133" s="26">
        <f t="shared" si="92"/>
        <v>3</v>
      </c>
      <c r="AO133" s="26">
        <f t="shared" si="93"/>
        <v>3</v>
      </c>
      <c r="AP133" s="26">
        <f t="shared" si="94"/>
        <v>3</v>
      </c>
      <c r="AQ133" s="26">
        <f t="shared" si="95"/>
        <v>5</v>
      </c>
      <c r="AR133" s="30">
        <f t="shared" si="82"/>
        <v>157841.99999999997</v>
      </c>
      <c r="AS133" s="30">
        <f t="shared" si="82"/>
        <v>167570.50000000003</v>
      </c>
      <c r="AT133" s="30">
        <f t="shared" si="82"/>
        <v>174887.19999999998</v>
      </c>
      <c r="AU133" s="29">
        <f>AT133/AR133*100-100</f>
        <v>10.798900165988783</v>
      </c>
      <c r="AV133" s="30">
        <f t="shared" si="83"/>
        <v>33139.100000000006</v>
      </c>
      <c r="AW133" s="30">
        <f t="shared" si="83"/>
        <v>34058</v>
      </c>
      <c r="AX133" s="30">
        <f t="shared" si="83"/>
        <v>36150</v>
      </c>
      <c r="AY133" s="29">
        <f>AX133/AV133*100-100</f>
        <v>9.0856420361445913</v>
      </c>
      <c r="AZ133" s="30">
        <f t="shared" si="84"/>
        <v>76231.600000000006</v>
      </c>
      <c r="BA133" s="30">
        <f t="shared" si="84"/>
        <v>83385.100000000006</v>
      </c>
      <c r="BB133" s="30">
        <f t="shared" si="84"/>
        <v>83385.100000000006</v>
      </c>
      <c r="BC133" s="29">
        <f t="shared" si="85"/>
        <v>9.3839037879304641</v>
      </c>
      <c r="BD133" s="30">
        <f t="shared" si="84"/>
        <v>89486.900000000023</v>
      </c>
      <c r="BE133" s="30">
        <f t="shared" si="84"/>
        <v>91212.199999999983</v>
      </c>
      <c r="BF133" s="30">
        <f t="shared" si="84"/>
        <v>95277.000000000015</v>
      </c>
      <c r="BG133" s="29">
        <f t="shared" si="86"/>
        <v>6.4703325291187781</v>
      </c>
      <c r="BH133" s="29">
        <f t="shared" si="87"/>
        <v>64.57774914010038</v>
      </c>
      <c r="BI133" s="29">
        <f t="shared" si="88"/>
        <v>13.348521969673188</v>
      </c>
      <c r="BJ133" s="29">
        <f t="shared" si="89"/>
        <v>30.790258348365036</v>
      </c>
      <c r="BK133" s="29">
        <f t="shared" si="90"/>
        <v>35.181386658493849</v>
      </c>
    </row>
    <row r="134" spans="1:63" x14ac:dyDescent="0.3">
      <c r="A134" s="26">
        <v>4</v>
      </c>
      <c r="B134" s="26" t="s">
        <v>366</v>
      </c>
      <c r="K134" s="31">
        <f t="shared" si="78"/>
        <v>55455510</v>
      </c>
      <c r="L134" s="31">
        <f t="shared" si="78"/>
        <v>73781.814000000013</v>
      </c>
      <c r="M134" s="30">
        <f>K134/L134</f>
        <v>751.61488981553089</v>
      </c>
      <c r="T134" s="31">
        <f t="shared" si="79"/>
        <v>10221.200000000001</v>
      </c>
      <c r="U134" s="31">
        <f t="shared" si="79"/>
        <v>41696.100000000006</v>
      </c>
      <c r="V134" s="31">
        <f t="shared" si="79"/>
        <v>20004.799999999996</v>
      </c>
      <c r="W134" s="31">
        <f t="shared" si="79"/>
        <v>72602.099999999991</v>
      </c>
      <c r="X134" s="31">
        <f t="shared" si="79"/>
        <v>73670.499999999956</v>
      </c>
      <c r="Y134" s="31">
        <f t="shared" si="79"/>
        <v>75092.799999999974</v>
      </c>
      <c r="Z134" s="31">
        <f t="shared" si="79"/>
        <v>293287.49999999988</v>
      </c>
      <c r="AA134" s="32">
        <f>Z134/AG134*1000000</f>
        <v>21822.12299541157</v>
      </c>
      <c r="AB134" s="30">
        <f t="shared" si="80"/>
        <v>206670.70000000004</v>
      </c>
      <c r="AC134" s="30">
        <f t="shared" si="80"/>
        <v>218683.8</v>
      </c>
      <c r="AD134" s="30">
        <f t="shared" si="80"/>
        <v>228470.40000000005</v>
      </c>
      <c r="AE134" s="30">
        <f t="shared" si="80"/>
        <v>13525578.5</v>
      </c>
      <c r="AF134" s="30">
        <f t="shared" si="80"/>
        <v>13488376</v>
      </c>
      <c r="AG134" s="30">
        <f t="shared" si="80"/>
        <v>13439916</v>
      </c>
      <c r="AH134" s="32">
        <f t="shared" si="81"/>
        <v>15279.98968768693</v>
      </c>
      <c r="AI134" s="32">
        <f t="shared" si="81"/>
        <v>16212.759786648889</v>
      </c>
      <c r="AJ134" s="32">
        <f t="shared" si="81"/>
        <v>16999.391960485471</v>
      </c>
      <c r="AK134" s="29">
        <f>AD134/AB134*100-100</f>
        <v>10.548036078650739</v>
      </c>
      <c r="AL134" s="79">
        <f>AD134/AC134*100-100</f>
        <v>4.4752286177577361</v>
      </c>
      <c r="AM134" s="26">
        <f t="shared" si="91"/>
        <v>4</v>
      </c>
      <c r="AN134" s="26">
        <f t="shared" si="92"/>
        <v>5</v>
      </c>
      <c r="AO134" s="26">
        <f t="shared" si="93"/>
        <v>5</v>
      </c>
      <c r="AP134" s="26">
        <f t="shared" si="94"/>
        <v>5</v>
      </c>
      <c r="AQ134" s="26">
        <f t="shared" si="95"/>
        <v>4</v>
      </c>
      <c r="AR134" s="30">
        <f t="shared" si="82"/>
        <v>111611.69999999998</v>
      </c>
      <c r="AS134" s="30">
        <f t="shared" si="82"/>
        <v>119112.30000000002</v>
      </c>
      <c r="AT134" s="30">
        <f t="shared" si="82"/>
        <v>125363.50000000003</v>
      </c>
      <c r="AU134" s="29">
        <f>AT134/AR134*100-100</f>
        <v>12.321109704448602</v>
      </c>
      <c r="AV134" s="30">
        <f t="shared" si="83"/>
        <v>23782</v>
      </c>
      <c r="AW134" s="30">
        <f t="shared" si="83"/>
        <v>24581.399999999998</v>
      </c>
      <c r="AX134" s="30">
        <f t="shared" si="83"/>
        <v>26077.299999999996</v>
      </c>
      <c r="AY134" s="29">
        <f>AX134/AV134*100-100</f>
        <v>9.651417038096028</v>
      </c>
      <c r="AZ134" s="30">
        <f t="shared" si="84"/>
        <v>62703.6</v>
      </c>
      <c r="BA134" s="30">
        <f t="shared" si="84"/>
        <v>67881.900000000009</v>
      </c>
      <c r="BB134" s="30">
        <f t="shared" si="84"/>
        <v>67881.900000000009</v>
      </c>
      <c r="BC134" s="29">
        <f t="shared" si="85"/>
        <v>8.2583775094253014</v>
      </c>
      <c r="BD134" s="30">
        <f t="shared" si="84"/>
        <v>85236.700000000012</v>
      </c>
      <c r="BE134" s="30">
        <f t="shared" si="84"/>
        <v>87116.499999999985</v>
      </c>
      <c r="BF134" s="30">
        <f t="shared" si="84"/>
        <v>90443.39999999998</v>
      </c>
      <c r="BG134" s="29">
        <f t="shared" si="86"/>
        <v>6.1085189830201898</v>
      </c>
      <c r="BH134" s="29">
        <f t="shared" si="87"/>
        <v>54.87078413658837</v>
      </c>
      <c r="BI134" s="29">
        <f t="shared" si="88"/>
        <v>11.413863677745558</v>
      </c>
      <c r="BJ134" s="29">
        <f t="shared" si="89"/>
        <v>29.711463716962893</v>
      </c>
      <c r="BK134" s="29">
        <f t="shared" si="90"/>
        <v>39.586484726248983</v>
      </c>
    </row>
    <row r="135" spans="1:63" x14ac:dyDescent="0.3">
      <c r="A135" s="26">
        <v>5</v>
      </c>
      <c r="B135" s="26" t="s">
        <v>367</v>
      </c>
      <c r="K135" s="31">
        <f t="shared" si="78"/>
        <v>30648820</v>
      </c>
      <c r="L135" s="31">
        <f t="shared" si="78"/>
        <v>49930.627099999998</v>
      </c>
      <c r="M135" s="30">
        <f>K135/L135</f>
        <v>613.82806065337809</v>
      </c>
      <c r="T135" s="31">
        <f t="shared" si="79"/>
        <v>5909.3999999999987</v>
      </c>
      <c r="U135" s="31">
        <f t="shared" si="79"/>
        <v>12697.599999999997</v>
      </c>
      <c r="V135" s="31">
        <f t="shared" si="79"/>
        <v>7614.9000000000033</v>
      </c>
      <c r="W135" s="31">
        <f t="shared" si="79"/>
        <v>30946.799999999996</v>
      </c>
      <c r="X135" s="31">
        <f t="shared" si="79"/>
        <v>36836.499999999993</v>
      </c>
      <c r="Y135" s="31">
        <f t="shared" si="79"/>
        <v>39599.699999999997</v>
      </c>
      <c r="Z135" s="31">
        <f t="shared" si="79"/>
        <v>133604.89999999997</v>
      </c>
      <c r="AA135" s="32">
        <f>Z135/AG135*1000000</f>
        <v>20941.249566809456</v>
      </c>
      <c r="AB135" s="30">
        <f t="shared" si="80"/>
        <v>99652.699999999983</v>
      </c>
      <c r="AC135" s="30">
        <f t="shared" si="80"/>
        <v>105881.3</v>
      </c>
      <c r="AD135" s="30">
        <f t="shared" si="80"/>
        <v>111261.39999999998</v>
      </c>
      <c r="AE135" s="30">
        <f t="shared" si="80"/>
        <v>6422245.5</v>
      </c>
      <c r="AF135" s="30">
        <f t="shared" si="80"/>
        <v>6406452</v>
      </c>
      <c r="AG135" s="30">
        <f t="shared" si="80"/>
        <v>6379987</v>
      </c>
      <c r="AH135" s="32">
        <f t="shared" si="81"/>
        <v>15516.80015969492</v>
      </c>
      <c r="AI135" s="32">
        <f t="shared" si="81"/>
        <v>16527.291549206959</v>
      </c>
      <c r="AJ135" s="32">
        <f t="shared" si="81"/>
        <v>17439.126443361085</v>
      </c>
      <c r="AK135" s="29">
        <f>AD135/AB135*100-100</f>
        <v>11.649157524081133</v>
      </c>
      <c r="AL135" s="79">
        <f>AD135/AC135*100-100</f>
        <v>5.0812560858243927</v>
      </c>
      <c r="AM135" s="26">
        <f t="shared" si="91"/>
        <v>3</v>
      </c>
      <c r="AN135" s="26">
        <f t="shared" si="92"/>
        <v>4</v>
      </c>
      <c r="AO135" s="26">
        <f t="shared" si="93"/>
        <v>4</v>
      </c>
      <c r="AP135" s="26">
        <f t="shared" si="94"/>
        <v>4</v>
      </c>
      <c r="AQ135" s="26">
        <f t="shared" si="95"/>
        <v>3</v>
      </c>
      <c r="AR135" s="30">
        <f t="shared" si="82"/>
        <v>51431.000000000007</v>
      </c>
      <c r="AS135" s="30">
        <f t="shared" si="82"/>
        <v>54739.100000000013</v>
      </c>
      <c r="AT135" s="30">
        <f t="shared" si="82"/>
        <v>58035.600000000006</v>
      </c>
      <c r="AU135" s="29">
        <f>AT135/AR135*100-100</f>
        <v>12.841671365518835</v>
      </c>
      <c r="AV135" s="30">
        <f t="shared" si="83"/>
        <v>12721.499999999998</v>
      </c>
      <c r="AW135" s="30">
        <f t="shared" si="83"/>
        <v>13308.400000000001</v>
      </c>
      <c r="AX135" s="30">
        <f t="shared" si="83"/>
        <v>14130</v>
      </c>
      <c r="AY135" s="29">
        <f>AX135/AV135*100-100</f>
        <v>11.071807569862059</v>
      </c>
      <c r="AZ135" s="30">
        <f t="shared" si="84"/>
        <v>28267.300000000007</v>
      </c>
      <c r="BA135" s="30">
        <f t="shared" si="84"/>
        <v>30685.800000000003</v>
      </c>
      <c r="BB135" s="30">
        <f t="shared" si="84"/>
        <v>30685.800000000003</v>
      </c>
      <c r="BC135" s="29">
        <f t="shared" si="85"/>
        <v>8.5558224520912773</v>
      </c>
      <c r="BD135" s="30">
        <f t="shared" si="84"/>
        <v>42218.600000000006</v>
      </c>
      <c r="BE135" s="30">
        <f t="shared" si="84"/>
        <v>43348.4</v>
      </c>
      <c r="BF135" s="30">
        <f t="shared" si="84"/>
        <v>45062</v>
      </c>
      <c r="BG135" s="29">
        <f t="shared" si="86"/>
        <v>6.7349462085431355</v>
      </c>
      <c r="BH135" s="29">
        <f t="shared" si="87"/>
        <v>52.161486373531176</v>
      </c>
      <c r="BI135" s="29">
        <f t="shared" si="88"/>
        <v>12.699822220464602</v>
      </c>
      <c r="BJ135" s="29">
        <f t="shared" si="89"/>
        <v>27.579915406421286</v>
      </c>
      <c r="BK135" s="29">
        <f t="shared" si="90"/>
        <v>40.501018322616837</v>
      </c>
    </row>
    <row r="136" spans="1:63" x14ac:dyDescent="0.3">
      <c r="M136" s="30"/>
      <c r="T136" s="31"/>
      <c r="U136" s="31"/>
      <c r="V136" s="31"/>
      <c r="W136" s="31"/>
      <c r="X136" s="31"/>
      <c r="Y136" s="31"/>
      <c r="Z136" s="31"/>
      <c r="AA136" s="32"/>
      <c r="AB136" s="30"/>
      <c r="AC136" s="30"/>
      <c r="AD136" s="30"/>
      <c r="AE136" s="30"/>
      <c r="AF136" s="30"/>
      <c r="AG136" s="30"/>
      <c r="AH136" s="32"/>
      <c r="AI136" s="32"/>
      <c r="AJ136" s="32"/>
      <c r="AK136" s="29"/>
      <c r="AL136" s="79"/>
      <c r="AR136" s="30"/>
      <c r="AS136" s="30"/>
      <c r="AT136" s="30"/>
      <c r="AU136" s="29"/>
      <c r="AV136" s="30"/>
      <c r="AW136" s="30"/>
      <c r="AX136" s="30"/>
      <c r="AY136" s="29"/>
      <c r="AZ136" s="30"/>
      <c r="BA136" s="30"/>
      <c r="BB136" s="30"/>
      <c r="BC136" s="29"/>
      <c r="BD136" s="30"/>
      <c r="BE136" s="30"/>
      <c r="BF136" s="30"/>
      <c r="BG136" s="29"/>
      <c r="BH136" s="29"/>
      <c r="BI136" s="29"/>
      <c r="BJ136" s="29"/>
      <c r="BK136" s="29"/>
    </row>
    <row r="137" spans="1:63" x14ac:dyDescent="0.3">
      <c r="B137" s="26" t="s">
        <v>9</v>
      </c>
      <c r="K137" s="31">
        <f>SUM(K142:K143)</f>
        <v>447170049</v>
      </c>
      <c r="L137" s="31">
        <f>SUM(L142:L143)</f>
        <v>302069.41180000006</v>
      </c>
      <c r="M137" s="30">
        <f>K137/L137</f>
        <v>1480.3552810440501</v>
      </c>
      <c r="T137" s="31">
        <f t="shared" ref="T137:Z137" si="96">SUM(T142:T143)</f>
        <v>39511.700000000012</v>
      </c>
      <c r="U137" s="31">
        <f t="shared" si="96"/>
        <v>375428.6</v>
      </c>
      <c r="V137" s="31">
        <f t="shared" si="96"/>
        <v>110284.20000000001</v>
      </c>
      <c r="W137" s="31">
        <f t="shared" si="96"/>
        <v>464959.39999999991</v>
      </c>
      <c r="X137" s="31">
        <f t="shared" si="96"/>
        <v>557424.89999999991</v>
      </c>
      <c r="Y137" s="31">
        <f t="shared" si="96"/>
        <v>359518.60000000003</v>
      </c>
      <c r="Z137" s="31">
        <f t="shared" si="96"/>
        <v>1907127.4</v>
      </c>
      <c r="AA137" s="32">
        <f>Z137/AG137*1000000</f>
        <v>32332.84335196422</v>
      </c>
      <c r="AB137" s="30">
        <f t="shared" ref="AB137:AG137" si="97">SUM(AB142:AB143)</f>
        <v>1184569.1000000003</v>
      </c>
      <c r="AC137" s="30">
        <f t="shared" si="97"/>
        <v>1256834.1999999993</v>
      </c>
      <c r="AD137" s="30">
        <f t="shared" si="97"/>
        <v>1318803.0999999999</v>
      </c>
      <c r="AE137" s="30">
        <f t="shared" si="97"/>
        <v>59133173</v>
      </c>
      <c r="AF137" s="30">
        <f t="shared" si="97"/>
        <v>59013667</v>
      </c>
      <c r="AG137" s="30">
        <f t="shared" si="97"/>
        <v>58984215.5</v>
      </c>
      <c r="AH137" s="32">
        <f t="shared" ref="AH137" si="98">AB137/AE137*1000000</f>
        <v>20032.226242958423</v>
      </c>
      <c r="AI137" s="32">
        <f t="shared" ref="AI137" si="99">AC137/AF137*1000000</f>
        <v>21297.341173528483</v>
      </c>
      <c r="AJ137" s="32">
        <f t="shared" ref="AJ137" si="100">AD137/AG137*1000000</f>
        <v>22358.576592410554</v>
      </c>
      <c r="AK137" s="29">
        <f>AD137/AB137*100-100</f>
        <v>11.331884311349967</v>
      </c>
      <c r="AL137" s="79">
        <f>AD137/AC137*100-100</f>
        <v>4.9305548814633511</v>
      </c>
      <c r="AR137" s="30">
        <f>SUM(AR142:AR143)</f>
        <v>743220.79999999993</v>
      </c>
      <c r="AS137" s="30">
        <f>SUM(AS142:AS143)</f>
        <v>789478.80000000028</v>
      </c>
      <c r="AT137" s="30">
        <f>SUM(AT142:AT143)</f>
        <v>830662.7</v>
      </c>
      <c r="AU137" s="29">
        <f>AT137/AR137*100-100</f>
        <v>11.765265450051984</v>
      </c>
      <c r="AV137" s="30">
        <f>SUM(AV142:AV143)</f>
        <v>150341.50000000003</v>
      </c>
      <c r="AW137" s="30">
        <f>SUM(AW142:AW143)</f>
        <v>155357.80000000008</v>
      </c>
      <c r="AX137" s="30">
        <f>SUM(AX142:AX143)</f>
        <v>165092.20000000007</v>
      </c>
      <c r="AY137" s="29">
        <f>AX137/AV137*100-100</f>
        <v>9.8114625702151699</v>
      </c>
      <c r="AZ137" s="30">
        <f t="shared" ref="AZ137:BB137" si="101">SUM(AZ142:AZ143)</f>
        <v>380005.3</v>
      </c>
      <c r="BA137" s="30">
        <f t="shared" si="101"/>
        <v>413500.79999999981</v>
      </c>
      <c r="BB137" s="30">
        <f t="shared" si="101"/>
        <v>413500.79999999981</v>
      </c>
      <c r="BC137" s="29">
        <f t="shared" si="85"/>
        <v>8.8144823243254251</v>
      </c>
      <c r="BD137" s="30">
        <f t="shared" ref="BD137:BF137" si="102">SUM(BD142:BD143)</f>
        <v>431938.8</v>
      </c>
      <c r="BE137" s="30">
        <f t="shared" si="102"/>
        <v>441279.80000000005</v>
      </c>
      <c r="BF137" s="30">
        <f t="shared" si="102"/>
        <v>460492.60000000015</v>
      </c>
      <c r="BG137" s="29">
        <f t="shared" si="86"/>
        <v>6.6106124293534521</v>
      </c>
      <c r="BH137" s="29">
        <f t="shared" si="87"/>
        <v>62.986104597418681</v>
      </c>
      <c r="BI137" s="29">
        <f t="shared" si="88"/>
        <v>12.518335754594457</v>
      </c>
      <c r="BJ137" s="29">
        <f t="shared" si="89"/>
        <v>31.354248409030877</v>
      </c>
      <c r="BK137" s="29">
        <f t="shared" si="90"/>
        <v>34.917464176418775</v>
      </c>
    </row>
    <row r="138" spans="1:63" s="50" customFormat="1" x14ac:dyDescent="0.3">
      <c r="K138" s="51"/>
      <c r="L138" s="51"/>
      <c r="M138" s="52"/>
      <c r="T138" s="51"/>
      <c r="U138" s="51"/>
      <c r="V138" s="51"/>
      <c r="W138" s="51"/>
      <c r="X138" s="51"/>
      <c r="Y138" s="51"/>
      <c r="Z138" s="51"/>
      <c r="AA138" s="53"/>
      <c r="AB138" s="52"/>
      <c r="AC138" s="52"/>
      <c r="AD138" s="52"/>
      <c r="AE138" s="52"/>
      <c r="AF138" s="52"/>
      <c r="AG138" s="52"/>
      <c r="AH138" s="53"/>
      <c r="AI138" s="53"/>
      <c r="AJ138" s="53"/>
      <c r="AK138" s="54"/>
      <c r="AL138" s="80"/>
      <c r="AR138" s="52"/>
      <c r="AS138" s="52"/>
      <c r="AT138" s="52"/>
      <c r="AU138" s="54"/>
      <c r="AV138" s="52"/>
      <c r="AW138" s="52"/>
      <c r="AX138" s="52"/>
      <c r="AY138" s="54"/>
      <c r="AZ138" s="52"/>
      <c r="BA138" s="52"/>
      <c r="BB138" s="52"/>
      <c r="BC138" s="54"/>
      <c r="BD138" s="52"/>
      <c r="BE138" s="52"/>
      <c r="BF138" s="52"/>
      <c r="BG138" s="54"/>
      <c r="BH138" s="54"/>
      <c r="BI138" s="54"/>
      <c r="BJ138" s="54"/>
      <c r="BK138" s="54"/>
    </row>
    <row r="139" spans="1:63" s="50" customFormat="1" x14ac:dyDescent="0.3">
      <c r="A139" s="50">
        <v>1</v>
      </c>
      <c r="B139" s="50" t="s">
        <v>355</v>
      </c>
      <c r="K139" s="51">
        <f>SUMIFS(K$2:K$108,$G$2:$G$108,$A139)</f>
        <v>153434879</v>
      </c>
      <c r="L139" s="51">
        <f>SUMIFS(L$2:L$108,$G$2:$G$108,$A139)</f>
        <v>46640.7019</v>
      </c>
      <c r="M139" s="52">
        <f t="shared" si="32"/>
        <v>3289.7206248947982</v>
      </c>
      <c r="T139" s="51">
        <f t="shared" ref="T139:Z140" si="103">SUMIFS(T$2:T$108,$G$2:$G$108,$A139)</f>
        <v>6278.5249745694991</v>
      </c>
      <c r="U139" s="51">
        <f t="shared" si="103"/>
        <v>113015.13478555334</v>
      </c>
      <c r="V139" s="51">
        <f t="shared" si="103"/>
        <v>38582.892207935052</v>
      </c>
      <c r="W139" s="51">
        <f t="shared" si="103"/>
        <v>218325.88947600612</v>
      </c>
      <c r="X139" s="51">
        <f t="shared" si="103"/>
        <v>251361.64021529997</v>
      </c>
      <c r="Y139" s="51">
        <f t="shared" si="103"/>
        <v>149114.70306992572</v>
      </c>
      <c r="Z139" s="51">
        <f t="shared" si="103"/>
        <v>776678.78472928971</v>
      </c>
      <c r="AA139" s="53">
        <f t="shared" si="38"/>
        <v>36404.20006026706</v>
      </c>
      <c r="AB139" s="52">
        <f t="shared" ref="AB139:AG140" si="104">SUMIFS(AB$2:AB$108,$G$2:$G$108,$A139)</f>
        <v>465092.69128849276</v>
      </c>
      <c r="AC139" s="52">
        <f t="shared" si="104"/>
        <v>492784.25926524925</v>
      </c>
      <c r="AD139" s="52">
        <f t="shared" si="104"/>
        <v>516720.51559946319</v>
      </c>
      <c r="AE139" s="52">
        <f t="shared" si="104"/>
        <v>21381855</v>
      </c>
      <c r="AF139" s="52">
        <f t="shared" si="104"/>
        <v>21339371</v>
      </c>
      <c r="AG139" s="52">
        <f t="shared" si="104"/>
        <v>21334867.5</v>
      </c>
      <c r="AH139" s="53">
        <f t="shared" ref="AH139:AH140" si="105">AB139/AE139*1000000</f>
        <v>21751.746576173711</v>
      </c>
      <c r="AI139" s="53">
        <f t="shared" ref="AI139:AI140" si="106">AC139/AF139*1000000</f>
        <v>23092.726550620879</v>
      </c>
      <c r="AJ139" s="53">
        <f t="shared" ref="AJ139:AJ140" si="107">AD139/AG139*1000000</f>
        <v>24219.532443754953</v>
      </c>
      <c r="AK139" s="54">
        <f t="shared" si="42"/>
        <v>11.100545176906735</v>
      </c>
      <c r="AL139" s="80">
        <f t="shared" si="43"/>
        <v>4.8573500237007181</v>
      </c>
      <c r="AR139" s="52">
        <f t="shared" ref="AR139:AT140" si="108">SUMIFS(AR$2:AR$108,$G$2:$G$108,$A139)</f>
        <v>314457.86146008706</v>
      </c>
      <c r="AS139" s="52">
        <f t="shared" si="108"/>
        <v>335084.11620859348</v>
      </c>
      <c r="AT139" s="52">
        <f t="shared" si="108"/>
        <v>351663.67467783933</v>
      </c>
      <c r="AU139" s="54">
        <f>AT139/AR139*100-100</f>
        <v>11.831732571416296</v>
      </c>
      <c r="AV139" s="52">
        <f t="shared" ref="AV139:AX140" si="109">SUMIFS(AV$2:AV$108,$G$2:$G$108,$A139)</f>
        <v>57649.094974037842</v>
      </c>
      <c r="AW139" s="52">
        <f t="shared" si="109"/>
        <v>59411.672589530972</v>
      </c>
      <c r="AX139" s="52">
        <f t="shared" si="109"/>
        <v>62391.85884644511</v>
      </c>
      <c r="AY139" s="54">
        <f t="shared" si="49"/>
        <v>8.2269528681120789</v>
      </c>
      <c r="AZ139" s="52">
        <f t="shared" ref="AZ139:BF140" si="110">SUMIFS(AZ$2:AZ$108,$G$2:$G$108,$A139)</f>
        <v>144518.5168951783</v>
      </c>
      <c r="BA139" s="52">
        <f t="shared" si="110"/>
        <v>157037.25686004994</v>
      </c>
      <c r="BB139" s="52">
        <f t="shared" si="110"/>
        <v>157037.25686004994</v>
      </c>
      <c r="BC139" s="54">
        <f t="shared" si="85"/>
        <v>8.6623778279925716</v>
      </c>
      <c r="BD139" s="52">
        <f t="shared" si="110"/>
        <v>159720.64810884409</v>
      </c>
      <c r="BE139" s="52">
        <f t="shared" si="110"/>
        <v>162198.87171821314</v>
      </c>
      <c r="BF139" s="52">
        <f t="shared" si="110"/>
        <v>169519.44753339127</v>
      </c>
      <c r="BG139" s="54">
        <f t="shared" si="86"/>
        <v>6.1349609712763282</v>
      </c>
      <c r="BH139" s="54">
        <f t="shared" si="87"/>
        <v>68.056843895556113</v>
      </c>
      <c r="BI139" s="54">
        <f t="shared" si="88"/>
        <v>12.074585189260855</v>
      </c>
      <c r="BJ139" s="54">
        <f t="shared" si="89"/>
        <v>30.39114030103222</v>
      </c>
      <c r="BK139" s="54">
        <f t="shared" si="90"/>
        <v>32.806796404575998</v>
      </c>
    </row>
    <row r="140" spans="1:63" s="50" customFormat="1" x14ac:dyDescent="0.3">
      <c r="A140" s="50">
        <v>2</v>
      </c>
      <c r="B140" s="50" t="s">
        <v>187</v>
      </c>
      <c r="K140" s="51">
        <f>SUMIFS(K$2:K$108,$G$2:$G$108,$A140)</f>
        <v>293735170</v>
      </c>
      <c r="L140" s="51">
        <f>SUMIFS(L$2:L$108,$G$2:$G$108,$A140)</f>
        <v>255428.70989999999</v>
      </c>
      <c r="M140" s="52">
        <f t="shared" si="32"/>
        <v>1149.9692815071451</v>
      </c>
      <c r="T140" s="51">
        <f t="shared" si="103"/>
        <v>33233.175025430508</v>
      </c>
      <c r="U140" s="51">
        <f t="shared" si="103"/>
        <v>262413.46521444677</v>
      </c>
      <c r="V140" s="51">
        <f t="shared" si="103"/>
        <v>71701.30779206501</v>
      </c>
      <c r="W140" s="51">
        <f t="shared" si="103"/>
        <v>246633.51052399407</v>
      </c>
      <c r="X140" s="51">
        <f t="shared" si="103"/>
        <v>306063.2597847</v>
      </c>
      <c r="Y140" s="51">
        <f t="shared" si="103"/>
        <v>210403.89693007417</v>
      </c>
      <c r="Z140" s="51">
        <f t="shared" si="103"/>
        <v>1130448.6152707106</v>
      </c>
      <c r="AA140" s="53">
        <f t="shared" si="38"/>
        <v>30025.715591959535</v>
      </c>
      <c r="AB140" s="52">
        <f t="shared" si="104"/>
        <v>719476.40871150722</v>
      </c>
      <c r="AC140" s="52">
        <f t="shared" si="104"/>
        <v>764049.94073475059</v>
      </c>
      <c r="AD140" s="52">
        <f t="shared" si="104"/>
        <v>802082.58440053696</v>
      </c>
      <c r="AE140" s="52">
        <f t="shared" si="104"/>
        <v>37751318</v>
      </c>
      <c r="AF140" s="52">
        <f t="shared" si="104"/>
        <v>37674296</v>
      </c>
      <c r="AG140" s="52">
        <f t="shared" si="104"/>
        <v>37649348</v>
      </c>
      <c r="AH140" s="53">
        <f t="shared" si="105"/>
        <v>19058.312314062976</v>
      </c>
      <c r="AI140" s="53">
        <f t="shared" si="106"/>
        <v>20280.403932027042</v>
      </c>
      <c r="AJ140" s="53">
        <f t="shared" si="107"/>
        <v>21304.023230376712</v>
      </c>
      <c r="AK140" s="54">
        <f t="shared" si="42"/>
        <v>11.481429368471879</v>
      </c>
      <c r="AL140" s="80">
        <f t="shared" si="43"/>
        <v>4.977769336545208</v>
      </c>
      <c r="AR140" s="52">
        <f t="shared" si="108"/>
        <v>428762.93853991298</v>
      </c>
      <c r="AS140" s="52">
        <f t="shared" si="108"/>
        <v>454394.68379140651</v>
      </c>
      <c r="AT140" s="52">
        <f t="shared" si="108"/>
        <v>478999.02532216092</v>
      </c>
      <c r="AU140" s="54">
        <f>AT140/AR140*100-100</f>
        <v>11.716517979216974</v>
      </c>
      <c r="AV140" s="52">
        <f t="shared" si="109"/>
        <v>92692.405025962144</v>
      </c>
      <c r="AW140" s="52">
        <f t="shared" si="109"/>
        <v>95946.127410469038</v>
      </c>
      <c r="AX140" s="52">
        <f t="shared" si="109"/>
        <v>102700.34115355485</v>
      </c>
      <c r="AY140" s="54">
        <f t="shared" si="49"/>
        <v>10.796932202578631</v>
      </c>
      <c r="AZ140" s="52">
        <f t="shared" si="110"/>
        <v>235486.78310482163</v>
      </c>
      <c r="BA140" s="52">
        <f t="shared" si="110"/>
        <v>256463.54313995011</v>
      </c>
      <c r="BB140" s="52">
        <f t="shared" si="110"/>
        <v>256463.54313995011</v>
      </c>
      <c r="BC140" s="54">
        <f t="shared" si="85"/>
        <v>8.907829033356478</v>
      </c>
      <c r="BD140" s="52">
        <f t="shared" si="110"/>
        <v>272218.15189115598</v>
      </c>
      <c r="BE140" s="52">
        <f t="shared" si="110"/>
        <v>279080.92828178703</v>
      </c>
      <c r="BF140" s="52">
        <f t="shared" si="110"/>
        <v>290973.15246660868</v>
      </c>
      <c r="BG140" s="54">
        <f t="shared" si="86"/>
        <v>6.8896950644759869</v>
      </c>
      <c r="BH140" s="54">
        <f t="shared" si="87"/>
        <v>59.719414763276127</v>
      </c>
      <c r="BI140" s="54">
        <f t="shared" si="88"/>
        <v>12.804210333317654</v>
      </c>
      <c r="BJ140" s="54">
        <f t="shared" si="89"/>
        <v>31.974705364239604</v>
      </c>
      <c r="BK140" s="54">
        <f t="shared" si="90"/>
        <v>36.27720612885232</v>
      </c>
    </row>
    <row r="141" spans="1:63" s="50" customFormat="1" x14ac:dyDescent="0.3">
      <c r="K141" s="51"/>
      <c r="L141" s="51"/>
      <c r="M141" s="52"/>
      <c r="T141" s="51"/>
      <c r="U141" s="51"/>
      <c r="V141" s="51"/>
      <c r="W141" s="51"/>
      <c r="X141" s="51"/>
      <c r="Y141" s="51"/>
      <c r="Z141" s="51"/>
      <c r="AA141" s="53"/>
      <c r="AD141" s="55"/>
      <c r="AH141" s="53"/>
      <c r="AI141" s="53"/>
      <c r="AJ141" s="53"/>
      <c r="AL141" s="80"/>
      <c r="AU141" s="54"/>
      <c r="AY141" s="54"/>
      <c r="BC141" s="54"/>
      <c r="BG141" s="54"/>
      <c r="BH141" s="54"/>
      <c r="BI141" s="54"/>
      <c r="BJ141" s="54"/>
      <c r="BK141" s="54"/>
    </row>
    <row r="142" spans="1:63" s="50" customFormat="1" x14ac:dyDescent="0.3">
      <c r="A142" s="50">
        <v>1</v>
      </c>
      <c r="B142" s="50" t="s">
        <v>358</v>
      </c>
      <c r="K142" s="51">
        <f>SUMIFS(K$2:K$108,$I$2:$I$108,$A142)</f>
        <v>70962155</v>
      </c>
      <c r="L142" s="51">
        <f>SUMIFS(L$2:L$108,$I$2:$I$108,$A142)</f>
        <v>32829.128999999994</v>
      </c>
      <c r="M142" s="52">
        <f t="shared" si="32"/>
        <v>2161.5606981226952</v>
      </c>
      <c r="T142" s="51">
        <f t="shared" ref="T142:Z143" si="111">SUMIFS(T$2:T$108,$I$2:$I$108,$A142)</f>
        <v>3179.3654114243645</v>
      </c>
      <c r="U142" s="51">
        <f t="shared" si="111"/>
        <v>19785.224351374753</v>
      </c>
      <c r="V142" s="51">
        <f t="shared" si="111"/>
        <v>6595.350213620025</v>
      </c>
      <c r="W142" s="51">
        <f t="shared" si="111"/>
        <v>22061.188394329773</v>
      </c>
      <c r="X142" s="51">
        <f t="shared" si="111"/>
        <v>24942.764728814887</v>
      </c>
      <c r="Y142" s="51">
        <f t="shared" si="111"/>
        <v>17346.10730588861</v>
      </c>
      <c r="Z142" s="51">
        <f t="shared" si="111"/>
        <v>93910.000405452403</v>
      </c>
      <c r="AA142" s="53">
        <f t="shared" si="38"/>
        <v>40569.555080785904</v>
      </c>
      <c r="AB142" s="52">
        <f t="shared" ref="AB142:AG143" si="112">SUMIFS(AB$2:AB$108,$I$2:$I$108,$A142)</f>
        <v>53040.603609290505</v>
      </c>
      <c r="AC142" s="52">
        <f t="shared" si="112"/>
        <v>57390.097500670796</v>
      </c>
      <c r="AD142" s="52">
        <f t="shared" si="112"/>
        <v>60147.053275162631</v>
      </c>
      <c r="AE142" s="52">
        <f t="shared" si="112"/>
        <v>2312595.5</v>
      </c>
      <c r="AF142" s="52">
        <f t="shared" si="112"/>
        <v>2310372.5</v>
      </c>
      <c r="AG142" s="52">
        <f t="shared" si="112"/>
        <v>2314790</v>
      </c>
      <c r="AH142" s="53">
        <f t="shared" ref="AH142:AH143" si="113">AB142/AE142*1000000</f>
        <v>22935.530061046349</v>
      </c>
      <c r="AI142" s="53">
        <f t="shared" ref="AI142:AI143" si="114">AC142/AF142*1000000</f>
        <v>24840.192436791382</v>
      </c>
      <c r="AJ142" s="53">
        <f t="shared" ref="AJ142:AJ143" si="115">AD142/AG142*1000000</f>
        <v>25983.805561265872</v>
      </c>
      <c r="AK142" s="54">
        <f t="shared" si="42"/>
        <v>13.398131209478478</v>
      </c>
      <c r="AL142" s="80">
        <f t="shared" si="43"/>
        <v>4.8038875948235074</v>
      </c>
      <c r="AR142" s="52">
        <f t="shared" ref="AR142:AT143" si="116">SUMIFS(AR$2:AR$108,$I$2:$I$108,$A142)</f>
        <v>33035.190012466119</v>
      </c>
      <c r="AS142" s="52">
        <f t="shared" si="116"/>
        <v>35549.270903292694</v>
      </c>
      <c r="AT142" s="52">
        <f t="shared" si="116"/>
        <v>37313.727150783903</v>
      </c>
      <c r="AU142" s="54">
        <f>AT142/AR142*100-100</f>
        <v>12.951453092000492</v>
      </c>
      <c r="AV142" s="52">
        <f t="shared" ref="AV142:AX143" si="117">SUMIFS(AV$2:AV$108,$I$2:$I$108,$A142)</f>
        <v>6821.1250076449969</v>
      </c>
      <c r="AW142" s="52">
        <f t="shared" si="117"/>
        <v>7115.9661189129956</v>
      </c>
      <c r="AX142" s="52">
        <f t="shared" si="117"/>
        <v>7542.9272808228925</v>
      </c>
      <c r="AY142" s="54">
        <f t="shared" si="49"/>
        <v>10.581865489474424</v>
      </c>
      <c r="AZ142" s="52">
        <f t="shared" ref="AZ142:BF143" si="118">SUMIFS(AZ$2:AZ$108,$I$2:$I$108,$A142)</f>
        <v>18435.042833307427</v>
      </c>
      <c r="BA142" s="52">
        <f t="shared" si="118"/>
        <v>20504.157954255454</v>
      </c>
      <c r="BB142" s="52">
        <f t="shared" si="118"/>
        <v>20504.157954255454</v>
      </c>
      <c r="BC142" s="54">
        <f t="shared" si="85"/>
        <v>11.22381509854516</v>
      </c>
      <c r="BD142" s="52">
        <f t="shared" si="118"/>
        <v>18000.008976708061</v>
      </c>
      <c r="BE142" s="52">
        <f t="shared" si="118"/>
        <v>18658.561162620266</v>
      </c>
      <c r="BF142" s="52">
        <f t="shared" si="118"/>
        <v>19458.222917370815</v>
      </c>
      <c r="BG142" s="54">
        <f t="shared" si="86"/>
        <v>8.1011845191281537</v>
      </c>
      <c r="BH142" s="54">
        <f t="shared" si="87"/>
        <v>62.037498296184005</v>
      </c>
      <c r="BI142" s="54">
        <f t="shared" si="88"/>
        <v>12.540809349903265</v>
      </c>
      <c r="BJ142" s="54">
        <f t="shared" si="89"/>
        <v>34.090045709225997</v>
      </c>
      <c r="BK142" s="54">
        <f t="shared" si="90"/>
        <v>32.351082651302512</v>
      </c>
    </row>
    <row r="143" spans="1:63" s="50" customFormat="1" x14ac:dyDescent="0.3">
      <c r="A143" s="50">
        <v>2</v>
      </c>
      <c r="B143" s="50" t="s">
        <v>360</v>
      </c>
      <c r="K143" s="51">
        <f>SUMIFS(K$2:K$108,$I$2:$I$108,$A143)</f>
        <v>376207894</v>
      </c>
      <c r="L143" s="51">
        <f>SUMIFS(L$2:L$108,$I$2:$I$108,$A143)</f>
        <v>269240.28280000004</v>
      </c>
      <c r="M143" s="52">
        <f t="shared" si="32"/>
        <v>1397.2942313370647</v>
      </c>
      <c r="T143" s="51">
        <f t="shared" si="111"/>
        <v>36332.33458857565</v>
      </c>
      <c r="U143" s="51">
        <f t="shared" si="111"/>
        <v>355643.37564862525</v>
      </c>
      <c r="V143" s="51">
        <f t="shared" si="111"/>
        <v>103688.84978637999</v>
      </c>
      <c r="W143" s="51">
        <f t="shared" si="111"/>
        <v>442898.21160567011</v>
      </c>
      <c r="X143" s="51">
        <f t="shared" si="111"/>
        <v>532482.13527118496</v>
      </c>
      <c r="Y143" s="51">
        <f t="shared" si="111"/>
        <v>342172.49269411142</v>
      </c>
      <c r="Z143" s="51">
        <f t="shared" si="111"/>
        <v>1813217.3995945475</v>
      </c>
      <c r="AA143" s="53">
        <f t="shared" si="38"/>
        <v>31996.396356524696</v>
      </c>
      <c r="AB143" s="52">
        <f t="shared" si="112"/>
        <v>1131528.4963907099</v>
      </c>
      <c r="AC143" s="52">
        <f t="shared" si="112"/>
        <v>1199444.1024993286</v>
      </c>
      <c r="AD143" s="52">
        <f t="shared" si="112"/>
        <v>1258656.0467248373</v>
      </c>
      <c r="AE143" s="52">
        <f t="shared" si="112"/>
        <v>56820577.5</v>
      </c>
      <c r="AF143" s="52">
        <f t="shared" si="112"/>
        <v>56703294.5</v>
      </c>
      <c r="AG143" s="52">
        <f t="shared" si="112"/>
        <v>56669425.5</v>
      </c>
      <c r="AH143" s="53">
        <f t="shared" si="113"/>
        <v>19914.061879971388</v>
      </c>
      <c r="AI143" s="53">
        <f t="shared" si="114"/>
        <v>21152.987900893986</v>
      </c>
      <c r="AJ143" s="53">
        <f t="shared" si="115"/>
        <v>22210.49597061536</v>
      </c>
      <c r="AK143" s="54">
        <f t="shared" si="42"/>
        <v>11.235028613033805</v>
      </c>
      <c r="AL143" s="80">
        <f t="shared" si="43"/>
        <v>4.9366155623364705</v>
      </c>
      <c r="AR143" s="52">
        <f t="shared" si="116"/>
        <v>710185.60998753377</v>
      </c>
      <c r="AS143" s="52">
        <f t="shared" si="116"/>
        <v>753929.52909670759</v>
      </c>
      <c r="AT143" s="52">
        <f t="shared" si="116"/>
        <v>793348.97284921608</v>
      </c>
      <c r="AU143" s="54">
        <f>AT143/AR143*100-100</f>
        <v>11.710088418032313</v>
      </c>
      <c r="AV143" s="52">
        <f t="shared" si="117"/>
        <v>143520.37499235503</v>
      </c>
      <c r="AW143" s="52">
        <f t="shared" si="117"/>
        <v>148241.83388108708</v>
      </c>
      <c r="AX143" s="52">
        <f t="shared" si="117"/>
        <v>157549.27271917718</v>
      </c>
      <c r="AY143" s="54">
        <f t="shared" si="49"/>
        <v>9.7748474581183586</v>
      </c>
      <c r="AZ143" s="52">
        <f t="shared" si="118"/>
        <v>361570.25716669258</v>
      </c>
      <c r="BA143" s="52">
        <f t="shared" si="118"/>
        <v>392996.64204574435</v>
      </c>
      <c r="BB143" s="52">
        <f t="shared" si="118"/>
        <v>392996.64204574435</v>
      </c>
      <c r="BC143" s="54">
        <f t="shared" si="85"/>
        <v>8.6916399388911714</v>
      </c>
      <c r="BD143" s="52">
        <f t="shared" si="118"/>
        <v>413938.79102329194</v>
      </c>
      <c r="BE143" s="52">
        <f t="shared" si="118"/>
        <v>422621.23883737979</v>
      </c>
      <c r="BF143" s="52">
        <f t="shared" si="118"/>
        <v>441034.37708262936</v>
      </c>
      <c r="BG143" s="54">
        <f t="shared" si="86"/>
        <v>6.545795331806147</v>
      </c>
      <c r="BH143" s="54">
        <f t="shared" si="87"/>
        <v>63.031435388055236</v>
      </c>
      <c r="BI143" s="54">
        <f t="shared" si="88"/>
        <v>12.517261815023881</v>
      </c>
      <c r="BJ143" s="54">
        <f t="shared" si="89"/>
        <v>31.22351360948571</v>
      </c>
      <c r="BK143" s="54">
        <f t="shared" si="90"/>
        <v>35.040103150519144</v>
      </c>
    </row>
    <row r="144" spans="1:63" s="50" customFormat="1" x14ac:dyDescent="0.3">
      <c r="K144" s="51"/>
      <c r="L144" s="51"/>
      <c r="M144" s="52"/>
      <c r="T144" s="51"/>
      <c r="U144" s="51"/>
      <c r="V144" s="51"/>
      <c r="W144" s="51"/>
      <c r="X144" s="51"/>
      <c r="Y144" s="51"/>
      <c r="Z144" s="51"/>
      <c r="AA144" s="53"/>
      <c r="AL144" s="80"/>
      <c r="AU144" s="54"/>
      <c r="AY144" s="54"/>
      <c r="BC144" s="54"/>
      <c r="BG144" s="54"/>
      <c r="BH144" s="54"/>
      <c r="BI144" s="54"/>
      <c r="BJ144" s="54"/>
      <c r="BK144" s="54"/>
    </row>
    <row r="145" spans="1:63" s="81" customFormat="1" x14ac:dyDescent="0.3">
      <c r="A145" s="81">
        <v>1</v>
      </c>
      <c r="B145" s="81" t="s">
        <v>380</v>
      </c>
      <c r="K145" s="83">
        <f>SUMIFS(K$2:K$108,$N$2:$N$108,$A145)</f>
        <v>292765075</v>
      </c>
      <c r="L145" s="83">
        <f>SUMIFS(L$2:L$108,$N$2:$N$108,$A145)</f>
        <v>62605.855300000003</v>
      </c>
      <c r="M145" s="84">
        <f t="shared" si="32"/>
        <v>4676.3209862257081</v>
      </c>
      <c r="T145" s="83">
        <f t="shared" ref="T145:Z146" si="119">SUMIFS(T$2:T$108,$N$2:$N$108,$A145)</f>
        <v>10898.051610769753</v>
      </c>
      <c r="U145" s="83">
        <f t="shared" si="119"/>
        <v>159101.96491319017</v>
      </c>
      <c r="V145" s="83">
        <f t="shared" si="119"/>
        <v>50134.183038143674</v>
      </c>
      <c r="W145" s="83">
        <f t="shared" si="119"/>
        <v>250108.62950832545</v>
      </c>
      <c r="X145" s="83">
        <f t="shared" si="119"/>
        <v>288037.39245420322</v>
      </c>
      <c r="Y145" s="83">
        <f t="shared" si="119"/>
        <v>161187.09749070834</v>
      </c>
      <c r="Z145" s="83">
        <f t="shared" si="119"/>
        <v>919467.31901534053</v>
      </c>
      <c r="AA145" s="85">
        <f t="shared" si="38"/>
        <v>38009.853190987495</v>
      </c>
      <c r="AB145" s="84">
        <f t="shared" ref="AB145:AG146" si="120">SUMIFS(AB$2:AB$108,$N$2:$N$108,$A145)</f>
        <v>540128.56747388619</v>
      </c>
      <c r="AC145" s="84">
        <f t="shared" si="120"/>
        <v>574583.6106018984</v>
      </c>
      <c r="AD145" s="84">
        <f t="shared" si="120"/>
        <v>601967.27511658974</v>
      </c>
      <c r="AE145" s="84">
        <f t="shared" si="120"/>
        <v>24202151.5</v>
      </c>
      <c r="AF145" s="84">
        <f t="shared" si="120"/>
        <v>24165688.5</v>
      </c>
      <c r="AG145" s="84">
        <f t="shared" si="120"/>
        <v>24190236</v>
      </c>
      <c r="AH145" s="85">
        <f t="shared" ref="AH145:AH146" si="121">AB145/AE145*1000000</f>
        <v>22317.378166725641</v>
      </c>
      <c r="AI145" s="85">
        <f t="shared" ref="AI145:AI146" si="122">AC145/AF145*1000000</f>
        <v>23776.835930079062</v>
      </c>
      <c r="AJ145" s="85">
        <f t="shared" ref="AJ145:AJ146" si="123">AD145/AG145*1000000</f>
        <v>24884.721055081471</v>
      </c>
      <c r="AK145" s="80">
        <f t="shared" si="42"/>
        <v>11.448886684871255</v>
      </c>
      <c r="AL145" s="80">
        <f t="shared" si="43"/>
        <v>4.7658276375140503</v>
      </c>
      <c r="AR145" s="84">
        <f t="shared" ref="AR145:AT146" si="124">SUMIFS(AR$2:AR$108,$N$2:$N$108,$A145)</f>
        <v>364781.96686975093</v>
      </c>
      <c r="AS145" s="84">
        <f t="shared" si="124"/>
        <v>389749.08556457522</v>
      </c>
      <c r="AT145" s="84">
        <f t="shared" si="124"/>
        <v>409291.15013129538</v>
      </c>
      <c r="AU145" s="80">
        <f>AT145/AR145*100-100</f>
        <v>12.201585413743032</v>
      </c>
      <c r="AV145" s="84">
        <f t="shared" ref="AV145:AX146" si="125">SUMIFS(AV$2:AV$108,$N$2:$N$108,$A145)</f>
        <v>68551.949701520498</v>
      </c>
      <c r="AW145" s="84">
        <f t="shared" si="125"/>
        <v>70598.507151084836</v>
      </c>
      <c r="AX145" s="84">
        <f t="shared" si="125"/>
        <v>74550.321642915398</v>
      </c>
      <c r="AY145" s="80">
        <f t="shared" si="49"/>
        <v>8.7501113644647575</v>
      </c>
      <c r="AZ145" s="84">
        <f t="shared" ref="AZ145:BF146" si="126">SUMIFS(AZ$2:AZ$108,$N$2:$N$108,$A145)</f>
        <v>174674.59715026795</v>
      </c>
      <c r="BA145" s="84">
        <f t="shared" si="126"/>
        <v>190550.92478330841</v>
      </c>
      <c r="BB145" s="84">
        <f t="shared" si="126"/>
        <v>190550.92478330841</v>
      </c>
      <c r="BC145" s="80">
        <f t="shared" si="85"/>
        <v>9.0890878765745668</v>
      </c>
      <c r="BD145" s="84">
        <f t="shared" si="126"/>
        <v>181166.10339221405</v>
      </c>
      <c r="BE145" s="84">
        <f t="shared" si="126"/>
        <v>184663.01051872314</v>
      </c>
      <c r="BF145" s="84">
        <f t="shared" si="126"/>
        <v>193008.30182712546</v>
      </c>
      <c r="BG145" s="80">
        <f t="shared" si="86"/>
        <v>6.5366523942250581</v>
      </c>
      <c r="BH145" s="80">
        <f t="shared" si="87"/>
        <v>67.992259222400989</v>
      </c>
      <c r="BI145" s="80">
        <f t="shared" si="88"/>
        <v>12.38444758122049</v>
      </c>
      <c r="BJ145" s="80">
        <f t="shared" si="89"/>
        <v>31.65469829674749</v>
      </c>
      <c r="BK145" s="80">
        <f t="shared" si="90"/>
        <v>32.062922654681415</v>
      </c>
    </row>
    <row r="146" spans="1:63" s="81" customFormat="1" x14ac:dyDescent="0.3">
      <c r="A146" s="81">
        <v>2</v>
      </c>
      <c r="B146" s="81" t="s">
        <v>381</v>
      </c>
      <c r="K146" s="83">
        <f>SUMIFS(K$2:K$108,$N$2:$N$108,$A146)</f>
        <v>154404974</v>
      </c>
      <c r="L146" s="83">
        <f>SUMIFS(L$2:L$108,$N$2:$N$108,$A146)</f>
        <v>239463.55650000001</v>
      </c>
      <c r="M146" s="84">
        <f t="shared" si="32"/>
        <v>644.79529268162355</v>
      </c>
      <c r="T146" s="83">
        <f t="shared" si="119"/>
        <v>28613.648389230253</v>
      </c>
      <c r="U146" s="83">
        <f t="shared" si="119"/>
        <v>216326.6350868099</v>
      </c>
      <c r="V146" s="83">
        <f t="shared" si="119"/>
        <v>60150.016961856345</v>
      </c>
      <c r="W146" s="83">
        <f t="shared" si="119"/>
        <v>214850.77049167472</v>
      </c>
      <c r="X146" s="83">
        <f t="shared" si="119"/>
        <v>269387.50754579669</v>
      </c>
      <c r="Y146" s="83">
        <f t="shared" si="119"/>
        <v>198331.5025092916</v>
      </c>
      <c r="Z146" s="83">
        <f t="shared" si="119"/>
        <v>987660.08098465973</v>
      </c>
      <c r="AA146" s="85">
        <f t="shared" si="38"/>
        <v>28385.947660418082</v>
      </c>
      <c r="AB146" s="84">
        <f t="shared" si="120"/>
        <v>644440.53252611367</v>
      </c>
      <c r="AC146" s="84">
        <f t="shared" si="120"/>
        <v>682250.58939810144</v>
      </c>
      <c r="AD146" s="84">
        <f t="shared" si="120"/>
        <v>716835.82488341024</v>
      </c>
      <c r="AE146" s="84">
        <f t="shared" si="120"/>
        <v>34931021.5</v>
      </c>
      <c r="AF146" s="84">
        <f t="shared" si="120"/>
        <v>34847978.5</v>
      </c>
      <c r="AG146" s="84">
        <f t="shared" si="120"/>
        <v>34793979.5</v>
      </c>
      <c r="AH146" s="85">
        <f t="shared" si="121"/>
        <v>18448.946090114019</v>
      </c>
      <c r="AI146" s="85">
        <f t="shared" si="122"/>
        <v>19577.910075848489</v>
      </c>
      <c r="AJ146" s="85">
        <f t="shared" si="123"/>
        <v>20602.294856310134</v>
      </c>
      <c r="AK146" s="80">
        <f t="shared" si="42"/>
        <v>11.233820454079364</v>
      </c>
      <c r="AL146" s="80">
        <f t="shared" si="43"/>
        <v>5.0692862743908762</v>
      </c>
      <c r="AR146" s="84">
        <f t="shared" si="124"/>
        <v>378438.833130249</v>
      </c>
      <c r="AS146" s="84">
        <f t="shared" si="124"/>
        <v>399729.71443542466</v>
      </c>
      <c r="AT146" s="84">
        <f t="shared" si="124"/>
        <v>421371.54986870475</v>
      </c>
      <c r="AU146" s="80">
        <f>AT146/AR146*100-100</f>
        <v>11.344691131018109</v>
      </c>
      <c r="AV146" s="84">
        <f t="shared" si="125"/>
        <v>81789.550298479429</v>
      </c>
      <c r="AW146" s="84">
        <f t="shared" si="125"/>
        <v>84759.292848915182</v>
      </c>
      <c r="AX146" s="84">
        <f t="shared" si="125"/>
        <v>90541.87835708457</v>
      </c>
      <c r="AY146" s="80">
        <f t="shared" si="49"/>
        <v>10.7010345779684</v>
      </c>
      <c r="AZ146" s="84">
        <f t="shared" si="126"/>
        <v>205330.70284973196</v>
      </c>
      <c r="BA146" s="84">
        <f t="shared" si="126"/>
        <v>222949.8752166917</v>
      </c>
      <c r="BB146" s="84">
        <f t="shared" si="126"/>
        <v>222949.8752166917</v>
      </c>
      <c r="BC146" s="80">
        <f t="shared" si="85"/>
        <v>8.580875690984243</v>
      </c>
      <c r="BD146" s="84">
        <f t="shared" si="126"/>
        <v>250772.696607786</v>
      </c>
      <c r="BE146" s="84">
        <f t="shared" si="126"/>
        <v>256616.789481277</v>
      </c>
      <c r="BF146" s="84">
        <f t="shared" si="126"/>
        <v>267484.29817287449</v>
      </c>
      <c r="BG146" s="80">
        <f t="shared" si="86"/>
        <v>6.6640434908373578</v>
      </c>
      <c r="BH146" s="80">
        <f t="shared" si="87"/>
        <v>58.782155584542487</v>
      </c>
      <c r="BI146" s="80">
        <f t="shared" si="88"/>
        <v>12.630769168353261</v>
      </c>
      <c r="BJ146" s="80">
        <f t="shared" si="89"/>
        <v>31.101943775334245</v>
      </c>
      <c r="BK146" s="80">
        <f t="shared" si="90"/>
        <v>37.314582905559931</v>
      </c>
    </row>
    <row r="147" spans="1:63" s="50" customFormat="1" x14ac:dyDescent="0.3">
      <c r="K147" s="51"/>
      <c r="L147" s="51"/>
      <c r="T147" s="51"/>
      <c r="U147" s="51"/>
      <c r="V147" s="51"/>
      <c r="W147" s="51"/>
      <c r="X147" s="51"/>
      <c r="Y147" s="51"/>
      <c r="Z147" s="51"/>
      <c r="AA147" s="53"/>
      <c r="AL147" s="81"/>
      <c r="AU147" s="54"/>
      <c r="AY147" s="54"/>
      <c r="BC147" s="54"/>
      <c r="BG147" s="54"/>
      <c r="BH147" s="54"/>
      <c r="BI147" s="54"/>
      <c r="BJ147" s="54"/>
      <c r="BK147" s="54"/>
    </row>
    <row r="148" spans="1:63" s="50" customFormat="1" x14ac:dyDescent="0.3">
      <c r="A148" s="50">
        <v>1</v>
      </c>
      <c r="B148" s="50" t="s">
        <v>389</v>
      </c>
      <c r="K148" s="51">
        <f>SUMIFS(K$2:K$108,$R$2:$R$108,$A148)</f>
        <v>153302314</v>
      </c>
      <c r="L148" s="51">
        <f>SUMIFS(L$2:L$108,$R$2:$R$108,$A148)</f>
        <v>167207.60679999998</v>
      </c>
      <c r="M148" s="52">
        <f t="shared" si="32"/>
        <v>916.83815667170961</v>
      </c>
      <c r="T148" s="51">
        <f t="shared" ref="T148:Z149" si="127">SUMIFS(T$2:T$108,$R$2:$R$108,$A148)</f>
        <v>18961.74292156738</v>
      </c>
      <c r="U148" s="51">
        <f t="shared" si="127"/>
        <v>118874.01147920845</v>
      </c>
      <c r="V148" s="51">
        <f t="shared" si="127"/>
        <v>35273.064504408714</v>
      </c>
      <c r="W148" s="51">
        <f t="shared" si="127"/>
        <v>122987.20116856837</v>
      </c>
      <c r="X148" s="51">
        <f t="shared" si="127"/>
        <v>153059.80266752341</v>
      </c>
      <c r="Y148" s="51">
        <f t="shared" si="127"/>
        <v>116923.59905098143</v>
      </c>
      <c r="Z148" s="51">
        <f t="shared" si="127"/>
        <v>566079.42179225781</v>
      </c>
      <c r="AA148" s="53">
        <f t="shared" si="38"/>
        <v>28234.972581241796</v>
      </c>
      <c r="AB148" s="51">
        <f t="shared" ref="AB148:AG149" si="128">SUMIFS(AB$2:AB$108,$R$2:$R$108,$A148)</f>
        <v>369222.94458426087</v>
      </c>
      <c r="AC148" s="51">
        <f t="shared" si="128"/>
        <v>392182.57056903484</v>
      </c>
      <c r="AD148" s="51">
        <f t="shared" si="128"/>
        <v>411008.45092629676</v>
      </c>
      <c r="AE148" s="51">
        <f t="shared" si="128"/>
        <v>20149215.5</v>
      </c>
      <c r="AF148" s="51">
        <f t="shared" si="128"/>
        <v>20086932</v>
      </c>
      <c r="AG148" s="51">
        <f t="shared" si="128"/>
        <v>20048874.5</v>
      </c>
      <c r="AH148" s="53">
        <f t="shared" ref="AH148:AH149" si="129">AB148/AE148*1000000</f>
        <v>18324.432759392585</v>
      </c>
      <c r="AI148" s="53">
        <f t="shared" ref="AI148:AI149" si="130">AC148/AF148*1000000</f>
        <v>19524.264360980305</v>
      </c>
      <c r="AJ148" s="53">
        <f t="shared" ref="AJ148:AJ149" si="131">AD148/AG148*1000000</f>
        <v>20500.325388654448</v>
      </c>
      <c r="AK148" s="54">
        <f t="shared" ref="AK148:AK152" si="132">AD148/AB148*100-100</f>
        <v>11.317147797812439</v>
      </c>
      <c r="AL148" s="80">
        <f t="shared" ref="AL148:AL152" si="133">AD148/AC148*100-100</f>
        <v>4.8002848086661913</v>
      </c>
      <c r="AR148" s="51">
        <f t="shared" ref="AR148:AT149" si="134">SUMIFS(AR$2:AR$108,$R$2:$R$108,$A148)</f>
        <v>207592.46029484193</v>
      </c>
      <c r="AS148" s="51">
        <f t="shared" si="134"/>
        <v>219892.05810190394</v>
      </c>
      <c r="AT148" s="51">
        <f t="shared" si="134"/>
        <v>231113.3996644181</v>
      </c>
      <c r="AU148" s="54">
        <f>AT148/AR148*100-100</f>
        <v>11.330343759195088</v>
      </c>
      <c r="AV148" s="51">
        <f t="shared" ref="AV148:AX149" si="135">SUMIFS(AV$2:AV$108,$R$2:$R$108,$A148)</f>
        <v>48646.808160371344</v>
      </c>
      <c r="AW148" s="51">
        <f t="shared" si="135"/>
        <v>50686.649099010669</v>
      </c>
      <c r="AX148" s="51">
        <f t="shared" si="135"/>
        <v>54412.798469468959</v>
      </c>
      <c r="AY148" s="54">
        <f t="shared" si="49"/>
        <v>11.852761829900913</v>
      </c>
      <c r="AZ148" s="51">
        <f t="shared" ref="AZ148:BB149" si="136">SUMIFS(AZ$2:AZ$108,$R$2:$R$108,$A148)</f>
        <v>119589.94471982079</v>
      </c>
      <c r="BA148" s="51">
        <f t="shared" si="136"/>
        <v>130349.56993123045</v>
      </c>
      <c r="BB148" s="51">
        <f t="shared" si="136"/>
        <v>130349.56993123045</v>
      </c>
      <c r="BC148" s="54">
        <f t="shared" si="85"/>
        <v>8.9970985743137817</v>
      </c>
      <c r="BD148" s="51">
        <f t="shared" ref="BD148:BF149" si="137">SUMIFS(BD$2:BD$108,$R$2:$R$108,$A148)</f>
        <v>147224.32843996253</v>
      </c>
      <c r="BE148" s="51">
        <f t="shared" si="137"/>
        <v>150771.30041771493</v>
      </c>
      <c r="BF148" s="51">
        <f t="shared" si="137"/>
        <v>157289.51543885775</v>
      </c>
      <c r="BG148" s="54">
        <f t="shared" si="86"/>
        <v>6.8366329842012306</v>
      </c>
      <c r="BH148" s="54">
        <f t="shared" si="87"/>
        <v>56.230814510882652</v>
      </c>
      <c r="BI148" s="54">
        <f t="shared" si="88"/>
        <v>13.238851499728998</v>
      </c>
      <c r="BJ148" s="54">
        <f t="shared" si="89"/>
        <v>31.714571716824651</v>
      </c>
      <c r="BK148" s="54">
        <f t="shared" si="90"/>
        <v>38.269168209162537</v>
      </c>
    </row>
    <row r="149" spans="1:63" s="50" customFormat="1" x14ac:dyDescent="0.3">
      <c r="A149" s="50">
        <v>2</v>
      </c>
      <c r="B149" s="50" t="s">
        <v>390</v>
      </c>
      <c r="K149" s="51">
        <f>SUMIFS(K$2:K$108,$R$2:$R$108,$A149)</f>
        <v>293867735</v>
      </c>
      <c r="L149" s="51">
        <f>SUMIFS(L$2:L$108,$R$2:$R$108,$A149)</f>
        <v>134861.80499999999</v>
      </c>
      <c r="M149" s="52">
        <f t="shared" si="32"/>
        <v>2179.0286360174405</v>
      </c>
      <c r="T149" s="51">
        <f t="shared" si="127"/>
        <v>20549.957078432624</v>
      </c>
      <c r="U149" s="51">
        <f t="shared" si="127"/>
        <v>256554.58852079161</v>
      </c>
      <c r="V149" s="51">
        <f t="shared" si="127"/>
        <v>75011.135495591298</v>
      </c>
      <c r="W149" s="51">
        <f t="shared" si="127"/>
        <v>341972.19883143163</v>
      </c>
      <c r="X149" s="51">
        <f t="shared" si="127"/>
        <v>404365.09733247641</v>
      </c>
      <c r="Y149" s="51">
        <f t="shared" si="127"/>
        <v>242595.00094901852</v>
      </c>
      <c r="Z149" s="51">
        <f t="shared" si="127"/>
        <v>1341047.9782077423</v>
      </c>
      <c r="AA149" s="53">
        <f t="shared" si="38"/>
        <v>34442.949355644334</v>
      </c>
      <c r="AB149" s="51">
        <f t="shared" si="128"/>
        <v>815346.1554157394</v>
      </c>
      <c r="AC149" s="51">
        <f t="shared" si="128"/>
        <v>864651.62943096505</v>
      </c>
      <c r="AD149" s="51">
        <f t="shared" si="128"/>
        <v>907794.64907370321</v>
      </c>
      <c r="AE149" s="51">
        <f t="shared" si="128"/>
        <v>38983957.5</v>
      </c>
      <c r="AF149" s="51">
        <f t="shared" si="128"/>
        <v>38926735</v>
      </c>
      <c r="AG149" s="51">
        <f t="shared" si="128"/>
        <v>38935341</v>
      </c>
      <c r="AH149" s="53">
        <f t="shared" si="129"/>
        <v>20914.91494714818</v>
      </c>
      <c r="AI149" s="53">
        <f t="shared" si="130"/>
        <v>22212.282366629646</v>
      </c>
      <c r="AJ149" s="53">
        <f t="shared" si="131"/>
        <v>23315.441081502358</v>
      </c>
      <c r="AK149" s="54">
        <f t="shared" si="132"/>
        <v>11.338557622906194</v>
      </c>
      <c r="AL149" s="80">
        <f t="shared" si="133"/>
        <v>4.9896418597083994</v>
      </c>
      <c r="AR149" s="51">
        <f t="shared" si="134"/>
        <v>535628.33970515803</v>
      </c>
      <c r="AS149" s="51">
        <f t="shared" si="134"/>
        <v>569586.74189809593</v>
      </c>
      <c r="AT149" s="51">
        <f t="shared" si="134"/>
        <v>599549.30033558211</v>
      </c>
      <c r="AU149" s="54">
        <f>AT149/AR149*100-100</f>
        <v>11.933827225349944</v>
      </c>
      <c r="AV149" s="51">
        <f t="shared" si="135"/>
        <v>101694.69183962868</v>
      </c>
      <c r="AW149" s="51">
        <f t="shared" si="135"/>
        <v>104671.15090098932</v>
      </c>
      <c r="AX149" s="51">
        <f t="shared" si="135"/>
        <v>110679.40153053099</v>
      </c>
      <c r="AY149" s="54">
        <f t="shared" si="49"/>
        <v>8.8349839390546379</v>
      </c>
      <c r="AZ149" s="51">
        <f t="shared" si="136"/>
        <v>260415.35528017912</v>
      </c>
      <c r="BA149" s="51">
        <f t="shared" si="136"/>
        <v>283151.23006876954</v>
      </c>
      <c r="BB149" s="51">
        <f t="shared" si="136"/>
        <v>283151.23006876954</v>
      </c>
      <c r="BC149" s="54">
        <f t="shared" si="85"/>
        <v>8.7306198838117837</v>
      </c>
      <c r="BD149" s="51">
        <f t="shared" si="137"/>
        <v>284714.47156003746</v>
      </c>
      <c r="BE149" s="51">
        <f t="shared" si="137"/>
        <v>290508.49958228506</v>
      </c>
      <c r="BF149" s="51">
        <f t="shared" si="137"/>
        <v>303203.08456114226</v>
      </c>
      <c r="BG149" s="54">
        <f t="shared" si="86"/>
        <v>6.4937384109069285</v>
      </c>
      <c r="BH149" s="54">
        <f t="shared" si="87"/>
        <v>66.044595101695208</v>
      </c>
      <c r="BI149" s="54">
        <f t="shared" si="88"/>
        <v>12.192118740010882</v>
      </c>
      <c r="BJ149" s="54">
        <f t="shared" si="89"/>
        <v>31.191110275621455</v>
      </c>
      <c r="BK149" s="54">
        <f t="shared" si="90"/>
        <v>33.399963843202315</v>
      </c>
    </row>
    <row r="150" spans="1:63" s="50" customFormat="1" x14ac:dyDescent="0.3">
      <c r="K150" s="51"/>
      <c r="L150" s="51"/>
      <c r="AL150" s="81"/>
    </row>
    <row r="151" spans="1:63" s="50" customFormat="1" x14ac:dyDescent="0.3">
      <c r="A151" s="50">
        <v>1</v>
      </c>
      <c r="B151" s="50" t="s">
        <v>8233</v>
      </c>
      <c r="K151" s="51">
        <f>SUMIFS(K$2:K$108,$P$2:$P$108,$A151)</f>
        <v>176129571</v>
      </c>
      <c r="L151" s="51">
        <f>SUMIFS(L$2:L$108,$P$2:$P$108,$A151)</f>
        <v>157558.90039999995</v>
      </c>
      <c r="M151" s="52">
        <f t="shared" si="32"/>
        <v>1117.8649416367725</v>
      </c>
      <c r="T151" s="51">
        <f t="shared" ref="T151:Z152" si="138">SUMIFS(T$2:T$108,$P$2:$P$108,$A151)</f>
        <v>18700.401148928715</v>
      </c>
      <c r="U151" s="51">
        <f t="shared" si="138"/>
        <v>109742.59528038095</v>
      </c>
      <c r="V151" s="51">
        <f t="shared" si="138"/>
        <v>34363.12418522517</v>
      </c>
      <c r="W151" s="51">
        <f t="shared" si="138"/>
        <v>126600.70487653399</v>
      </c>
      <c r="X151" s="51">
        <f t="shared" si="138"/>
        <v>148209.57155489715</v>
      </c>
      <c r="Y151" s="51">
        <f t="shared" si="138"/>
        <v>120482.16763668599</v>
      </c>
      <c r="Z151" s="51">
        <f t="shared" si="138"/>
        <v>558098.56468265189</v>
      </c>
      <c r="AA151" s="53">
        <f t="shared" si="38"/>
        <v>28085.522355708152</v>
      </c>
      <c r="AB151" s="51">
        <f t="shared" ref="AB151:AG152" si="139">SUMIFS(AB$2:AB$108,$P$2:$P$108,$A151)</f>
        <v>360188.16182659299</v>
      </c>
      <c r="AC151" s="51">
        <f t="shared" si="139"/>
        <v>382525.86724832066</v>
      </c>
      <c r="AD151" s="51">
        <f t="shared" si="139"/>
        <v>401072.13502025377</v>
      </c>
      <c r="AE151" s="51">
        <f t="shared" si="139"/>
        <v>19951728</v>
      </c>
      <c r="AF151" s="51">
        <f t="shared" si="139"/>
        <v>19906434.5</v>
      </c>
      <c r="AG151" s="51">
        <f t="shared" si="139"/>
        <v>19871397</v>
      </c>
      <c r="AH151" s="53">
        <f t="shared" ref="AH151:AH152" si="140">AB151/AE151*1000000</f>
        <v>18052.980765705757</v>
      </c>
      <c r="AI151" s="53">
        <f t="shared" ref="AI151:AI152" si="141">AC151/AF151*1000000</f>
        <v>19216.19199301214</v>
      </c>
      <c r="AJ151" s="53">
        <f t="shared" ref="AJ151:AJ152" si="142">AD151/AG151*1000000</f>
        <v>20183.388969595533</v>
      </c>
      <c r="AK151" s="54">
        <f t="shared" si="132"/>
        <v>11.350726516476612</v>
      </c>
      <c r="AL151" s="80">
        <f t="shared" si="133"/>
        <v>4.8483695770287909</v>
      </c>
      <c r="AR151" s="51">
        <f t="shared" ref="AR151:AT152" si="143">SUMIFS(AR$2:AR$108,$P$2:$P$108,$A151)</f>
        <v>206886.9662913029</v>
      </c>
      <c r="AS151" s="51">
        <f t="shared" si="143"/>
        <v>219438.21850149863</v>
      </c>
      <c r="AT151" s="51">
        <f t="shared" si="143"/>
        <v>231317.98118104439</v>
      </c>
      <c r="AU151" s="54">
        <f t="shared" ref="AU151:AU152" si="144">AT151/AR151*100-100</f>
        <v>11.808870963549211</v>
      </c>
      <c r="AV151" s="51">
        <f t="shared" ref="AV151:AX152" si="145">SUMIFS(AV$2:AV$108,$P$2:$P$108,$A151)</f>
        <v>45984.474794750211</v>
      </c>
      <c r="AW151" s="51">
        <f t="shared" si="145"/>
        <v>47778.040292136553</v>
      </c>
      <c r="AX151" s="51">
        <f t="shared" si="145"/>
        <v>50774.767147319602</v>
      </c>
      <c r="AY151" s="54">
        <f t="shared" ref="AY151:AY152" si="146">AX151/AV151*100-100</f>
        <v>10.417194877076795</v>
      </c>
      <c r="AZ151" s="51">
        <f t="shared" ref="AZ151:BB152" si="147">SUMIFS(AZ$2:AZ$108,$P$2:$P$108,$A151)</f>
        <v>114243.2073371877</v>
      </c>
      <c r="BA151" s="51">
        <f t="shared" si="147"/>
        <v>124391.76954034464</v>
      </c>
      <c r="BB151" s="51">
        <f t="shared" si="147"/>
        <v>124391.76954034464</v>
      </c>
      <c r="BC151" s="54">
        <f t="shared" ref="BC151:BC152" si="148">BB151/AZ151*100-100</f>
        <v>8.8832959435422225</v>
      </c>
      <c r="BD151" s="51">
        <f t="shared" ref="BD151:BF152" si="149">SUMIFS(BD$2:BD$108,$P$2:$P$108,$A151)</f>
        <v>139829.74994955436</v>
      </c>
      <c r="BE151" s="51">
        <f t="shared" si="149"/>
        <v>143346.92917805407</v>
      </c>
      <c r="BF151" s="51">
        <f t="shared" si="149"/>
        <v>149346.04014611372</v>
      </c>
      <c r="BG151" s="54">
        <f t="shared" si="86"/>
        <v>6.8056262705128887</v>
      </c>
      <c r="BH151" s="54">
        <f t="shared" si="87"/>
        <v>57.674907076095685</v>
      </c>
      <c r="BI151" s="54">
        <f t="shared" si="88"/>
        <v>12.659759358439478</v>
      </c>
      <c r="BJ151" s="54">
        <f t="shared" si="89"/>
        <v>31.014812219268979</v>
      </c>
      <c r="BK151" s="54">
        <f t="shared" si="90"/>
        <v>37.236703102939792</v>
      </c>
    </row>
    <row r="152" spans="1:63" s="50" customFormat="1" x14ac:dyDescent="0.3">
      <c r="A152" s="50">
        <v>2</v>
      </c>
      <c r="B152" s="50" t="s">
        <v>8234</v>
      </c>
      <c r="K152" s="51">
        <f>SUMIFS(K$2:K$108,$P$2:$P$108,$A152)</f>
        <v>271040478</v>
      </c>
      <c r="L152" s="51">
        <f>SUMIFS(L$2:L$108,$P$2:$P$108,$A152)</f>
        <v>144510.51140000002</v>
      </c>
      <c r="M152" s="52">
        <f t="shared" ref="M152" si="150">K152/L152</f>
        <v>1875.5762150046614</v>
      </c>
      <c r="T152" s="51">
        <f t="shared" si="138"/>
        <v>20811.298851071289</v>
      </c>
      <c r="U152" s="51">
        <f t="shared" si="138"/>
        <v>265686.00471961917</v>
      </c>
      <c r="V152" s="51">
        <f t="shared" si="138"/>
        <v>75921.075814774871</v>
      </c>
      <c r="W152" s="51">
        <f t="shared" si="138"/>
        <v>338358.69512346596</v>
      </c>
      <c r="X152" s="51">
        <f t="shared" si="138"/>
        <v>409215.32844510267</v>
      </c>
      <c r="Y152" s="51">
        <f t="shared" si="138"/>
        <v>239036.43236331394</v>
      </c>
      <c r="Z152" s="51">
        <f t="shared" si="138"/>
        <v>1349028.8353173479</v>
      </c>
      <c r="AA152" s="53">
        <f t="shared" ref="AA152" si="151">Z152/AG152*1000000</f>
        <v>34490.708853348115</v>
      </c>
      <c r="AB152" s="51">
        <f t="shared" si="139"/>
        <v>824380.93817340699</v>
      </c>
      <c r="AC152" s="51">
        <f t="shared" si="139"/>
        <v>874308.33275167935</v>
      </c>
      <c r="AD152" s="51">
        <f t="shared" si="139"/>
        <v>917730.9649797465</v>
      </c>
      <c r="AE152" s="51">
        <f t="shared" si="139"/>
        <v>39181445</v>
      </c>
      <c r="AF152" s="51">
        <f t="shared" si="139"/>
        <v>39107232.5</v>
      </c>
      <c r="AG152" s="51">
        <f t="shared" si="139"/>
        <v>39112818.5</v>
      </c>
      <c r="AH152" s="53">
        <f t="shared" si="140"/>
        <v>21040.085126350165</v>
      </c>
      <c r="AI152" s="53">
        <f t="shared" si="141"/>
        <v>22356.691508448708</v>
      </c>
      <c r="AJ152" s="53">
        <f t="shared" si="142"/>
        <v>23463.687869483161</v>
      </c>
      <c r="AK152" s="54">
        <f t="shared" si="132"/>
        <v>11.32365178326134</v>
      </c>
      <c r="AL152" s="80">
        <f t="shared" si="133"/>
        <v>4.9665124534961933</v>
      </c>
      <c r="AR152" s="51">
        <f t="shared" si="143"/>
        <v>536333.83370869723</v>
      </c>
      <c r="AS152" s="51">
        <f t="shared" si="143"/>
        <v>570040.58149850159</v>
      </c>
      <c r="AT152" s="51">
        <f t="shared" si="143"/>
        <v>599344.71881895582</v>
      </c>
      <c r="AU152" s="54">
        <f t="shared" si="144"/>
        <v>11.748444932989656</v>
      </c>
      <c r="AV152" s="51">
        <f t="shared" si="145"/>
        <v>104357.02520524977</v>
      </c>
      <c r="AW152" s="51">
        <f t="shared" si="145"/>
        <v>107579.75970786341</v>
      </c>
      <c r="AX152" s="51">
        <f t="shared" si="145"/>
        <v>114317.43285268036</v>
      </c>
      <c r="AY152" s="54">
        <f t="shared" si="146"/>
        <v>9.5445492316788716</v>
      </c>
      <c r="AZ152" s="51">
        <f t="shared" si="147"/>
        <v>265762.09266281227</v>
      </c>
      <c r="BA152" s="51">
        <f t="shared" si="147"/>
        <v>289109.03045965527</v>
      </c>
      <c r="BB152" s="51">
        <f t="shared" si="147"/>
        <v>289109.03045965527</v>
      </c>
      <c r="BC152" s="54">
        <f t="shared" si="148"/>
        <v>8.7849013991866229</v>
      </c>
      <c r="BD152" s="51">
        <f t="shared" si="149"/>
        <v>292109.05005044566</v>
      </c>
      <c r="BE152" s="51">
        <f t="shared" si="149"/>
        <v>297932.87082194601</v>
      </c>
      <c r="BF152" s="51">
        <f t="shared" si="149"/>
        <v>311146.55985388625</v>
      </c>
      <c r="BG152" s="54">
        <f t="shared" si="86"/>
        <v>6.5172612078101935</v>
      </c>
      <c r="BH152" s="54">
        <f t="shared" si="87"/>
        <v>65.307235092822964</v>
      </c>
      <c r="BI152" s="54">
        <f t="shared" si="88"/>
        <v>12.456529986999321</v>
      </c>
      <c r="BJ152" s="54">
        <f t="shared" si="89"/>
        <v>31.502590790977141</v>
      </c>
      <c r="BK152" s="54">
        <f t="shared" si="90"/>
        <v>33.903896863799623</v>
      </c>
    </row>
    <row r="153" spans="1:63" x14ac:dyDescent="0.3">
      <c r="BH153" s="29"/>
      <c r="BI153" s="29"/>
      <c r="BJ153" s="29"/>
      <c r="BK153" s="29"/>
    </row>
  </sheetData>
  <sortState xmlns:xlrd2="http://schemas.microsoft.com/office/spreadsheetml/2017/richdata2" ref="A2:B65553">
    <sortCondition ref="A2:A65553"/>
  </sortState>
  <phoneticPr fontId="7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4D220-6163-4405-A20D-74F356D1F4AE}">
  <dimension ref="A1:AH156"/>
  <sheetViews>
    <sheetView tabSelected="1" workbookViewId="0">
      <pane ySplit="1" topLeftCell="A137" activePane="bottomLeft" state="frozen"/>
      <selection pane="bottomLeft" activeCell="H19" sqref="H1:H1048576"/>
    </sheetView>
  </sheetViews>
  <sheetFormatPr defaultColWidth="9.1796875" defaultRowHeight="12" x14ac:dyDescent="0.3"/>
  <cols>
    <col min="1" max="1" width="3.54296875" style="26" bestFit="1" customWidth="1"/>
    <col min="2" max="2" width="28.54296875" style="26" bestFit="1" customWidth="1"/>
    <col min="3" max="3" width="9.1796875" style="32"/>
    <col min="4" max="4" width="3.54296875" style="26" bestFit="1" customWidth="1"/>
    <col min="5" max="5" width="28.54296875" style="26" bestFit="1" customWidth="1"/>
    <col min="6" max="6" width="9.1796875" style="32"/>
    <col min="7" max="7" width="3.54296875" style="26" bestFit="1" customWidth="1"/>
    <col min="8" max="8" width="28.54296875" style="26" bestFit="1" customWidth="1"/>
    <col min="9" max="10" width="9.1796875" style="32"/>
    <col min="11" max="11" width="3.54296875" style="26" bestFit="1" customWidth="1"/>
    <col min="12" max="12" width="28.54296875" style="26" bestFit="1" customWidth="1"/>
    <col min="13" max="13" width="9.1796875" style="32"/>
    <col min="14" max="14" width="3.54296875" style="26" bestFit="1" customWidth="1"/>
    <col min="15" max="15" width="28.54296875" style="26" bestFit="1" customWidth="1"/>
    <col min="16" max="16" width="9.1796875" style="32"/>
    <col min="17" max="17" width="3.54296875" style="26" bestFit="1" customWidth="1"/>
    <col min="18" max="18" width="28.54296875" style="26" bestFit="1" customWidth="1"/>
    <col min="19" max="19" width="9.1796875" style="32"/>
    <col min="20" max="20" width="3.54296875" style="26" bestFit="1" customWidth="1"/>
    <col min="21" max="21" width="28.54296875" style="26" bestFit="1" customWidth="1"/>
    <col min="22" max="22" width="9.1796875" style="32"/>
    <col min="23" max="23" width="3.54296875" style="26" bestFit="1" customWidth="1"/>
    <col min="24" max="24" width="28.54296875" style="26" bestFit="1" customWidth="1"/>
    <col min="25" max="25" width="9.1796875" style="32"/>
    <col min="26" max="26" width="3.54296875" style="26" bestFit="1" customWidth="1"/>
    <col min="27" max="27" width="28.54296875" style="26" bestFit="1" customWidth="1"/>
    <col min="28" max="28" width="9.1796875" style="32"/>
    <col min="29" max="29" width="3.54296875" style="26" bestFit="1" customWidth="1"/>
    <col min="30" max="30" width="28.54296875" style="26" bestFit="1" customWidth="1"/>
    <col min="31" max="31" width="9.1796875" style="32"/>
    <col min="32" max="32" width="3.54296875" style="26" bestFit="1" customWidth="1"/>
    <col min="33" max="33" width="28.54296875" style="26" bestFit="1" customWidth="1"/>
    <col min="34" max="34" width="9.1796875" style="32"/>
    <col min="35" max="16384" width="9.1796875" style="26"/>
  </cols>
  <sheetData>
    <row r="1" spans="1:34" ht="72.5" thickBot="1" x14ac:dyDescent="0.35">
      <c r="A1" s="56" t="s">
        <v>409</v>
      </c>
      <c r="B1" s="57" t="s">
        <v>187</v>
      </c>
      <c r="C1" s="58" t="s">
        <v>410</v>
      </c>
      <c r="D1" s="56" t="s">
        <v>409</v>
      </c>
      <c r="E1" s="57" t="s">
        <v>187</v>
      </c>
      <c r="F1" s="70" t="s">
        <v>411</v>
      </c>
      <c r="G1" s="56" t="s">
        <v>409</v>
      </c>
      <c r="H1" s="57" t="s">
        <v>187</v>
      </c>
      <c r="I1" s="70" t="s">
        <v>407</v>
      </c>
      <c r="J1" s="58" t="s">
        <v>408</v>
      </c>
      <c r="K1" s="56" t="s">
        <v>409</v>
      </c>
      <c r="L1" s="57" t="s">
        <v>187</v>
      </c>
      <c r="M1" s="58" t="s">
        <v>412</v>
      </c>
      <c r="N1" s="56" t="s">
        <v>409</v>
      </c>
      <c r="O1" s="57" t="s">
        <v>187</v>
      </c>
      <c r="P1" s="58" t="s">
        <v>413</v>
      </c>
      <c r="Q1" s="56" t="s">
        <v>409</v>
      </c>
      <c r="R1" s="57" t="s">
        <v>187</v>
      </c>
      <c r="S1" s="58" t="s">
        <v>418</v>
      </c>
      <c r="T1" s="56" t="s">
        <v>409</v>
      </c>
      <c r="U1" s="57" t="s">
        <v>187</v>
      </c>
      <c r="V1" s="58" t="s">
        <v>422</v>
      </c>
      <c r="W1" s="56" t="s">
        <v>409</v>
      </c>
      <c r="X1" s="57" t="s">
        <v>187</v>
      </c>
      <c r="Y1" s="58" t="s">
        <v>8240</v>
      </c>
      <c r="Z1" s="56" t="s">
        <v>409</v>
      </c>
      <c r="AA1" s="57" t="s">
        <v>187</v>
      </c>
      <c r="AB1" s="58" t="s">
        <v>8239</v>
      </c>
      <c r="AC1" s="56" t="s">
        <v>409</v>
      </c>
      <c r="AD1" s="57" t="s">
        <v>187</v>
      </c>
      <c r="AE1" s="58" t="s">
        <v>8243</v>
      </c>
      <c r="AF1" s="56" t="s">
        <v>409</v>
      </c>
      <c r="AG1" s="57" t="s">
        <v>187</v>
      </c>
      <c r="AH1" s="58" t="s">
        <v>8244</v>
      </c>
    </row>
    <row r="2" spans="1:34" x14ac:dyDescent="0.3">
      <c r="A2" s="59">
        <v>1</v>
      </c>
      <c r="B2" s="26" t="s">
        <v>21</v>
      </c>
      <c r="C2" s="60">
        <v>16.979479739033508</v>
      </c>
      <c r="D2" s="59">
        <v>1</v>
      </c>
      <c r="E2" s="26" t="s">
        <v>82</v>
      </c>
      <c r="F2" s="32">
        <v>10.128486674945663</v>
      </c>
      <c r="G2" s="59">
        <v>1</v>
      </c>
      <c r="H2" s="26" t="s">
        <v>22</v>
      </c>
      <c r="I2" s="32">
        <v>34885.26743029018</v>
      </c>
      <c r="J2" s="74">
        <v>0</v>
      </c>
      <c r="K2" s="59">
        <v>1</v>
      </c>
      <c r="L2" s="26" t="s">
        <v>79</v>
      </c>
      <c r="M2" s="60">
        <v>18.506880056304695</v>
      </c>
      <c r="N2" s="59">
        <v>1</v>
      </c>
      <c r="O2" s="26" t="s">
        <v>16</v>
      </c>
      <c r="P2" s="60">
        <v>22.002115905537352</v>
      </c>
      <c r="Q2" s="59">
        <v>1</v>
      </c>
      <c r="R2" s="26" t="s">
        <v>21</v>
      </c>
      <c r="S2" s="60">
        <v>15.674503294554327</v>
      </c>
      <c r="T2" s="59">
        <v>1</v>
      </c>
      <c r="U2" s="26" t="s">
        <v>32</v>
      </c>
      <c r="V2" s="60">
        <v>9.2127110045199032</v>
      </c>
      <c r="W2" s="59">
        <v>1</v>
      </c>
      <c r="X2" s="26" t="s">
        <v>22</v>
      </c>
      <c r="Y2" s="60">
        <v>83.893599011427895</v>
      </c>
      <c r="Z2" s="59">
        <v>1</v>
      </c>
      <c r="AA2" s="26" t="s">
        <v>44</v>
      </c>
      <c r="AB2" s="60">
        <v>22.298535472161976</v>
      </c>
      <c r="AC2" s="59">
        <v>1</v>
      </c>
      <c r="AD2" s="26" t="s">
        <v>56</v>
      </c>
      <c r="AE2" s="60">
        <v>41.689651885399478</v>
      </c>
      <c r="AF2" s="59">
        <v>1</v>
      </c>
      <c r="AG2" s="26" t="s">
        <v>75</v>
      </c>
      <c r="AH2" s="60">
        <v>51.995252187118901</v>
      </c>
    </row>
    <row r="3" spans="1:34" x14ac:dyDescent="0.3">
      <c r="A3" s="59">
        <v>2</v>
      </c>
      <c r="B3" s="26" t="s">
        <v>35</v>
      </c>
      <c r="C3" s="60">
        <v>15.432102890126998</v>
      </c>
      <c r="D3" s="59">
        <v>2</v>
      </c>
      <c r="E3" s="26" t="s">
        <v>25</v>
      </c>
      <c r="F3" s="32">
        <v>6.8770380138105907</v>
      </c>
      <c r="G3" s="59">
        <v>2</v>
      </c>
      <c r="H3" s="26" t="s">
        <v>31</v>
      </c>
      <c r="I3" s="32">
        <v>31159.69975551694</v>
      </c>
      <c r="J3" s="74">
        <v>0</v>
      </c>
      <c r="K3" s="59">
        <v>2</v>
      </c>
      <c r="L3" s="26" t="s">
        <v>80</v>
      </c>
      <c r="M3" s="60">
        <v>18.129678788442831</v>
      </c>
      <c r="N3" s="59">
        <v>2</v>
      </c>
      <c r="O3" s="26" t="s">
        <v>64</v>
      </c>
      <c r="P3" s="60">
        <v>21.935211522395818</v>
      </c>
      <c r="Q3" s="59">
        <v>2</v>
      </c>
      <c r="R3" s="26" t="s">
        <v>37</v>
      </c>
      <c r="S3" s="60">
        <v>13.859957760302663</v>
      </c>
      <c r="T3" s="59">
        <v>2</v>
      </c>
      <c r="U3" s="26" t="s">
        <v>31</v>
      </c>
      <c r="V3" s="60">
        <v>9.1260761882297317</v>
      </c>
      <c r="W3" s="59">
        <v>2</v>
      </c>
      <c r="X3" s="26" t="s">
        <v>30</v>
      </c>
      <c r="Y3" s="60">
        <v>76.819062665266529</v>
      </c>
      <c r="Z3" s="59">
        <v>2</v>
      </c>
      <c r="AA3" s="26" t="s">
        <v>75</v>
      </c>
      <c r="AB3" s="60">
        <v>21.567215331120103</v>
      </c>
      <c r="AC3" s="59">
        <v>2</v>
      </c>
      <c r="AD3" s="26" t="s">
        <v>17</v>
      </c>
      <c r="AE3" s="60">
        <v>39.668339781778336</v>
      </c>
      <c r="AF3" s="59">
        <v>2</v>
      </c>
      <c r="AG3" s="50" t="s">
        <v>92</v>
      </c>
      <c r="AH3" s="60">
        <v>49.940624794707794</v>
      </c>
    </row>
    <row r="4" spans="1:34" x14ac:dyDescent="0.3">
      <c r="A4" s="59">
        <v>3</v>
      </c>
      <c r="B4" s="26" t="s">
        <v>44</v>
      </c>
      <c r="C4" s="60">
        <v>15.095813761174483</v>
      </c>
      <c r="D4" s="59">
        <v>3</v>
      </c>
      <c r="E4" s="26" t="s">
        <v>16</v>
      </c>
      <c r="F4" s="32">
        <v>6.8289332126013562</v>
      </c>
      <c r="G4" s="59">
        <v>3</v>
      </c>
      <c r="H4" s="26" t="s">
        <v>30</v>
      </c>
      <c r="I4" s="32">
        <v>29452.136068693115</v>
      </c>
      <c r="J4" s="74">
        <v>0</v>
      </c>
      <c r="K4" s="59">
        <v>3</v>
      </c>
      <c r="L4" s="26" t="s">
        <v>21</v>
      </c>
      <c r="M4" s="60">
        <v>17.943092608243404</v>
      </c>
      <c r="N4" s="59">
        <v>3</v>
      </c>
      <c r="O4" s="26" t="s">
        <v>53</v>
      </c>
      <c r="P4" s="60">
        <v>21.299012471170144</v>
      </c>
      <c r="Q4" s="59">
        <v>3</v>
      </c>
      <c r="R4" s="26" t="s">
        <v>74</v>
      </c>
      <c r="S4" s="60">
        <v>13.499216493250927</v>
      </c>
      <c r="T4" s="59">
        <v>3</v>
      </c>
      <c r="U4" s="26" t="s">
        <v>18</v>
      </c>
      <c r="V4" s="60">
        <v>8.4408654312603062</v>
      </c>
      <c r="W4" s="59">
        <v>3</v>
      </c>
      <c r="X4" s="26" t="s">
        <v>34</v>
      </c>
      <c r="Y4" s="60">
        <v>73.801250309161929</v>
      </c>
      <c r="Z4" s="59">
        <v>3</v>
      </c>
      <c r="AA4" s="26" t="s">
        <v>74</v>
      </c>
      <c r="AB4" s="60">
        <v>21.248035377620056</v>
      </c>
      <c r="AC4" s="59">
        <v>3</v>
      </c>
      <c r="AD4" s="26" t="s">
        <v>21</v>
      </c>
      <c r="AE4" s="60">
        <v>39.47018414231006</v>
      </c>
      <c r="AF4" s="59">
        <v>3</v>
      </c>
      <c r="AG4" s="50" t="s">
        <v>86</v>
      </c>
      <c r="AH4" s="60">
        <v>48.240710017918467</v>
      </c>
    </row>
    <row r="5" spans="1:34" x14ac:dyDescent="0.3">
      <c r="A5" s="59">
        <v>4</v>
      </c>
      <c r="B5" s="26" t="s">
        <v>31</v>
      </c>
      <c r="C5" s="60">
        <v>14.566074335997811</v>
      </c>
      <c r="D5" s="59">
        <v>4</v>
      </c>
      <c r="E5" s="26" t="s">
        <v>34</v>
      </c>
      <c r="F5" s="32">
        <v>6.4694676181446198</v>
      </c>
      <c r="G5" s="59">
        <v>4</v>
      </c>
      <c r="H5" s="26" t="s">
        <v>52</v>
      </c>
      <c r="I5" s="32">
        <v>28560.667464285321</v>
      </c>
      <c r="J5" s="74">
        <v>0</v>
      </c>
      <c r="K5" s="59">
        <v>4</v>
      </c>
      <c r="L5" s="26" t="s">
        <v>35</v>
      </c>
      <c r="M5" s="60">
        <v>16.106909133833057</v>
      </c>
      <c r="N5" s="59">
        <v>4</v>
      </c>
      <c r="O5" s="26" t="s">
        <v>57</v>
      </c>
      <c r="P5" s="60">
        <v>21.14781244352703</v>
      </c>
      <c r="Q5" s="59">
        <v>4</v>
      </c>
      <c r="R5" s="26" t="s">
        <v>17</v>
      </c>
      <c r="S5" s="60">
        <v>12.991208039165556</v>
      </c>
      <c r="T5" s="59">
        <v>4</v>
      </c>
      <c r="U5" s="26" t="s">
        <v>45</v>
      </c>
      <c r="V5" s="60">
        <v>8.2273910960483363</v>
      </c>
      <c r="W5" s="59">
        <v>4</v>
      </c>
      <c r="X5" s="26" t="s">
        <v>50</v>
      </c>
      <c r="Y5" s="60">
        <v>73.523559682442084</v>
      </c>
      <c r="Z5" s="59">
        <v>4</v>
      </c>
      <c r="AA5" s="26" t="s">
        <v>65</v>
      </c>
      <c r="AB5" s="60">
        <v>20.343138489749915</v>
      </c>
      <c r="AC5" s="59">
        <v>4</v>
      </c>
      <c r="AD5" s="26" t="s">
        <v>28</v>
      </c>
      <c r="AE5" s="60">
        <v>38.147797880897727</v>
      </c>
      <c r="AF5" s="59">
        <v>4</v>
      </c>
      <c r="AG5" s="50" t="s">
        <v>113</v>
      </c>
      <c r="AH5" s="60">
        <v>48.153707605477265</v>
      </c>
    </row>
    <row r="6" spans="1:34" x14ac:dyDescent="0.3">
      <c r="A6" s="59">
        <v>5</v>
      </c>
      <c r="B6" s="26" t="s">
        <v>37</v>
      </c>
      <c r="C6" s="60">
        <v>13.592824317878112</v>
      </c>
      <c r="D6" s="59">
        <v>5</v>
      </c>
      <c r="E6" s="26" t="s">
        <v>39</v>
      </c>
      <c r="F6" s="32">
        <v>6.4517629728500765</v>
      </c>
      <c r="G6" s="59">
        <v>5</v>
      </c>
      <c r="H6" s="26" t="s">
        <v>46</v>
      </c>
      <c r="I6" s="32">
        <v>27105.540651547413</v>
      </c>
      <c r="J6" s="74">
        <v>1</v>
      </c>
      <c r="K6" s="59">
        <v>5</v>
      </c>
      <c r="L6" s="26" t="s">
        <v>37</v>
      </c>
      <c r="M6" s="60">
        <v>15.977210911282413</v>
      </c>
      <c r="N6" s="59">
        <v>5</v>
      </c>
      <c r="O6" s="26" t="s">
        <v>78</v>
      </c>
      <c r="P6" s="60">
        <v>20.985736264215646</v>
      </c>
      <c r="Q6" s="59">
        <v>5</v>
      </c>
      <c r="R6" s="26" t="s">
        <v>73</v>
      </c>
      <c r="S6" s="60">
        <v>12.883302281232574</v>
      </c>
      <c r="T6" s="59">
        <v>5</v>
      </c>
      <c r="U6" s="26" t="s">
        <v>114</v>
      </c>
      <c r="V6" s="60">
        <v>7.9633950106983349</v>
      </c>
      <c r="W6" s="59">
        <v>5</v>
      </c>
      <c r="X6" s="26" t="s">
        <v>76</v>
      </c>
      <c r="Y6" s="60">
        <v>73.186227118134966</v>
      </c>
      <c r="Z6" s="59">
        <v>5</v>
      </c>
      <c r="AA6" s="26" t="s">
        <v>45</v>
      </c>
      <c r="AB6" s="60">
        <v>18.218935138280944</v>
      </c>
      <c r="AC6" s="59">
        <v>5</v>
      </c>
      <c r="AD6" s="26" t="s">
        <v>66</v>
      </c>
      <c r="AE6" s="60">
        <v>38.124331262270537</v>
      </c>
      <c r="AF6" s="59">
        <v>5</v>
      </c>
      <c r="AG6" s="50" t="s">
        <v>100</v>
      </c>
      <c r="AH6" s="60">
        <v>47.950898483666926</v>
      </c>
    </row>
    <row r="7" spans="1:34" x14ac:dyDescent="0.3">
      <c r="A7" s="59">
        <v>6</v>
      </c>
      <c r="B7" s="26" t="s">
        <v>79</v>
      </c>
      <c r="C7" s="60">
        <v>13.590355097175006</v>
      </c>
      <c r="D7" s="59">
        <v>6</v>
      </c>
      <c r="E7" s="26" t="s">
        <v>36</v>
      </c>
      <c r="F7" s="32">
        <v>6.4429946246699927</v>
      </c>
      <c r="G7" s="59">
        <v>6</v>
      </c>
      <c r="H7" s="26" t="s">
        <v>49</v>
      </c>
      <c r="I7" s="32">
        <v>27083.163591545355</v>
      </c>
      <c r="J7" s="74">
        <v>-1</v>
      </c>
      <c r="K7" s="59">
        <v>6</v>
      </c>
      <c r="L7" s="26" t="s">
        <v>44</v>
      </c>
      <c r="M7" s="60">
        <v>15.241334282187196</v>
      </c>
      <c r="N7" s="59">
        <v>6</v>
      </c>
      <c r="O7" s="26" t="s">
        <v>115</v>
      </c>
      <c r="P7" s="60">
        <v>20.974036059222499</v>
      </c>
      <c r="Q7" s="59">
        <v>6</v>
      </c>
      <c r="R7" s="26" t="s">
        <v>35</v>
      </c>
      <c r="S7" s="60">
        <v>12.865204609340509</v>
      </c>
      <c r="T7" s="59">
        <v>6</v>
      </c>
      <c r="U7" s="26" t="s">
        <v>43</v>
      </c>
      <c r="V7" s="60">
        <v>7.8219342914585468</v>
      </c>
      <c r="W7" s="59">
        <v>6</v>
      </c>
      <c r="X7" s="26" t="s">
        <v>49</v>
      </c>
      <c r="Y7" s="60">
        <v>72.060899389820904</v>
      </c>
      <c r="Z7" s="59">
        <v>6</v>
      </c>
      <c r="AA7" s="26" t="s">
        <v>53</v>
      </c>
      <c r="AB7" s="60">
        <v>17.644118284740575</v>
      </c>
      <c r="AC7" s="59">
        <v>6</v>
      </c>
      <c r="AD7" s="26" t="s">
        <v>14</v>
      </c>
      <c r="AE7" s="60">
        <v>37.66201413353388</v>
      </c>
      <c r="AF7" s="59">
        <v>6</v>
      </c>
      <c r="AG7" s="50" t="s">
        <v>115</v>
      </c>
      <c r="AH7" s="60">
        <v>47.22248924775532</v>
      </c>
    </row>
    <row r="8" spans="1:34" x14ac:dyDescent="0.3">
      <c r="A8" s="59">
        <v>7</v>
      </c>
      <c r="B8" s="26" t="s">
        <v>17</v>
      </c>
      <c r="C8" s="60">
        <v>13.363538593628263</v>
      </c>
      <c r="D8" s="59">
        <v>7</v>
      </c>
      <c r="E8" s="26" t="s">
        <v>101</v>
      </c>
      <c r="F8" s="32">
        <v>6.4188493440766194</v>
      </c>
      <c r="G8" s="59">
        <v>7</v>
      </c>
      <c r="H8" s="26" t="s">
        <v>50</v>
      </c>
      <c r="I8" s="32">
        <v>26654.545040889887</v>
      </c>
      <c r="J8" s="74">
        <v>0</v>
      </c>
      <c r="K8" s="59">
        <v>7</v>
      </c>
      <c r="L8" s="26" t="s">
        <v>18</v>
      </c>
      <c r="M8" s="60">
        <v>14.881976887140411</v>
      </c>
      <c r="N8" s="59">
        <v>7</v>
      </c>
      <c r="O8" s="26" t="s">
        <v>39</v>
      </c>
      <c r="P8" s="60">
        <v>20.587472484451979</v>
      </c>
      <c r="Q8" s="59">
        <v>7</v>
      </c>
      <c r="R8" s="26" t="s">
        <v>16</v>
      </c>
      <c r="S8" s="60">
        <v>12.563840782418254</v>
      </c>
      <c r="T8" s="59">
        <v>7</v>
      </c>
      <c r="U8" s="26" t="s">
        <v>56</v>
      </c>
      <c r="V8" s="60">
        <v>7.7119431190924672</v>
      </c>
      <c r="W8" s="59">
        <v>7</v>
      </c>
      <c r="X8" s="26" t="s">
        <v>43</v>
      </c>
      <c r="Y8" s="60">
        <v>71.954149120568431</v>
      </c>
      <c r="Z8" s="59">
        <v>7</v>
      </c>
      <c r="AA8" s="26" t="s">
        <v>61</v>
      </c>
      <c r="AB8" s="60">
        <v>17.170200901373232</v>
      </c>
      <c r="AC8" s="59">
        <v>7</v>
      </c>
      <c r="AD8" s="26" t="s">
        <v>20</v>
      </c>
      <c r="AE8" s="60">
        <v>37.549022481258753</v>
      </c>
      <c r="AF8" s="59">
        <v>7</v>
      </c>
      <c r="AG8" s="50" t="s">
        <v>79</v>
      </c>
      <c r="AH8" s="60">
        <v>47.132127604694993</v>
      </c>
    </row>
    <row r="9" spans="1:34" x14ac:dyDescent="0.3">
      <c r="A9" s="59">
        <v>8</v>
      </c>
      <c r="B9" s="26" t="s">
        <v>18</v>
      </c>
      <c r="C9" s="60">
        <v>13.326983661806707</v>
      </c>
      <c r="D9" s="59">
        <v>8</v>
      </c>
      <c r="E9" s="26" t="s">
        <v>53</v>
      </c>
      <c r="F9" s="32">
        <v>6.3497600347410383</v>
      </c>
      <c r="G9" s="59">
        <v>8</v>
      </c>
      <c r="H9" s="26" t="s">
        <v>60</v>
      </c>
      <c r="I9" s="32">
        <v>26194.513475935633</v>
      </c>
      <c r="J9" s="74">
        <v>1</v>
      </c>
      <c r="K9" s="59">
        <v>8</v>
      </c>
      <c r="L9" s="26" t="s">
        <v>106</v>
      </c>
      <c r="M9" s="60">
        <v>14.647025247177055</v>
      </c>
      <c r="N9" s="59">
        <v>8</v>
      </c>
      <c r="O9" s="26" t="s">
        <v>25</v>
      </c>
      <c r="P9" s="60">
        <v>20.424578546890729</v>
      </c>
      <c r="Q9" s="59">
        <v>8</v>
      </c>
      <c r="R9" s="26" t="s">
        <v>79</v>
      </c>
      <c r="S9" s="60">
        <v>12.197236923115767</v>
      </c>
      <c r="T9" s="59">
        <v>8</v>
      </c>
      <c r="U9" s="26" t="s">
        <v>116</v>
      </c>
      <c r="V9" s="60">
        <v>7.6615744589909411</v>
      </c>
      <c r="W9" s="59">
        <v>8</v>
      </c>
      <c r="X9" s="26" t="s">
        <v>33</v>
      </c>
      <c r="Y9" s="60">
        <v>71.318498940275845</v>
      </c>
      <c r="Z9" s="59">
        <v>8</v>
      </c>
      <c r="AA9" s="26" t="s">
        <v>17</v>
      </c>
      <c r="AB9" s="60">
        <v>17.002002124939668</v>
      </c>
      <c r="AC9" s="59">
        <v>8</v>
      </c>
      <c r="AD9" s="26" t="s">
        <v>24</v>
      </c>
      <c r="AE9" s="60">
        <v>37.341867502756074</v>
      </c>
      <c r="AF9" s="59">
        <v>8</v>
      </c>
      <c r="AG9" s="26" t="s">
        <v>41</v>
      </c>
      <c r="AH9" s="60">
        <v>46.945172037701525</v>
      </c>
    </row>
    <row r="10" spans="1:34" x14ac:dyDescent="0.3">
      <c r="A10" s="59">
        <v>9</v>
      </c>
      <c r="B10" s="26" t="s">
        <v>19</v>
      </c>
      <c r="C10" s="60">
        <v>13.241265473642173</v>
      </c>
      <c r="D10" s="59">
        <v>9</v>
      </c>
      <c r="E10" s="26" t="s">
        <v>15</v>
      </c>
      <c r="F10" s="32">
        <v>6.2479368921583642</v>
      </c>
      <c r="G10" s="59">
        <v>9</v>
      </c>
      <c r="H10" s="26" t="s">
        <v>51</v>
      </c>
      <c r="I10" s="32">
        <v>26076.905894192478</v>
      </c>
      <c r="J10" s="74">
        <v>-1</v>
      </c>
      <c r="K10" s="59">
        <v>9</v>
      </c>
      <c r="L10" s="26" t="s">
        <v>31</v>
      </c>
      <c r="M10" s="60">
        <v>14.491680487744716</v>
      </c>
      <c r="N10" s="59">
        <v>9</v>
      </c>
      <c r="O10" s="26" t="s">
        <v>106</v>
      </c>
      <c r="P10" s="60">
        <v>20.278093609830677</v>
      </c>
      <c r="Q10" s="59">
        <v>9</v>
      </c>
      <c r="R10" s="26" t="s">
        <v>112</v>
      </c>
      <c r="S10" s="60">
        <v>11.983970777640025</v>
      </c>
      <c r="T10" s="59">
        <v>9</v>
      </c>
      <c r="U10" s="26" t="s">
        <v>112</v>
      </c>
      <c r="V10" s="60">
        <v>7.6566520323031</v>
      </c>
      <c r="W10" s="59">
        <v>9</v>
      </c>
      <c r="X10" s="26" t="s">
        <v>42</v>
      </c>
      <c r="Y10" s="60">
        <v>70.613006081341894</v>
      </c>
      <c r="Z10" s="59">
        <v>9</v>
      </c>
      <c r="AA10" s="26" t="s">
        <v>29</v>
      </c>
      <c r="AB10" s="60">
        <v>16.844534506907337</v>
      </c>
      <c r="AC10" s="59">
        <v>9</v>
      </c>
      <c r="AD10" s="26" t="s">
        <v>13</v>
      </c>
      <c r="AE10" s="60">
        <v>37.229427276053187</v>
      </c>
      <c r="AF10" s="59">
        <v>9</v>
      </c>
      <c r="AG10" s="50" t="s">
        <v>105</v>
      </c>
      <c r="AH10" s="60">
        <v>46.119617635656198</v>
      </c>
    </row>
    <row r="11" spans="1:34" x14ac:dyDescent="0.3">
      <c r="A11" s="59">
        <v>10</v>
      </c>
      <c r="B11" s="26" t="s">
        <v>48</v>
      </c>
      <c r="C11" s="60">
        <v>13.238403663368899</v>
      </c>
      <c r="D11" s="59">
        <v>10</v>
      </c>
      <c r="E11" s="26" t="s">
        <v>27</v>
      </c>
      <c r="F11" s="32">
        <v>6.1993477345124717</v>
      </c>
      <c r="G11" s="59">
        <v>10</v>
      </c>
      <c r="H11" s="26" t="s">
        <v>10</v>
      </c>
      <c r="I11" s="32">
        <v>25852.911143884001</v>
      </c>
      <c r="J11" s="74">
        <v>2</v>
      </c>
      <c r="K11" s="59">
        <v>10</v>
      </c>
      <c r="L11" s="26" t="s">
        <v>111</v>
      </c>
      <c r="M11" s="60">
        <v>14.464189881966945</v>
      </c>
      <c r="N11" s="59">
        <v>10</v>
      </c>
      <c r="O11" s="26" t="s">
        <v>44</v>
      </c>
      <c r="P11" s="60">
        <v>19.916826135476981</v>
      </c>
      <c r="Q11" s="59">
        <v>10</v>
      </c>
      <c r="R11" s="26" t="s">
        <v>13</v>
      </c>
      <c r="S11" s="60">
        <v>11.839838649203571</v>
      </c>
      <c r="T11" s="59">
        <v>10</v>
      </c>
      <c r="U11" s="26" t="s">
        <v>40</v>
      </c>
      <c r="V11" s="60">
        <v>7.6525902594165132</v>
      </c>
      <c r="W11" s="59">
        <v>10</v>
      </c>
      <c r="X11" s="26" t="s">
        <v>51</v>
      </c>
      <c r="Y11" s="60">
        <v>70.548479609423453</v>
      </c>
      <c r="Z11" s="59">
        <v>10</v>
      </c>
      <c r="AA11" s="26" t="s">
        <v>25</v>
      </c>
      <c r="AB11" s="60">
        <v>16.308305120314444</v>
      </c>
      <c r="AC11" s="59">
        <v>10</v>
      </c>
      <c r="AD11" s="26" t="s">
        <v>38</v>
      </c>
      <c r="AE11" s="60">
        <v>36.830303932238643</v>
      </c>
      <c r="AF11" s="59">
        <v>10</v>
      </c>
      <c r="AG11" s="26" t="s">
        <v>78</v>
      </c>
      <c r="AH11" s="60">
        <v>46.083794075870429</v>
      </c>
    </row>
    <row r="12" spans="1:34" x14ac:dyDescent="0.3">
      <c r="A12" s="59">
        <v>11</v>
      </c>
      <c r="B12" s="26" t="s">
        <v>20</v>
      </c>
      <c r="C12" s="60">
        <v>13.139679862258788</v>
      </c>
      <c r="D12" s="59">
        <v>11</v>
      </c>
      <c r="E12" s="26" t="s">
        <v>33</v>
      </c>
      <c r="F12" s="32">
        <v>6.1536887403956797</v>
      </c>
      <c r="G12" s="59">
        <v>11</v>
      </c>
      <c r="H12" s="26" t="s">
        <v>76</v>
      </c>
      <c r="I12" s="32">
        <v>25507.931095449418</v>
      </c>
      <c r="J12" s="74">
        <v>0</v>
      </c>
      <c r="K12" s="59">
        <v>11</v>
      </c>
      <c r="L12" s="26" t="s">
        <v>88</v>
      </c>
      <c r="M12" s="60">
        <v>14.211405832158945</v>
      </c>
      <c r="N12" s="59">
        <v>11</v>
      </c>
      <c r="O12" s="26" t="s">
        <v>48</v>
      </c>
      <c r="P12" s="60">
        <v>19.433178590048072</v>
      </c>
      <c r="Q12" s="59">
        <v>11</v>
      </c>
      <c r="R12" s="26" t="s">
        <v>47</v>
      </c>
      <c r="S12" s="60">
        <v>11.622869801547182</v>
      </c>
      <c r="T12" s="59">
        <v>11</v>
      </c>
      <c r="U12" s="26" t="s">
        <v>115</v>
      </c>
      <c r="V12" s="60">
        <v>7.6191671438434554</v>
      </c>
      <c r="W12" s="59">
        <v>11</v>
      </c>
      <c r="X12" s="26" t="s">
        <v>31</v>
      </c>
      <c r="Y12" s="60">
        <v>70.52681240205419</v>
      </c>
      <c r="Z12" s="59">
        <v>11</v>
      </c>
      <c r="AA12" s="26" t="s">
        <v>72</v>
      </c>
      <c r="AB12" s="60">
        <v>16.243030873548719</v>
      </c>
      <c r="AC12" s="59">
        <v>11</v>
      </c>
      <c r="AD12" s="26" t="s">
        <v>73</v>
      </c>
      <c r="AE12" s="60">
        <v>36.421745476906715</v>
      </c>
      <c r="AF12" s="59">
        <v>11</v>
      </c>
      <c r="AG12" s="26" t="s">
        <v>68</v>
      </c>
      <c r="AH12" s="60">
        <v>45.588535053306465</v>
      </c>
    </row>
    <row r="13" spans="1:34" x14ac:dyDescent="0.3">
      <c r="A13" s="59">
        <v>12</v>
      </c>
      <c r="B13" s="26" t="s">
        <v>25</v>
      </c>
      <c r="C13" s="60">
        <v>13.12261303150666</v>
      </c>
      <c r="D13" s="59">
        <v>12</v>
      </c>
      <c r="E13" s="26" t="s">
        <v>115</v>
      </c>
      <c r="F13" s="32">
        <v>6.1381504749120381</v>
      </c>
      <c r="G13" s="59">
        <v>12</v>
      </c>
      <c r="H13" s="26" t="s">
        <v>45</v>
      </c>
      <c r="I13" s="32">
        <v>25179.286224755931</v>
      </c>
      <c r="J13" s="74">
        <v>5</v>
      </c>
      <c r="K13" s="59">
        <v>12</v>
      </c>
      <c r="L13" s="26" t="s">
        <v>103</v>
      </c>
      <c r="M13" s="60">
        <v>14.211373949350886</v>
      </c>
      <c r="N13" s="59">
        <v>12</v>
      </c>
      <c r="O13" s="26" t="s">
        <v>59</v>
      </c>
      <c r="P13" s="60">
        <v>17.995051123959342</v>
      </c>
      <c r="Q13" s="59">
        <v>12</v>
      </c>
      <c r="R13" s="26" t="s">
        <v>39</v>
      </c>
      <c r="S13" s="60">
        <v>11.59711095524662</v>
      </c>
      <c r="T13" s="59">
        <v>12</v>
      </c>
      <c r="U13" s="26" t="s">
        <v>36</v>
      </c>
      <c r="V13" s="60">
        <v>7.5193075009486279</v>
      </c>
      <c r="W13" s="59">
        <v>12</v>
      </c>
      <c r="X13" s="26" t="s">
        <v>36</v>
      </c>
      <c r="Y13" s="60">
        <v>68.8725810443011</v>
      </c>
      <c r="Z13" s="59">
        <v>12</v>
      </c>
      <c r="AA13" s="26" t="s">
        <v>57</v>
      </c>
      <c r="AB13" s="60">
        <v>15.98990268019786</v>
      </c>
      <c r="AC13" s="59">
        <v>12</v>
      </c>
      <c r="AD13" s="26" t="s">
        <v>71</v>
      </c>
      <c r="AE13" s="60">
        <v>36.326074966321734</v>
      </c>
      <c r="AF13" s="59">
        <v>12</v>
      </c>
      <c r="AG13" s="50" t="s">
        <v>108</v>
      </c>
      <c r="AH13" s="60">
        <v>45.34745573487816</v>
      </c>
    </row>
    <row r="14" spans="1:34" x14ac:dyDescent="0.3">
      <c r="A14" s="59">
        <v>13</v>
      </c>
      <c r="B14" s="26" t="s">
        <v>39</v>
      </c>
      <c r="C14" s="60">
        <v>13.097853155552741</v>
      </c>
      <c r="D14" s="59">
        <v>13</v>
      </c>
      <c r="E14" s="26" t="s">
        <v>81</v>
      </c>
      <c r="F14" s="32">
        <v>6.129912646998676</v>
      </c>
      <c r="G14" s="59">
        <v>13</v>
      </c>
      <c r="H14" s="26" t="s">
        <v>18</v>
      </c>
      <c r="I14" s="32">
        <v>25150.503847451495</v>
      </c>
      <c r="J14" s="74">
        <v>6</v>
      </c>
      <c r="K14" s="59">
        <v>13</v>
      </c>
      <c r="L14" s="26" t="s">
        <v>105</v>
      </c>
      <c r="M14" s="60">
        <v>14.184496070480492</v>
      </c>
      <c r="N14" s="59">
        <v>13</v>
      </c>
      <c r="O14" s="26" t="s">
        <v>63</v>
      </c>
      <c r="P14" s="60">
        <v>17.09942843763929</v>
      </c>
      <c r="Q14" s="59">
        <v>13</v>
      </c>
      <c r="R14" s="26" t="s">
        <v>64</v>
      </c>
      <c r="S14" s="60">
        <v>11.525855736302631</v>
      </c>
      <c r="T14" s="59">
        <v>13</v>
      </c>
      <c r="U14" s="26" t="s">
        <v>50</v>
      </c>
      <c r="V14" s="60">
        <v>7.4924099520043796</v>
      </c>
      <c r="W14" s="59">
        <v>13</v>
      </c>
      <c r="X14" s="26" t="s">
        <v>66</v>
      </c>
      <c r="Y14" s="60">
        <v>67.583407579436056</v>
      </c>
      <c r="Z14" s="59">
        <v>13</v>
      </c>
      <c r="AA14" s="26" t="s">
        <v>48</v>
      </c>
      <c r="AB14" s="60">
        <v>15.576027377150439</v>
      </c>
      <c r="AC14" s="59">
        <v>13</v>
      </c>
      <c r="AD14" s="26" t="s">
        <v>48</v>
      </c>
      <c r="AE14" s="60">
        <v>36.213455236810127</v>
      </c>
      <c r="AF14" s="59">
        <v>13</v>
      </c>
      <c r="AG14" s="50" t="s">
        <v>102</v>
      </c>
      <c r="AH14" s="60">
        <v>45.346323753799851</v>
      </c>
    </row>
    <row r="15" spans="1:34" x14ac:dyDescent="0.3">
      <c r="A15" s="59">
        <v>14</v>
      </c>
      <c r="B15" s="26" t="s">
        <v>47</v>
      </c>
      <c r="C15" s="60">
        <v>12.982975472232241</v>
      </c>
      <c r="D15" s="59">
        <v>14</v>
      </c>
      <c r="E15" s="26" t="s">
        <v>107</v>
      </c>
      <c r="F15" s="32">
        <v>6.0726762065517192</v>
      </c>
      <c r="G15" s="59">
        <v>14</v>
      </c>
      <c r="H15" s="26" t="s">
        <v>32</v>
      </c>
      <c r="I15" s="32">
        <v>25133.847317279662</v>
      </c>
      <c r="J15" s="74">
        <v>-1</v>
      </c>
      <c r="K15" s="59">
        <v>14</v>
      </c>
      <c r="L15" s="26" t="s">
        <v>110</v>
      </c>
      <c r="M15" s="60">
        <v>14.081976924551469</v>
      </c>
      <c r="N15" s="59">
        <v>14</v>
      </c>
      <c r="O15" s="26" t="s">
        <v>19</v>
      </c>
      <c r="P15" s="60">
        <v>17.072597936749361</v>
      </c>
      <c r="Q15" s="59">
        <v>14</v>
      </c>
      <c r="R15" s="26" t="s">
        <v>108</v>
      </c>
      <c r="S15" s="60">
        <v>11.476857695102211</v>
      </c>
      <c r="T15" s="59">
        <v>14</v>
      </c>
      <c r="U15" s="26" t="s">
        <v>113</v>
      </c>
      <c r="V15" s="60">
        <v>7.4557285829380646</v>
      </c>
      <c r="W15" s="59">
        <v>14</v>
      </c>
      <c r="X15" s="26" t="s">
        <v>69</v>
      </c>
      <c r="Y15" s="60">
        <v>67.289454380090589</v>
      </c>
      <c r="Z15" s="59">
        <v>14</v>
      </c>
      <c r="AA15" s="26" t="s">
        <v>79</v>
      </c>
      <c r="AB15" s="60">
        <v>15.311214229579548</v>
      </c>
      <c r="AC15" s="59">
        <v>14</v>
      </c>
      <c r="AD15" s="26" t="s">
        <v>44</v>
      </c>
      <c r="AE15" s="60">
        <v>36.149574893658702</v>
      </c>
      <c r="AF15" s="59">
        <v>14</v>
      </c>
      <c r="AG15" s="50" t="s">
        <v>116</v>
      </c>
      <c r="AH15" s="60">
        <v>44.960460172772464</v>
      </c>
    </row>
    <row r="16" spans="1:34" x14ac:dyDescent="0.3">
      <c r="A16" s="59">
        <v>15</v>
      </c>
      <c r="B16" s="26" t="s">
        <v>73</v>
      </c>
      <c r="C16" s="60">
        <v>12.85289040655104</v>
      </c>
      <c r="D16" s="59">
        <v>15</v>
      </c>
      <c r="E16" s="26" t="s">
        <v>69</v>
      </c>
      <c r="F16" s="32">
        <v>6.0634726333034479</v>
      </c>
      <c r="G16" s="59">
        <v>15</v>
      </c>
      <c r="H16" s="26" t="s">
        <v>13</v>
      </c>
      <c r="I16" s="32">
        <v>25132.577460463086</v>
      </c>
      <c r="J16" s="74">
        <v>1</v>
      </c>
      <c r="K16" s="59">
        <v>15</v>
      </c>
      <c r="L16" s="26" t="s">
        <v>56</v>
      </c>
      <c r="M16" s="60">
        <v>14.003506729219438</v>
      </c>
      <c r="N16" s="59">
        <v>15</v>
      </c>
      <c r="O16" s="26" t="s">
        <v>21</v>
      </c>
      <c r="P16" s="60">
        <v>16.674780395836081</v>
      </c>
      <c r="Q16" s="59">
        <v>15</v>
      </c>
      <c r="R16" s="26" t="s">
        <v>115</v>
      </c>
      <c r="S16" s="60">
        <v>11.464704283638923</v>
      </c>
      <c r="T16" s="59">
        <v>15</v>
      </c>
      <c r="U16" s="26" t="s">
        <v>35</v>
      </c>
      <c r="V16" s="60">
        <v>7.4380763124194829</v>
      </c>
      <c r="W16" s="59">
        <v>15</v>
      </c>
      <c r="X16" s="26" t="s">
        <v>32</v>
      </c>
      <c r="Y16" s="60">
        <v>66.92421702181322</v>
      </c>
      <c r="Z16" s="59">
        <v>15</v>
      </c>
      <c r="AA16" s="26" t="s">
        <v>47</v>
      </c>
      <c r="AB16" s="60">
        <v>15.149327887304512</v>
      </c>
      <c r="AC16" s="59">
        <v>15</v>
      </c>
      <c r="AD16" s="26" t="s">
        <v>45</v>
      </c>
      <c r="AE16" s="60">
        <v>35.661324200506265</v>
      </c>
      <c r="AF16" s="59">
        <v>15</v>
      </c>
      <c r="AG16" s="50" t="s">
        <v>94</v>
      </c>
      <c r="AH16" s="60">
        <v>44.324997686016722</v>
      </c>
    </row>
    <row r="17" spans="1:34" x14ac:dyDescent="0.3">
      <c r="A17" s="59">
        <v>16</v>
      </c>
      <c r="B17" s="26" t="s">
        <v>106</v>
      </c>
      <c r="C17" s="60">
        <v>12.764513052687704</v>
      </c>
      <c r="D17" s="59">
        <v>16</v>
      </c>
      <c r="E17" s="26" t="s">
        <v>106</v>
      </c>
      <c r="F17" s="32">
        <v>6.0524560313653097</v>
      </c>
      <c r="G17" s="59">
        <v>16</v>
      </c>
      <c r="H17" s="26" t="s">
        <v>55</v>
      </c>
      <c r="I17" s="32">
        <v>25037.789125566538</v>
      </c>
      <c r="J17" s="74">
        <v>-2</v>
      </c>
      <c r="K17" s="59">
        <v>16</v>
      </c>
      <c r="L17" s="26" t="s">
        <v>85</v>
      </c>
      <c r="M17" s="60">
        <v>13.94948997415662</v>
      </c>
      <c r="N17" s="59">
        <v>16</v>
      </c>
      <c r="O17" s="26" t="s">
        <v>15</v>
      </c>
      <c r="P17" s="60">
        <v>16.262959128249193</v>
      </c>
      <c r="Q17" s="59">
        <v>16</v>
      </c>
      <c r="R17" s="26" t="s">
        <v>71</v>
      </c>
      <c r="S17" s="60">
        <v>11.299053988459406</v>
      </c>
      <c r="T17" s="59">
        <v>16</v>
      </c>
      <c r="U17" s="26" t="s">
        <v>47</v>
      </c>
      <c r="V17" s="60">
        <v>7.4309990140548194</v>
      </c>
      <c r="W17" s="59">
        <v>16</v>
      </c>
      <c r="X17" s="26" t="s">
        <v>10</v>
      </c>
      <c r="Y17" s="60">
        <v>66.108867136625662</v>
      </c>
      <c r="Z17" s="59">
        <v>16</v>
      </c>
      <c r="AA17" s="26" t="s">
        <v>21</v>
      </c>
      <c r="AB17" s="60">
        <v>15.126870908199411</v>
      </c>
      <c r="AC17" s="59">
        <v>16</v>
      </c>
      <c r="AD17" s="26" t="s">
        <v>60</v>
      </c>
      <c r="AE17" s="60">
        <v>35.596611502341858</v>
      </c>
      <c r="AF17" s="59">
        <v>16</v>
      </c>
      <c r="AG17" s="26" t="s">
        <v>39</v>
      </c>
      <c r="AH17" s="60">
        <v>44.069049745416606</v>
      </c>
    </row>
    <row r="18" spans="1:34" x14ac:dyDescent="0.3">
      <c r="A18" s="59">
        <v>17</v>
      </c>
      <c r="B18" s="26" t="s">
        <v>66</v>
      </c>
      <c r="C18" s="60">
        <v>12.760890400845852</v>
      </c>
      <c r="D18" s="59">
        <v>17</v>
      </c>
      <c r="E18" s="26" t="s">
        <v>11</v>
      </c>
      <c r="F18" s="32">
        <v>6.0261519109787258</v>
      </c>
      <c r="G18" s="59">
        <v>17</v>
      </c>
      <c r="H18" s="26" t="s">
        <v>34</v>
      </c>
      <c r="I18" s="32">
        <v>24987.517422919631</v>
      </c>
      <c r="J18" s="74">
        <v>1</v>
      </c>
      <c r="K18" s="59">
        <v>17</v>
      </c>
      <c r="L18" s="26" t="s">
        <v>104</v>
      </c>
      <c r="M18" s="60">
        <v>13.946255024979081</v>
      </c>
      <c r="N18" s="59">
        <v>17</v>
      </c>
      <c r="O18" s="26" t="s">
        <v>70</v>
      </c>
      <c r="P18" s="60">
        <v>16.150075248089053</v>
      </c>
      <c r="Q18" s="59">
        <v>17</v>
      </c>
      <c r="R18" s="26" t="s">
        <v>60</v>
      </c>
      <c r="S18" s="60">
        <v>11.230256300248811</v>
      </c>
      <c r="T18" s="59">
        <v>17</v>
      </c>
      <c r="U18" s="26" t="s">
        <v>44</v>
      </c>
      <c r="V18" s="60">
        <v>7.4296280648028699</v>
      </c>
      <c r="W18" s="59">
        <v>17</v>
      </c>
      <c r="X18" s="26" t="s">
        <v>23</v>
      </c>
      <c r="Y18" s="60">
        <v>65.650474667486051</v>
      </c>
      <c r="Z18" s="59">
        <v>17</v>
      </c>
      <c r="AA18" s="26" t="s">
        <v>77</v>
      </c>
      <c r="AB18" s="60">
        <v>15.062969883796825</v>
      </c>
      <c r="AC18" s="59">
        <v>17</v>
      </c>
      <c r="AD18" s="26" t="s">
        <v>12</v>
      </c>
      <c r="AE18" s="60">
        <v>35.523553292582982</v>
      </c>
      <c r="AF18" s="59">
        <v>17</v>
      </c>
      <c r="AG18" s="50" t="s">
        <v>93</v>
      </c>
      <c r="AH18" s="60">
        <v>44.023358172382089</v>
      </c>
    </row>
    <row r="19" spans="1:34" x14ac:dyDescent="0.3">
      <c r="A19" s="59">
        <v>18</v>
      </c>
      <c r="B19" s="26" t="s">
        <v>53</v>
      </c>
      <c r="C19" s="60">
        <v>12.728137159024342</v>
      </c>
      <c r="D19" s="59">
        <v>18</v>
      </c>
      <c r="E19" s="26" t="s">
        <v>44</v>
      </c>
      <c r="F19" s="32">
        <v>5.9910782060321566</v>
      </c>
      <c r="G19" s="59">
        <v>18</v>
      </c>
      <c r="H19" s="26" t="s">
        <v>42</v>
      </c>
      <c r="I19" s="32">
        <v>24885.985345283993</v>
      </c>
      <c r="J19" s="74">
        <v>-8</v>
      </c>
      <c r="K19" s="59">
        <v>18</v>
      </c>
      <c r="L19" s="26" t="s">
        <v>81</v>
      </c>
      <c r="M19" s="60">
        <v>13.873131498981579</v>
      </c>
      <c r="N19" s="59">
        <v>18</v>
      </c>
      <c r="O19" s="26" t="s">
        <v>11</v>
      </c>
      <c r="P19" s="60">
        <v>15.692707585209732</v>
      </c>
      <c r="Q19" s="59">
        <v>18</v>
      </c>
      <c r="R19" s="26" t="s">
        <v>63</v>
      </c>
      <c r="S19" s="60">
        <v>11.11496805700429</v>
      </c>
      <c r="T19" s="59">
        <v>18</v>
      </c>
      <c r="U19" s="26" t="s">
        <v>55</v>
      </c>
      <c r="V19" s="60">
        <v>7.3955797810817643</v>
      </c>
      <c r="W19" s="59">
        <v>18</v>
      </c>
      <c r="X19" s="26" t="s">
        <v>52</v>
      </c>
      <c r="Y19" s="60">
        <v>65.496766161432845</v>
      </c>
      <c r="Z19" s="59">
        <v>18</v>
      </c>
      <c r="AA19" s="26" t="s">
        <v>62</v>
      </c>
      <c r="AB19" s="60">
        <v>15.037863472818708</v>
      </c>
      <c r="AC19" s="59">
        <v>18</v>
      </c>
      <c r="AD19" s="26" t="s">
        <v>55</v>
      </c>
      <c r="AE19" s="60">
        <v>35.383111745667186</v>
      </c>
      <c r="AF19" s="59">
        <v>18</v>
      </c>
      <c r="AG19" s="50" t="s">
        <v>96</v>
      </c>
      <c r="AH19" s="60">
        <v>43.864765696282305</v>
      </c>
    </row>
    <row r="20" spans="1:34" x14ac:dyDescent="0.3">
      <c r="A20" s="59">
        <v>19</v>
      </c>
      <c r="B20" s="26" t="s">
        <v>27</v>
      </c>
      <c r="C20" s="60">
        <v>12.705541053991467</v>
      </c>
      <c r="D20" s="59">
        <v>19</v>
      </c>
      <c r="E20" s="26" t="s">
        <v>10</v>
      </c>
      <c r="F20" s="32">
        <v>5.9530705587866066</v>
      </c>
      <c r="G20" s="59">
        <v>19</v>
      </c>
      <c r="H20" s="26" t="s">
        <v>28</v>
      </c>
      <c r="I20" s="32">
        <v>24704.820942172486</v>
      </c>
      <c r="J20" s="74">
        <v>3</v>
      </c>
      <c r="K20" s="59">
        <v>19</v>
      </c>
      <c r="L20" s="26" t="s">
        <v>86</v>
      </c>
      <c r="M20" s="60">
        <v>13.655338859696059</v>
      </c>
      <c r="N20" s="59">
        <v>19</v>
      </c>
      <c r="O20" s="26" t="s">
        <v>79</v>
      </c>
      <c r="P20" s="60">
        <v>15.585818322652955</v>
      </c>
      <c r="Q20" s="59">
        <v>19</v>
      </c>
      <c r="R20" s="26" t="s">
        <v>14</v>
      </c>
      <c r="S20" s="60">
        <v>10.95874675738942</v>
      </c>
      <c r="T20" s="59">
        <v>19</v>
      </c>
      <c r="U20" s="26" t="s">
        <v>34</v>
      </c>
      <c r="V20" s="60">
        <v>7.3571070850324389</v>
      </c>
      <c r="W20" s="59">
        <v>19</v>
      </c>
      <c r="X20" s="26" t="s">
        <v>84</v>
      </c>
      <c r="Y20" s="60">
        <v>65.266590201221305</v>
      </c>
      <c r="Z20" s="59">
        <v>19</v>
      </c>
      <c r="AA20" s="26" t="s">
        <v>83</v>
      </c>
      <c r="AB20" s="60">
        <v>14.747272544328919</v>
      </c>
      <c r="AC20" s="59">
        <v>19</v>
      </c>
      <c r="AD20" s="26" t="s">
        <v>58</v>
      </c>
      <c r="AE20" s="60">
        <v>35.29137770745006</v>
      </c>
      <c r="AF20" s="59">
        <v>19</v>
      </c>
      <c r="AG20" s="50" t="s">
        <v>90</v>
      </c>
      <c r="AH20" s="60">
        <v>43.70199735615968</v>
      </c>
    </row>
    <row r="21" spans="1:34" x14ac:dyDescent="0.3">
      <c r="A21" s="59">
        <v>20</v>
      </c>
      <c r="B21" s="26" t="s">
        <v>28</v>
      </c>
      <c r="C21" s="60">
        <v>12.675123061227893</v>
      </c>
      <c r="D21" s="59">
        <v>20</v>
      </c>
      <c r="E21" s="26" t="s">
        <v>22</v>
      </c>
      <c r="F21" s="32">
        <v>5.9333262585049056</v>
      </c>
      <c r="G21" s="59">
        <v>20</v>
      </c>
      <c r="H21" s="26" t="s">
        <v>33</v>
      </c>
      <c r="I21" s="32">
        <v>24655.983467486269</v>
      </c>
      <c r="J21" s="74">
        <v>1</v>
      </c>
      <c r="K21" s="59">
        <v>20</v>
      </c>
      <c r="L21" s="26" t="s">
        <v>108</v>
      </c>
      <c r="M21" s="60">
        <v>13.551881327070461</v>
      </c>
      <c r="N21" s="59">
        <v>20</v>
      </c>
      <c r="O21" s="26" t="s">
        <v>49</v>
      </c>
      <c r="P21" s="60">
        <v>15.401254115605596</v>
      </c>
      <c r="Q21" s="59">
        <v>20</v>
      </c>
      <c r="R21" s="26" t="s">
        <v>48</v>
      </c>
      <c r="S21" s="60">
        <v>10.783522502162057</v>
      </c>
      <c r="T21" s="59">
        <v>20</v>
      </c>
      <c r="U21" s="26" t="s">
        <v>38</v>
      </c>
      <c r="V21" s="60">
        <v>7.3366268245298016</v>
      </c>
      <c r="W21" s="59">
        <v>20</v>
      </c>
      <c r="X21" s="26" t="s">
        <v>82</v>
      </c>
      <c r="Y21" s="60">
        <v>65.23844644252101</v>
      </c>
      <c r="Z21" s="59">
        <v>20</v>
      </c>
      <c r="AA21" s="26" t="s">
        <v>54</v>
      </c>
      <c r="AB21" s="60">
        <v>14.73480173338864</v>
      </c>
      <c r="AC21" s="59">
        <v>20</v>
      </c>
      <c r="AD21" s="26" t="s">
        <v>26</v>
      </c>
      <c r="AE21" s="60">
        <v>34.952245317600699</v>
      </c>
      <c r="AF21" s="59">
        <v>20</v>
      </c>
      <c r="AG21" s="50" t="s">
        <v>88</v>
      </c>
      <c r="AH21" s="60">
        <v>42.818665353098865</v>
      </c>
    </row>
    <row r="22" spans="1:34" x14ac:dyDescent="0.3">
      <c r="A22" s="59">
        <v>21</v>
      </c>
      <c r="B22" s="26" t="s">
        <v>16</v>
      </c>
      <c r="C22" s="60">
        <v>12.611678450153917</v>
      </c>
      <c r="D22" s="59">
        <v>21</v>
      </c>
      <c r="E22" s="26" t="s">
        <v>38</v>
      </c>
      <c r="F22" s="32">
        <v>5.9170469815565241</v>
      </c>
      <c r="G22" s="59">
        <v>21</v>
      </c>
      <c r="H22" s="26" t="s">
        <v>54</v>
      </c>
      <c r="I22" s="32">
        <v>24555.025679890103</v>
      </c>
      <c r="J22" s="74">
        <v>-1</v>
      </c>
      <c r="K22" s="59">
        <v>21</v>
      </c>
      <c r="L22" s="26" t="s">
        <v>107</v>
      </c>
      <c r="M22" s="60">
        <v>13.503725681912869</v>
      </c>
      <c r="N22" s="59">
        <v>21</v>
      </c>
      <c r="O22" s="26" t="s">
        <v>47</v>
      </c>
      <c r="P22" s="60">
        <v>14.992947295832863</v>
      </c>
      <c r="Q22" s="59">
        <v>21</v>
      </c>
      <c r="R22" s="26" t="s">
        <v>66</v>
      </c>
      <c r="S22" s="60">
        <v>10.762076173945331</v>
      </c>
      <c r="T22" s="59">
        <v>21</v>
      </c>
      <c r="U22" s="26" t="s">
        <v>59</v>
      </c>
      <c r="V22" s="60">
        <v>7.3306719210172133</v>
      </c>
      <c r="W22" s="59">
        <v>21</v>
      </c>
      <c r="X22" s="26" t="s">
        <v>60</v>
      </c>
      <c r="Y22" s="60">
        <v>64.865542948475181</v>
      </c>
      <c r="Z22" s="59">
        <v>21</v>
      </c>
      <c r="AA22" s="26" t="s">
        <v>19</v>
      </c>
      <c r="AB22" s="60">
        <v>14.720064184067153</v>
      </c>
      <c r="AC22" s="59">
        <v>21</v>
      </c>
      <c r="AD22" s="26" t="s">
        <v>27</v>
      </c>
      <c r="AE22" s="60">
        <v>34.58673417278488</v>
      </c>
      <c r="AF22" s="59">
        <v>21</v>
      </c>
      <c r="AG22" s="26" t="s">
        <v>106</v>
      </c>
      <c r="AH22" s="60">
        <v>42.440572238358371</v>
      </c>
    </row>
    <row r="23" spans="1:34" x14ac:dyDescent="0.3">
      <c r="A23" s="59">
        <v>22</v>
      </c>
      <c r="B23" s="26" t="s">
        <v>15</v>
      </c>
      <c r="C23" s="60">
        <v>12.490271747110611</v>
      </c>
      <c r="D23" s="59">
        <v>22</v>
      </c>
      <c r="E23" s="26" t="s">
        <v>31</v>
      </c>
      <c r="F23" s="32">
        <v>5.9108015423475564</v>
      </c>
      <c r="G23" s="59">
        <v>22</v>
      </c>
      <c r="H23" s="26" t="s">
        <v>38</v>
      </c>
      <c r="I23" s="32">
        <v>24502.069181189196</v>
      </c>
      <c r="J23" s="74">
        <v>1</v>
      </c>
      <c r="K23" s="59">
        <v>22</v>
      </c>
      <c r="L23" s="26" t="s">
        <v>38</v>
      </c>
      <c r="M23" s="60">
        <v>13.498634026623662</v>
      </c>
      <c r="N23" s="59">
        <v>22</v>
      </c>
      <c r="O23" s="26" t="s">
        <v>62</v>
      </c>
      <c r="P23" s="60">
        <v>14.925367511649227</v>
      </c>
      <c r="Q23" s="59">
        <v>22</v>
      </c>
      <c r="R23" s="26" t="s">
        <v>12</v>
      </c>
      <c r="S23" s="60">
        <v>10.643767799557935</v>
      </c>
      <c r="T23" s="59">
        <v>22</v>
      </c>
      <c r="U23" s="26" t="s">
        <v>46</v>
      </c>
      <c r="V23" s="60">
        <v>7.279769668223139</v>
      </c>
      <c r="W23" s="59">
        <v>22</v>
      </c>
      <c r="X23" s="26" t="s">
        <v>46</v>
      </c>
      <c r="Y23" s="60">
        <v>64.797140290592921</v>
      </c>
      <c r="Z23" s="59">
        <v>22</v>
      </c>
      <c r="AA23" s="26" t="s">
        <v>18</v>
      </c>
      <c r="AB23" s="60">
        <v>14.630204292733387</v>
      </c>
      <c r="AC23" s="59">
        <v>22</v>
      </c>
      <c r="AD23" s="26" t="s">
        <v>62</v>
      </c>
      <c r="AE23" s="60">
        <v>34.305945038764449</v>
      </c>
      <c r="AF23" s="59">
        <v>22</v>
      </c>
      <c r="AG23" s="26" t="s">
        <v>74</v>
      </c>
      <c r="AH23" s="60">
        <v>42.434991972913302</v>
      </c>
    </row>
    <row r="24" spans="1:34" x14ac:dyDescent="0.3">
      <c r="A24" s="59">
        <v>23</v>
      </c>
      <c r="B24" s="26" t="s">
        <v>22</v>
      </c>
      <c r="C24" s="60">
        <v>12.432423041784446</v>
      </c>
      <c r="D24" s="59">
        <v>23</v>
      </c>
      <c r="E24" s="26" t="s">
        <v>109</v>
      </c>
      <c r="F24" s="32">
        <v>5.8035919263141267</v>
      </c>
      <c r="G24" s="59">
        <v>23</v>
      </c>
      <c r="H24" s="92" t="s">
        <v>35</v>
      </c>
      <c r="I24" s="93">
        <v>24403.657948093503</v>
      </c>
      <c r="J24" s="91">
        <v>10</v>
      </c>
      <c r="K24" s="59">
        <v>23</v>
      </c>
      <c r="L24" s="26" t="s">
        <v>87</v>
      </c>
      <c r="M24" s="60">
        <v>13.49266754947871</v>
      </c>
      <c r="N24" s="59">
        <v>23</v>
      </c>
      <c r="O24" s="26" t="s">
        <v>35</v>
      </c>
      <c r="P24" s="60">
        <v>14.785957188897683</v>
      </c>
      <c r="Q24" s="59">
        <v>23</v>
      </c>
      <c r="R24" s="26" t="s">
        <v>67</v>
      </c>
      <c r="S24" s="60">
        <v>10.611002565669622</v>
      </c>
      <c r="T24" s="59">
        <v>23</v>
      </c>
      <c r="U24" s="26" t="s">
        <v>58</v>
      </c>
      <c r="V24" s="60">
        <v>7.2669065551782808</v>
      </c>
      <c r="W24" s="59">
        <v>23</v>
      </c>
      <c r="X24" s="26" t="s">
        <v>110</v>
      </c>
      <c r="Y24" s="60">
        <v>64.500554218412418</v>
      </c>
      <c r="Z24" s="59">
        <v>23</v>
      </c>
      <c r="AA24" s="26" t="s">
        <v>107</v>
      </c>
      <c r="AB24" s="60">
        <v>14.57484061931671</v>
      </c>
      <c r="AC24" s="59">
        <v>23</v>
      </c>
      <c r="AD24" s="26" t="s">
        <v>36</v>
      </c>
      <c r="AE24" s="60">
        <v>34.106656975024045</v>
      </c>
      <c r="AF24" s="59">
        <v>23</v>
      </c>
      <c r="AG24" s="26" t="s">
        <v>98</v>
      </c>
      <c r="AH24" s="60">
        <v>42.320168050621007</v>
      </c>
    </row>
    <row r="25" spans="1:34" x14ac:dyDescent="0.3">
      <c r="A25" s="59">
        <v>24</v>
      </c>
      <c r="B25" s="26" t="s">
        <v>111</v>
      </c>
      <c r="C25" s="60">
        <v>12.350301088560585</v>
      </c>
      <c r="D25" s="59">
        <v>24</v>
      </c>
      <c r="E25" s="26" t="s">
        <v>49</v>
      </c>
      <c r="F25" s="32">
        <v>5.7827974609529207</v>
      </c>
      <c r="G25" s="59">
        <v>24</v>
      </c>
      <c r="H25" s="26" t="s">
        <v>66</v>
      </c>
      <c r="I25" s="32">
        <v>24218.172016386594</v>
      </c>
      <c r="J25" s="74">
        <v>6</v>
      </c>
      <c r="K25" s="59">
        <v>24</v>
      </c>
      <c r="L25" s="26" t="s">
        <v>46</v>
      </c>
      <c r="M25" s="60">
        <v>13.21635818151077</v>
      </c>
      <c r="N25" s="59">
        <v>24</v>
      </c>
      <c r="O25" s="26" t="s">
        <v>113</v>
      </c>
      <c r="P25" s="60">
        <v>14.70492915269898</v>
      </c>
      <c r="Q25" s="59">
        <v>24</v>
      </c>
      <c r="R25" s="26" t="s">
        <v>89</v>
      </c>
      <c r="S25" s="60">
        <v>10.606394430516119</v>
      </c>
      <c r="T25" s="59">
        <v>24</v>
      </c>
      <c r="U25" s="26" t="s">
        <v>48</v>
      </c>
      <c r="V25" s="60">
        <v>7.2580930450462375</v>
      </c>
      <c r="W25" s="59">
        <v>24</v>
      </c>
      <c r="X25" s="26" t="s">
        <v>81</v>
      </c>
      <c r="Y25" s="60">
        <v>64.370732097398545</v>
      </c>
      <c r="Z25" s="59">
        <v>24</v>
      </c>
      <c r="AA25" s="26" t="s">
        <v>39</v>
      </c>
      <c r="AB25" s="60">
        <v>14.483897584719715</v>
      </c>
      <c r="AC25" s="59">
        <v>24</v>
      </c>
      <c r="AD25" s="26" t="s">
        <v>52</v>
      </c>
      <c r="AE25" s="60">
        <v>34.03442419541129</v>
      </c>
      <c r="AF25" s="59">
        <v>24</v>
      </c>
      <c r="AG25" s="26" t="s">
        <v>57</v>
      </c>
      <c r="AH25" s="60">
        <v>42.103238179026455</v>
      </c>
    </row>
    <row r="26" spans="1:34" x14ac:dyDescent="0.3">
      <c r="A26" s="59">
        <v>25</v>
      </c>
      <c r="B26" s="26" t="s">
        <v>13</v>
      </c>
      <c r="C26" s="60">
        <v>12.329308090761046</v>
      </c>
      <c r="D26" s="59">
        <v>25</v>
      </c>
      <c r="E26" s="26" t="s">
        <v>18</v>
      </c>
      <c r="F26" s="32">
        <v>5.7243429821263874</v>
      </c>
      <c r="G26" s="59">
        <v>25</v>
      </c>
      <c r="H26" s="50" t="s">
        <v>43</v>
      </c>
      <c r="I26" s="53">
        <v>24164.763481895487</v>
      </c>
      <c r="J26" s="88">
        <v>-10</v>
      </c>
      <c r="K26" s="59">
        <v>25</v>
      </c>
      <c r="L26" s="26" t="s">
        <v>33</v>
      </c>
      <c r="M26" s="60">
        <v>13.140407073063187</v>
      </c>
      <c r="N26" s="59">
        <v>25</v>
      </c>
      <c r="O26" s="26" t="s">
        <v>84</v>
      </c>
      <c r="P26" s="60">
        <v>14.44516754878218</v>
      </c>
      <c r="Q26" s="59">
        <v>25</v>
      </c>
      <c r="R26" s="26" t="s">
        <v>18</v>
      </c>
      <c r="S26" s="60">
        <v>10.520177280149284</v>
      </c>
      <c r="T26" s="59">
        <v>25</v>
      </c>
      <c r="U26" s="26" t="s">
        <v>51</v>
      </c>
      <c r="V26" s="60">
        <v>7.2488285101485417</v>
      </c>
      <c r="W26" s="59">
        <v>25</v>
      </c>
      <c r="X26" s="26" t="s">
        <v>80</v>
      </c>
      <c r="Y26" s="60">
        <v>63.609567368241862</v>
      </c>
      <c r="Z26" s="59">
        <v>25</v>
      </c>
      <c r="AA26" s="26" t="s">
        <v>20</v>
      </c>
      <c r="AB26" s="60">
        <v>14.453925203911178</v>
      </c>
      <c r="AC26" s="59">
        <v>25</v>
      </c>
      <c r="AD26" s="26" t="s">
        <v>63</v>
      </c>
      <c r="AE26" s="60">
        <v>33.260717991209951</v>
      </c>
      <c r="AF26" s="59">
        <v>25</v>
      </c>
      <c r="AG26" s="26" t="s">
        <v>47</v>
      </c>
      <c r="AH26" s="60">
        <v>41.894544204730565</v>
      </c>
    </row>
    <row r="27" spans="1:34" x14ac:dyDescent="0.3">
      <c r="A27" s="59">
        <v>26</v>
      </c>
      <c r="B27" s="26" t="s">
        <v>30</v>
      </c>
      <c r="C27" s="60">
        <v>12.30683446434</v>
      </c>
      <c r="D27" s="59">
        <v>26</v>
      </c>
      <c r="E27" s="26" t="s">
        <v>23</v>
      </c>
      <c r="F27" s="32">
        <v>5.6923409550224733</v>
      </c>
      <c r="G27" s="59">
        <v>26</v>
      </c>
      <c r="H27" s="26" t="s">
        <v>48</v>
      </c>
      <c r="I27" s="32">
        <v>23913.621904894808</v>
      </c>
      <c r="J27" s="74">
        <v>5</v>
      </c>
      <c r="K27" s="59">
        <v>26</v>
      </c>
      <c r="L27" s="26" t="s">
        <v>47</v>
      </c>
      <c r="M27" s="60">
        <v>13.115762753311316</v>
      </c>
      <c r="N27" s="59">
        <v>26</v>
      </c>
      <c r="O27" s="26" t="s">
        <v>20</v>
      </c>
      <c r="P27" s="60">
        <v>14.42417686193987</v>
      </c>
      <c r="Q27" s="59">
        <v>26</v>
      </c>
      <c r="R27" s="26" t="s">
        <v>15</v>
      </c>
      <c r="S27" s="60">
        <v>10.434678137759093</v>
      </c>
      <c r="T27" s="59">
        <v>26</v>
      </c>
      <c r="U27" s="26" t="s">
        <v>41</v>
      </c>
      <c r="V27" s="60">
        <v>7.2243233906042974</v>
      </c>
      <c r="W27" s="59">
        <v>26</v>
      </c>
      <c r="X27" s="26" t="s">
        <v>38</v>
      </c>
      <c r="Y27" s="60">
        <v>63.456386488427562</v>
      </c>
      <c r="Z27" s="59">
        <v>26</v>
      </c>
      <c r="AA27" s="26" t="s">
        <v>106</v>
      </c>
      <c r="AB27" s="60">
        <v>14.425148329227428</v>
      </c>
      <c r="AC27" s="59">
        <v>26</v>
      </c>
      <c r="AD27" s="26" t="s">
        <v>65</v>
      </c>
      <c r="AE27" s="60">
        <v>33.255141526208163</v>
      </c>
      <c r="AF27" s="59">
        <v>26</v>
      </c>
      <c r="AG27" s="26" t="s">
        <v>99</v>
      </c>
      <c r="AH27" s="60">
        <v>41.827129205689687</v>
      </c>
    </row>
    <row r="28" spans="1:34" x14ac:dyDescent="0.3">
      <c r="A28" s="59">
        <v>27</v>
      </c>
      <c r="B28" s="26" t="s">
        <v>12</v>
      </c>
      <c r="C28" s="60">
        <v>12.271594388650612</v>
      </c>
      <c r="D28" s="59">
        <v>27</v>
      </c>
      <c r="E28" s="26" t="s">
        <v>28</v>
      </c>
      <c r="F28" s="32">
        <v>5.6914556108486778</v>
      </c>
      <c r="G28" s="59">
        <v>27</v>
      </c>
      <c r="H28" s="89" t="s">
        <v>37</v>
      </c>
      <c r="I28" s="90">
        <v>23894.086437370381</v>
      </c>
      <c r="J28" s="91">
        <v>7</v>
      </c>
      <c r="K28" s="59">
        <v>27</v>
      </c>
      <c r="L28" s="26" t="s">
        <v>84</v>
      </c>
      <c r="M28" s="60">
        <v>13.050460581531922</v>
      </c>
      <c r="N28" s="59">
        <v>27</v>
      </c>
      <c r="O28" s="26" t="s">
        <v>75</v>
      </c>
      <c r="P28" s="60">
        <v>14.330729772550299</v>
      </c>
      <c r="Q28" s="59">
        <v>27</v>
      </c>
      <c r="R28" s="26" t="s">
        <v>20</v>
      </c>
      <c r="S28" s="60">
        <v>10.4139617548568</v>
      </c>
      <c r="T28" s="59">
        <v>27</v>
      </c>
      <c r="U28" s="26" t="s">
        <v>65</v>
      </c>
      <c r="V28" s="60">
        <v>7.2231497769245578</v>
      </c>
      <c r="W28" s="59">
        <v>27</v>
      </c>
      <c r="X28" s="26" t="s">
        <v>77</v>
      </c>
      <c r="Y28" s="60">
        <v>63.146364459881575</v>
      </c>
      <c r="Z28" s="59">
        <v>27</v>
      </c>
      <c r="AA28" s="26" t="s">
        <v>111</v>
      </c>
      <c r="AB28" s="60">
        <v>14.41224511839463</v>
      </c>
      <c r="AC28" s="59">
        <v>27</v>
      </c>
      <c r="AD28" s="26" t="s">
        <v>39</v>
      </c>
      <c r="AE28" s="60">
        <v>33.198283661173456</v>
      </c>
      <c r="AF28" s="59">
        <v>27</v>
      </c>
      <c r="AG28" s="26" t="s">
        <v>104</v>
      </c>
      <c r="AH28" s="60">
        <v>41.619670884057399</v>
      </c>
    </row>
    <row r="29" spans="1:34" x14ac:dyDescent="0.3">
      <c r="A29" s="59">
        <v>28</v>
      </c>
      <c r="B29" s="26" t="s">
        <v>33</v>
      </c>
      <c r="C29" s="60">
        <v>12.13809282348646</v>
      </c>
      <c r="D29" s="59">
        <v>28</v>
      </c>
      <c r="E29" s="26" t="s">
        <v>30</v>
      </c>
      <c r="F29" s="32">
        <v>5.6867707970808823</v>
      </c>
      <c r="G29" s="59">
        <v>28</v>
      </c>
      <c r="H29" s="26" t="s">
        <v>23</v>
      </c>
      <c r="I29" s="32">
        <v>23867.141680568373</v>
      </c>
      <c r="J29" s="74">
        <v>-2</v>
      </c>
      <c r="K29" s="59">
        <v>28</v>
      </c>
      <c r="L29" s="26" t="s">
        <v>36</v>
      </c>
      <c r="M29" s="60">
        <v>13.040353325467663</v>
      </c>
      <c r="N29" s="59">
        <v>28</v>
      </c>
      <c r="O29" s="26" t="s">
        <v>94</v>
      </c>
      <c r="P29" s="60">
        <v>13.982261877651354</v>
      </c>
      <c r="Q29" s="59">
        <v>28</v>
      </c>
      <c r="R29" s="26" t="s">
        <v>24</v>
      </c>
      <c r="S29" s="60">
        <v>10.392320952612437</v>
      </c>
      <c r="T29" s="59">
        <v>28</v>
      </c>
      <c r="U29" s="26" t="s">
        <v>33</v>
      </c>
      <c r="V29" s="60">
        <v>7.2086196930390258</v>
      </c>
      <c r="W29" s="59">
        <v>28</v>
      </c>
      <c r="X29" s="26" t="s">
        <v>114</v>
      </c>
      <c r="Y29" s="60">
        <v>62.911548565074959</v>
      </c>
      <c r="Z29" s="59">
        <v>28</v>
      </c>
      <c r="AA29" s="26" t="s">
        <v>15</v>
      </c>
      <c r="AB29" s="60">
        <v>14.123932650742452</v>
      </c>
      <c r="AC29" s="59">
        <v>28</v>
      </c>
      <c r="AD29" s="26" t="s">
        <v>25</v>
      </c>
      <c r="AE29" s="60">
        <v>33.12838777912323</v>
      </c>
      <c r="AF29" s="59">
        <v>28</v>
      </c>
      <c r="AG29" s="26" t="s">
        <v>42</v>
      </c>
      <c r="AH29" s="60">
        <v>41.558858984370644</v>
      </c>
    </row>
    <row r="30" spans="1:34" x14ac:dyDescent="0.3">
      <c r="A30" s="59">
        <v>29</v>
      </c>
      <c r="B30" s="26" t="s">
        <v>110</v>
      </c>
      <c r="C30" s="60">
        <v>12.125248110502923</v>
      </c>
      <c r="D30" s="59">
        <v>29</v>
      </c>
      <c r="E30" s="26" t="s">
        <v>19</v>
      </c>
      <c r="F30" s="32">
        <v>5.6682512091976065</v>
      </c>
      <c r="G30" s="59">
        <v>29</v>
      </c>
      <c r="H30" s="26" t="s">
        <v>69</v>
      </c>
      <c r="I30" s="32">
        <v>23681.995517064181</v>
      </c>
      <c r="J30" s="74">
        <v>-5</v>
      </c>
      <c r="K30" s="59">
        <v>29</v>
      </c>
      <c r="L30" s="26" t="s">
        <v>34</v>
      </c>
      <c r="M30" s="60">
        <v>12.977849746822258</v>
      </c>
      <c r="N30" s="59">
        <v>29</v>
      </c>
      <c r="O30" s="26" t="s">
        <v>107</v>
      </c>
      <c r="P30" s="60">
        <v>13.482922925177604</v>
      </c>
      <c r="Q30" s="59">
        <v>29</v>
      </c>
      <c r="R30" s="26" t="s">
        <v>31</v>
      </c>
      <c r="S30" s="60">
        <v>10.182675797008486</v>
      </c>
      <c r="T30" s="59">
        <v>29</v>
      </c>
      <c r="U30" s="26" t="s">
        <v>84</v>
      </c>
      <c r="V30" s="60">
        <v>7.1583065533055645</v>
      </c>
      <c r="W30" s="59">
        <v>29</v>
      </c>
      <c r="X30" s="26" t="s">
        <v>55</v>
      </c>
      <c r="Y30" s="60">
        <v>62.775084365866242</v>
      </c>
      <c r="Z30" s="59">
        <v>29</v>
      </c>
      <c r="AA30" s="26" t="s">
        <v>12</v>
      </c>
      <c r="AB30" s="60">
        <v>13.937975981874166</v>
      </c>
      <c r="AC30" s="59">
        <v>29</v>
      </c>
      <c r="AD30" s="26" t="s">
        <v>70</v>
      </c>
      <c r="AE30" s="60">
        <v>33.094646955691331</v>
      </c>
      <c r="AF30" s="59">
        <v>29</v>
      </c>
      <c r="AG30" s="26" t="s">
        <v>25</v>
      </c>
      <c r="AH30" s="60">
        <v>41.163169310052382</v>
      </c>
    </row>
    <row r="31" spans="1:34" x14ac:dyDescent="0.3">
      <c r="A31" s="59">
        <v>30</v>
      </c>
      <c r="B31" s="26" t="s">
        <v>80</v>
      </c>
      <c r="C31" s="60">
        <v>12.088600693313012</v>
      </c>
      <c r="D31" s="59">
        <v>30</v>
      </c>
      <c r="E31" s="26" t="s">
        <v>68</v>
      </c>
      <c r="F31" s="32">
        <v>5.6650997267195606</v>
      </c>
      <c r="G31" s="59">
        <v>30</v>
      </c>
      <c r="H31" s="26" t="s">
        <v>56</v>
      </c>
      <c r="I31" s="32">
        <v>23670.952073733264</v>
      </c>
      <c r="J31" s="74">
        <v>-1</v>
      </c>
      <c r="K31" s="59">
        <v>30</v>
      </c>
      <c r="L31" s="26" t="s">
        <v>19</v>
      </c>
      <c r="M31" s="60">
        <v>12.885888223594264</v>
      </c>
      <c r="N31" s="59">
        <v>30</v>
      </c>
      <c r="O31" s="26" t="s">
        <v>72</v>
      </c>
      <c r="P31" s="60">
        <v>13.380371090363454</v>
      </c>
      <c r="Q31" s="59">
        <v>30</v>
      </c>
      <c r="R31" s="26" t="s">
        <v>113</v>
      </c>
      <c r="S31" s="60">
        <v>10.064147094945966</v>
      </c>
      <c r="T31" s="59">
        <v>30</v>
      </c>
      <c r="U31" s="26" t="s">
        <v>49</v>
      </c>
      <c r="V31" s="60">
        <v>7.1369394996644786</v>
      </c>
      <c r="W31" s="59">
        <v>30</v>
      </c>
      <c r="X31" s="26" t="s">
        <v>37</v>
      </c>
      <c r="Y31" s="60">
        <v>62.728889257430076</v>
      </c>
      <c r="Z31" s="59">
        <v>30</v>
      </c>
      <c r="AA31" s="26" t="s">
        <v>23</v>
      </c>
      <c r="AB31" s="60">
        <v>13.912683311491206</v>
      </c>
      <c r="AC31" s="59">
        <v>30</v>
      </c>
      <c r="AD31" s="26" t="s">
        <v>64</v>
      </c>
      <c r="AE31" s="60">
        <v>32.928378090786829</v>
      </c>
      <c r="AF31" s="59">
        <v>30</v>
      </c>
      <c r="AG31" s="26" t="s">
        <v>16</v>
      </c>
      <c r="AH31" s="60">
        <v>41.091394927109128</v>
      </c>
    </row>
    <row r="32" spans="1:34" x14ac:dyDescent="0.3">
      <c r="A32" s="59">
        <v>31</v>
      </c>
      <c r="B32" s="26" t="s">
        <v>46</v>
      </c>
      <c r="C32" s="60">
        <v>12.086017037180113</v>
      </c>
      <c r="D32" s="59">
        <v>31</v>
      </c>
      <c r="E32" s="26" t="s">
        <v>29</v>
      </c>
      <c r="F32" s="32">
        <v>5.6432723149614645</v>
      </c>
      <c r="G32" s="59">
        <v>31</v>
      </c>
      <c r="H32" s="26" t="s">
        <v>16</v>
      </c>
      <c r="I32" s="32">
        <v>23666.210137168324</v>
      </c>
      <c r="J32" s="74">
        <v>5</v>
      </c>
      <c r="K32" s="59">
        <v>31</v>
      </c>
      <c r="L32" s="26" t="s">
        <v>39</v>
      </c>
      <c r="M32" s="60">
        <v>12.829156389292962</v>
      </c>
      <c r="N32" s="59">
        <v>31</v>
      </c>
      <c r="O32" s="26" t="s">
        <v>12</v>
      </c>
      <c r="P32" s="60">
        <v>12.992532778731288</v>
      </c>
      <c r="Q32" s="59">
        <v>31</v>
      </c>
      <c r="R32" s="26" t="s">
        <v>27</v>
      </c>
      <c r="S32" s="60">
        <v>10.009695776254588</v>
      </c>
      <c r="T32" s="59">
        <v>31</v>
      </c>
      <c r="U32" s="26" t="s">
        <v>54</v>
      </c>
      <c r="V32" s="60">
        <v>7.1208240278692898</v>
      </c>
      <c r="W32" s="59">
        <v>31</v>
      </c>
      <c r="X32" s="26" t="s">
        <v>40</v>
      </c>
      <c r="Y32" s="60">
        <v>62.123151825014759</v>
      </c>
      <c r="Z32" s="59">
        <v>31</v>
      </c>
      <c r="AA32" s="26" t="s">
        <v>98</v>
      </c>
      <c r="AB32" s="60">
        <v>13.89829534970333</v>
      </c>
      <c r="AC32" s="59">
        <v>31</v>
      </c>
      <c r="AD32" s="26" t="s">
        <v>69</v>
      </c>
      <c r="AE32" s="60">
        <v>32.925324674457379</v>
      </c>
      <c r="AF32" s="59">
        <v>31</v>
      </c>
      <c r="AG32" s="26" t="s">
        <v>107</v>
      </c>
      <c r="AH32" s="60">
        <v>40.982643226629776</v>
      </c>
    </row>
    <row r="33" spans="1:34" x14ac:dyDescent="0.3">
      <c r="A33" s="59">
        <v>32</v>
      </c>
      <c r="B33" s="26" t="s">
        <v>45</v>
      </c>
      <c r="C33" s="60">
        <v>12.067129480001768</v>
      </c>
      <c r="D33" s="59">
        <v>32</v>
      </c>
      <c r="E33" s="26" t="s">
        <v>26</v>
      </c>
      <c r="F33" s="32">
        <v>5.6418187371128852</v>
      </c>
      <c r="G33" s="59">
        <v>32</v>
      </c>
      <c r="H33" s="26" t="s">
        <v>61</v>
      </c>
      <c r="I33" s="32">
        <v>23645.414284174829</v>
      </c>
      <c r="J33" s="74">
        <v>-7</v>
      </c>
      <c r="K33" s="59">
        <v>32</v>
      </c>
      <c r="L33" s="26" t="s">
        <v>93</v>
      </c>
      <c r="M33" s="60">
        <v>12.753794121655801</v>
      </c>
      <c r="N33" s="59">
        <v>32</v>
      </c>
      <c r="O33" s="26" t="s">
        <v>27</v>
      </c>
      <c r="P33" s="60">
        <v>12.976870004182047</v>
      </c>
      <c r="Q33" s="59">
        <v>32</v>
      </c>
      <c r="R33" s="26" t="s">
        <v>59</v>
      </c>
      <c r="S33" s="60">
        <v>9.9761854777817121</v>
      </c>
      <c r="T33" s="59">
        <v>32</v>
      </c>
      <c r="U33" s="26" t="s">
        <v>73</v>
      </c>
      <c r="V33" s="60">
        <v>7.1160468846046143</v>
      </c>
      <c r="W33" s="59">
        <v>32</v>
      </c>
      <c r="X33" s="26" t="s">
        <v>24</v>
      </c>
      <c r="Y33" s="60">
        <v>61.324412157215015</v>
      </c>
      <c r="Z33" s="59">
        <v>32</v>
      </c>
      <c r="AA33" s="26" t="s">
        <v>37</v>
      </c>
      <c r="AB33" s="60">
        <v>13.802397642612279</v>
      </c>
      <c r="AC33" s="59">
        <v>32</v>
      </c>
      <c r="AD33" s="26" t="s">
        <v>54</v>
      </c>
      <c r="AE33" s="60">
        <v>32.916624623119695</v>
      </c>
      <c r="AF33" s="59">
        <v>32</v>
      </c>
      <c r="AG33" s="26" t="s">
        <v>26</v>
      </c>
      <c r="AH33" s="60">
        <v>40.819471175329333</v>
      </c>
    </row>
    <row r="34" spans="1:34" x14ac:dyDescent="0.3">
      <c r="A34" s="59">
        <v>33</v>
      </c>
      <c r="B34" s="26" t="s">
        <v>49</v>
      </c>
      <c r="C34" s="60">
        <v>11.986824512627621</v>
      </c>
      <c r="D34" s="59">
        <v>33</v>
      </c>
      <c r="E34" s="26" t="s">
        <v>100</v>
      </c>
      <c r="F34" s="32">
        <v>5.5989996396079249</v>
      </c>
      <c r="G34" s="59">
        <v>33</v>
      </c>
      <c r="H34" s="26" t="s">
        <v>58</v>
      </c>
      <c r="I34" s="32">
        <v>23617.36899975167</v>
      </c>
      <c r="J34" s="74">
        <v>-5</v>
      </c>
      <c r="K34" s="59">
        <v>33</v>
      </c>
      <c r="L34" s="26" t="s">
        <v>109</v>
      </c>
      <c r="M34" s="60">
        <v>12.737524633268521</v>
      </c>
      <c r="N34" s="59">
        <v>33</v>
      </c>
      <c r="O34" s="26" t="s">
        <v>32</v>
      </c>
      <c r="P34" s="60">
        <v>12.647979316913876</v>
      </c>
      <c r="Q34" s="59">
        <v>33</v>
      </c>
      <c r="R34" s="26" t="s">
        <v>68</v>
      </c>
      <c r="S34" s="60">
        <v>9.9717359173071287</v>
      </c>
      <c r="T34" s="59">
        <v>33</v>
      </c>
      <c r="U34" s="26" t="s">
        <v>52</v>
      </c>
      <c r="V34" s="60">
        <v>7.105445755857275</v>
      </c>
      <c r="W34" s="59">
        <v>33</v>
      </c>
      <c r="X34" s="26" t="s">
        <v>97</v>
      </c>
      <c r="Y34" s="60">
        <v>61.014888122411271</v>
      </c>
      <c r="Z34" s="59">
        <v>33</v>
      </c>
      <c r="AA34" s="26" t="s">
        <v>76</v>
      </c>
      <c r="AB34" s="60">
        <v>13.761200090933695</v>
      </c>
      <c r="AC34" s="59">
        <v>33</v>
      </c>
      <c r="AD34" s="26" t="s">
        <v>35</v>
      </c>
      <c r="AE34" s="60">
        <v>32.79843995317195</v>
      </c>
      <c r="AF34" s="59">
        <v>33</v>
      </c>
      <c r="AG34" s="26" t="s">
        <v>70</v>
      </c>
      <c r="AH34" s="60">
        <v>40.642434962065074</v>
      </c>
    </row>
    <row r="35" spans="1:34" x14ac:dyDescent="0.3">
      <c r="A35" s="59">
        <v>34</v>
      </c>
      <c r="B35" s="26" t="s">
        <v>109</v>
      </c>
      <c r="C35" s="60">
        <v>11.979450418914638</v>
      </c>
      <c r="D35" s="59">
        <v>34</v>
      </c>
      <c r="E35" s="26" t="s">
        <v>46</v>
      </c>
      <c r="F35" s="32">
        <v>5.5651405109447438</v>
      </c>
      <c r="G35" s="59">
        <v>34</v>
      </c>
      <c r="H35" s="26" t="s">
        <v>36</v>
      </c>
      <c r="I35" s="32">
        <v>23521.68010633385</v>
      </c>
      <c r="J35" s="74">
        <v>-2</v>
      </c>
      <c r="K35" s="59">
        <v>34</v>
      </c>
      <c r="L35" s="26" t="s">
        <v>45</v>
      </c>
      <c r="M35" s="60">
        <v>12.691188636661678</v>
      </c>
      <c r="N35" s="59">
        <v>34</v>
      </c>
      <c r="O35" s="26" t="s">
        <v>112</v>
      </c>
      <c r="P35" s="60">
        <v>12.586556915184616</v>
      </c>
      <c r="Q35" s="59">
        <v>34</v>
      </c>
      <c r="R35" s="26" t="s">
        <v>102</v>
      </c>
      <c r="S35" s="60">
        <v>9.9125797826211226</v>
      </c>
      <c r="T35" s="59">
        <v>34</v>
      </c>
      <c r="U35" s="26" t="s">
        <v>28</v>
      </c>
      <c r="V35" s="60">
        <v>7.0902796780016502</v>
      </c>
      <c r="W35" s="59">
        <v>34</v>
      </c>
      <c r="X35" s="26" t="s">
        <v>13</v>
      </c>
      <c r="Y35" s="60">
        <v>60.980784593557416</v>
      </c>
      <c r="Z35" s="59">
        <v>34</v>
      </c>
      <c r="AA35" s="26" t="s">
        <v>85</v>
      </c>
      <c r="AB35" s="60">
        <v>13.743408926819351</v>
      </c>
      <c r="AC35" s="59">
        <v>34</v>
      </c>
      <c r="AD35" s="26" t="s">
        <v>67</v>
      </c>
      <c r="AE35" s="60">
        <v>32.756259672120215</v>
      </c>
      <c r="AF35" s="59">
        <v>34</v>
      </c>
      <c r="AG35" s="26" t="s">
        <v>103</v>
      </c>
      <c r="AH35" s="60">
        <v>40.540865286185756</v>
      </c>
    </row>
    <row r="36" spans="1:34" x14ac:dyDescent="0.3">
      <c r="A36" s="59">
        <v>35</v>
      </c>
      <c r="B36" s="26" t="s">
        <v>98</v>
      </c>
      <c r="C36" s="60">
        <v>11.925092561211898</v>
      </c>
      <c r="D36" s="59">
        <v>35</v>
      </c>
      <c r="E36" s="26" t="s">
        <v>48</v>
      </c>
      <c r="F36" s="32">
        <v>5.5517450102710058</v>
      </c>
      <c r="G36" s="59">
        <v>35</v>
      </c>
      <c r="H36" s="26" t="s">
        <v>53</v>
      </c>
      <c r="I36" s="32">
        <v>23503.69907871951</v>
      </c>
      <c r="J36" s="74">
        <v>2</v>
      </c>
      <c r="K36" s="59">
        <v>35</v>
      </c>
      <c r="L36" s="26" t="s">
        <v>73</v>
      </c>
      <c r="M36" s="60">
        <v>12.582060988339322</v>
      </c>
      <c r="N36" s="59">
        <v>35</v>
      </c>
      <c r="O36" s="26" t="s">
        <v>98</v>
      </c>
      <c r="P36" s="60">
        <v>12.514246208136456</v>
      </c>
      <c r="Q36" s="59">
        <v>35</v>
      </c>
      <c r="R36" s="26" t="s">
        <v>58</v>
      </c>
      <c r="S36" s="60">
        <v>9.903966050962282</v>
      </c>
      <c r="T36" s="59">
        <v>35</v>
      </c>
      <c r="U36" s="26" t="s">
        <v>23</v>
      </c>
      <c r="V36" s="60">
        <v>7.0769284414099616</v>
      </c>
      <c r="W36" s="59">
        <v>35</v>
      </c>
      <c r="X36" s="26" t="s">
        <v>64</v>
      </c>
      <c r="Y36" s="60">
        <v>60.933443580062871</v>
      </c>
      <c r="Z36" s="59">
        <v>35</v>
      </c>
      <c r="AA36" s="26" t="s">
        <v>26</v>
      </c>
      <c r="AB36" s="60">
        <v>13.742093117791047</v>
      </c>
      <c r="AC36" s="59">
        <v>35</v>
      </c>
      <c r="AD36" s="26" t="s">
        <v>23</v>
      </c>
      <c r="AE36" s="60">
        <v>32.545099070615066</v>
      </c>
      <c r="AF36" s="59">
        <v>35</v>
      </c>
      <c r="AG36" s="26" t="s">
        <v>101</v>
      </c>
      <c r="AH36" s="60">
        <v>40.439662709322313</v>
      </c>
    </row>
    <row r="37" spans="1:34" x14ac:dyDescent="0.3">
      <c r="A37" s="59">
        <v>36</v>
      </c>
      <c r="B37" s="26" t="s">
        <v>104</v>
      </c>
      <c r="C37" s="60">
        <v>11.911124584354056</v>
      </c>
      <c r="D37" s="59">
        <v>36</v>
      </c>
      <c r="E37" s="26" t="s">
        <v>111</v>
      </c>
      <c r="F37" s="32">
        <v>5.5488849216768728</v>
      </c>
      <c r="G37" s="59">
        <v>36</v>
      </c>
      <c r="H37" s="50" t="s">
        <v>40</v>
      </c>
      <c r="I37" s="53">
        <v>23418.97709425971</v>
      </c>
      <c r="J37" s="88">
        <v>-9</v>
      </c>
      <c r="K37" s="59">
        <v>36</v>
      </c>
      <c r="L37" s="26" t="s">
        <v>22</v>
      </c>
      <c r="M37" s="60">
        <v>12.491209797281442</v>
      </c>
      <c r="N37" s="59">
        <v>36</v>
      </c>
      <c r="O37" s="26" t="s">
        <v>108</v>
      </c>
      <c r="P37" s="60">
        <v>12.511504808265954</v>
      </c>
      <c r="Q37" s="59">
        <v>36</v>
      </c>
      <c r="R37" s="26" t="s">
        <v>111</v>
      </c>
      <c r="S37" s="60">
        <v>9.7688984421689753</v>
      </c>
      <c r="T37" s="59">
        <v>36</v>
      </c>
      <c r="U37" s="26" t="s">
        <v>21</v>
      </c>
      <c r="V37" s="60">
        <v>7.0108136883095398</v>
      </c>
      <c r="W37" s="59">
        <v>36</v>
      </c>
      <c r="X37" s="26" t="s">
        <v>58</v>
      </c>
      <c r="Y37" s="60">
        <v>60.895439421283179</v>
      </c>
      <c r="Z37" s="59">
        <v>36</v>
      </c>
      <c r="AA37" s="26" t="s">
        <v>58</v>
      </c>
      <c r="AB37" s="60">
        <v>13.571771169349347</v>
      </c>
      <c r="AC37" s="59">
        <v>36</v>
      </c>
      <c r="AD37" s="26" t="s">
        <v>16</v>
      </c>
      <c r="AE37" s="60">
        <v>32.431756914505456</v>
      </c>
      <c r="AF37" s="59">
        <v>36</v>
      </c>
      <c r="AG37" s="26" t="s">
        <v>11</v>
      </c>
      <c r="AH37" s="60">
        <v>40.416295662581916</v>
      </c>
    </row>
    <row r="38" spans="1:34" x14ac:dyDescent="0.3">
      <c r="A38" s="59">
        <v>37</v>
      </c>
      <c r="B38" s="26" t="s">
        <v>38</v>
      </c>
      <c r="C38" s="60">
        <v>11.908024652271365</v>
      </c>
      <c r="D38" s="59">
        <v>37</v>
      </c>
      <c r="E38" s="26" t="s">
        <v>12</v>
      </c>
      <c r="F38" s="32">
        <v>5.5196391367773288</v>
      </c>
      <c r="G38" s="59">
        <v>37</v>
      </c>
      <c r="H38" s="26" t="s">
        <v>114</v>
      </c>
      <c r="I38" s="32">
        <v>23318.631432955834</v>
      </c>
      <c r="J38" s="74">
        <v>-2</v>
      </c>
      <c r="K38" s="59">
        <v>37</v>
      </c>
      <c r="L38" s="26" t="s">
        <v>72</v>
      </c>
      <c r="M38" s="60">
        <v>12.376382939913427</v>
      </c>
      <c r="N38" s="59">
        <v>37</v>
      </c>
      <c r="O38" s="26" t="s">
        <v>58</v>
      </c>
      <c r="P38" s="60">
        <v>12.41413040242972</v>
      </c>
      <c r="Q38" s="59">
        <v>37</v>
      </c>
      <c r="R38" s="26" t="s">
        <v>44</v>
      </c>
      <c r="S38" s="60">
        <v>9.7092580540650175</v>
      </c>
      <c r="T38" s="59">
        <v>37</v>
      </c>
      <c r="U38" s="26" t="s">
        <v>57</v>
      </c>
      <c r="V38" s="60">
        <v>7.0093575146060942</v>
      </c>
      <c r="W38" s="59">
        <v>37</v>
      </c>
      <c r="X38" s="26" t="s">
        <v>67</v>
      </c>
      <c r="Y38" s="60">
        <v>60.675242601506795</v>
      </c>
      <c r="Z38" s="59">
        <v>37</v>
      </c>
      <c r="AA38" s="26" t="s">
        <v>41</v>
      </c>
      <c r="AB38" s="60">
        <v>13.528903196495801</v>
      </c>
      <c r="AC38" s="59">
        <v>37</v>
      </c>
      <c r="AD38" s="26" t="s">
        <v>59</v>
      </c>
      <c r="AE38" s="60">
        <v>32.400101353911651</v>
      </c>
      <c r="AF38" s="59">
        <v>37</v>
      </c>
      <c r="AG38" s="26" t="s">
        <v>83</v>
      </c>
      <c r="AH38" s="60">
        <v>40.346649815434404</v>
      </c>
    </row>
    <row r="39" spans="1:34" x14ac:dyDescent="0.3">
      <c r="A39" s="59">
        <v>38</v>
      </c>
      <c r="B39" s="26" t="s">
        <v>67</v>
      </c>
      <c r="C39" s="60">
        <v>11.902903103161421</v>
      </c>
      <c r="D39" s="59">
        <v>38</v>
      </c>
      <c r="E39" s="26" t="s">
        <v>99</v>
      </c>
      <c r="F39" s="32">
        <v>5.383501460282659</v>
      </c>
      <c r="G39" s="59">
        <v>38</v>
      </c>
      <c r="H39" s="26" t="s">
        <v>64</v>
      </c>
      <c r="I39" s="32">
        <v>23248.533735509311</v>
      </c>
      <c r="J39" s="74">
        <v>0</v>
      </c>
      <c r="K39" s="59">
        <v>38</v>
      </c>
      <c r="L39" s="26" t="s">
        <v>60</v>
      </c>
      <c r="M39" s="60">
        <v>12.273042564428366</v>
      </c>
      <c r="N39" s="59">
        <v>38</v>
      </c>
      <c r="O39" s="26" t="s">
        <v>96</v>
      </c>
      <c r="P39" s="60">
        <v>12.241261153182606</v>
      </c>
      <c r="Q39" s="59">
        <v>38</v>
      </c>
      <c r="R39" s="26" t="s">
        <v>99</v>
      </c>
      <c r="S39" s="60">
        <v>9.6991134489194906</v>
      </c>
      <c r="T39" s="59">
        <v>38</v>
      </c>
      <c r="U39" s="26" t="s">
        <v>82</v>
      </c>
      <c r="V39" s="60">
        <v>7.0072485933750954</v>
      </c>
      <c r="W39" s="59">
        <v>38</v>
      </c>
      <c r="X39" s="26" t="s">
        <v>91</v>
      </c>
      <c r="Y39" s="60">
        <v>60.523948870942547</v>
      </c>
      <c r="Z39" s="59">
        <v>38</v>
      </c>
      <c r="AA39" s="26" t="s">
        <v>59</v>
      </c>
      <c r="AB39" s="60">
        <v>13.269380503599978</v>
      </c>
      <c r="AC39" s="59">
        <v>38</v>
      </c>
      <c r="AD39" s="26" t="s">
        <v>95</v>
      </c>
      <c r="AE39" s="60">
        <v>32.372087322866079</v>
      </c>
      <c r="AF39" s="59">
        <v>38</v>
      </c>
      <c r="AG39" s="26" t="s">
        <v>15</v>
      </c>
      <c r="AH39" s="60">
        <v>40.276294336366284</v>
      </c>
    </row>
    <row r="40" spans="1:34" x14ac:dyDescent="0.3">
      <c r="A40" s="59">
        <v>39</v>
      </c>
      <c r="B40" s="26" t="s">
        <v>107</v>
      </c>
      <c r="C40" s="60">
        <v>11.876217687919862</v>
      </c>
      <c r="D40" s="59">
        <v>39</v>
      </c>
      <c r="E40" s="26" t="s">
        <v>57</v>
      </c>
      <c r="F40" s="32">
        <v>5.252599158818299</v>
      </c>
      <c r="G40" s="59">
        <v>39</v>
      </c>
      <c r="H40" s="26" t="s">
        <v>20</v>
      </c>
      <c r="I40" s="32">
        <v>23047.438086146707</v>
      </c>
      <c r="J40" s="74">
        <v>1</v>
      </c>
      <c r="K40" s="59">
        <v>39</v>
      </c>
      <c r="L40" s="26" t="s">
        <v>89</v>
      </c>
      <c r="M40" s="60">
        <v>12.261235406374979</v>
      </c>
      <c r="N40" s="59">
        <v>39</v>
      </c>
      <c r="O40" s="26" t="s">
        <v>101</v>
      </c>
      <c r="P40" s="60">
        <v>12.228918736527518</v>
      </c>
      <c r="Q40" s="59">
        <v>39</v>
      </c>
      <c r="R40" s="26" t="s">
        <v>98</v>
      </c>
      <c r="S40" s="60">
        <v>9.5990830419835618</v>
      </c>
      <c r="T40" s="59">
        <v>39</v>
      </c>
      <c r="U40" s="26" t="s">
        <v>104</v>
      </c>
      <c r="V40" s="60">
        <v>6.9956090520202281</v>
      </c>
      <c r="W40" s="59">
        <v>39</v>
      </c>
      <c r="X40" s="26" t="s">
        <v>59</v>
      </c>
      <c r="Y40" s="60">
        <v>60.429392766821941</v>
      </c>
      <c r="Z40" s="59">
        <v>39</v>
      </c>
      <c r="AA40" s="26" t="s">
        <v>90</v>
      </c>
      <c r="AB40" s="60">
        <v>13.266921601778808</v>
      </c>
      <c r="AC40" s="59">
        <v>39</v>
      </c>
      <c r="AD40" s="26" t="s">
        <v>19</v>
      </c>
      <c r="AE40" s="60">
        <v>32.369017142760001</v>
      </c>
      <c r="AF40" s="59">
        <v>39</v>
      </c>
      <c r="AG40" s="26" t="s">
        <v>111</v>
      </c>
      <c r="AH40" s="60">
        <v>40.078474549588094</v>
      </c>
    </row>
    <row r="41" spans="1:34" x14ac:dyDescent="0.3">
      <c r="A41" s="59">
        <v>40</v>
      </c>
      <c r="B41" s="26" t="s">
        <v>64</v>
      </c>
      <c r="C41" s="60">
        <v>11.825335681522958</v>
      </c>
      <c r="D41" s="59">
        <v>40</v>
      </c>
      <c r="E41" s="26" t="s">
        <v>105</v>
      </c>
      <c r="F41" s="32">
        <v>5.2439855781208422</v>
      </c>
      <c r="G41" s="59">
        <v>40</v>
      </c>
      <c r="H41" s="26" t="s">
        <v>19</v>
      </c>
      <c r="I41" s="32">
        <v>22989.017232863796</v>
      </c>
      <c r="J41" s="74">
        <v>1</v>
      </c>
      <c r="K41" s="59">
        <v>40</v>
      </c>
      <c r="L41" s="26" t="s">
        <v>75</v>
      </c>
      <c r="M41" s="60">
        <v>12.206822991063575</v>
      </c>
      <c r="N41" s="59">
        <v>40</v>
      </c>
      <c r="O41" s="26" t="s">
        <v>17</v>
      </c>
      <c r="P41" s="60">
        <v>12.166368384255293</v>
      </c>
      <c r="Q41" s="59">
        <v>40</v>
      </c>
      <c r="R41" s="26" t="s">
        <v>88</v>
      </c>
      <c r="S41" s="60">
        <v>9.3640972454971632</v>
      </c>
      <c r="T41" s="59">
        <v>40</v>
      </c>
      <c r="U41" s="26" t="s">
        <v>64</v>
      </c>
      <c r="V41" s="60">
        <v>6.9835815174268561</v>
      </c>
      <c r="W41" s="59">
        <v>40</v>
      </c>
      <c r="X41" s="26" t="s">
        <v>18</v>
      </c>
      <c r="Y41" s="60">
        <v>60.411817946728732</v>
      </c>
      <c r="Z41" s="59">
        <v>40</v>
      </c>
      <c r="AA41" s="26" t="s">
        <v>110</v>
      </c>
      <c r="AB41" s="60">
        <v>13.199076304664809</v>
      </c>
      <c r="AC41" s="59">
        <v>40</v>
      </c>
      <c r="AD41" s="26" t="s">
        <v>89</v>
      </c>
      <c r="AE41" s="60">
        <v>32.265868982978766</v>
      </c>
      <c r="AF41" s="59">
        <v>40</v>
      </c>
      <c r="AG41" s="26" t="s">
        <v>53</v>
      </c>
      <c r="AH41" s="60">
        <v>40.045143713800655</v>
      </c>
    </row>
    <row r="42" spans="1:34" x14ac:dyDescent="0.3">
      <c r="A42" s="59">
        <v>41</v>
      </c>
      <c r="B42" s="26" t="s">
        <v>82</v>
      </c>
      <c r="C42" s="60">
        <v>11.810071305916807</v>
      </c>
      <c r="D42" s="59">
        <v>41</v>
      </c>
      <c r="E42" s="26" t="s">
        <v>51</v>
      </c>
      <c r="F42" s="32">
        <v>5.2339012912291309</v>
      </c>
      <c r="G42" s="59">
        <v>41</v>
      </c>
      <c r="H42" s="26" t="s">
        <v>24</v>
      </c>
      <c r="I42" s="32">
        <v>22705.513521687288</v>
      </c>
      <c r="J42" s="74">
        <v>-2</v>
      </c>
      <c r="K42" s="59">
        <v>41</v>
      </c>
      <c r="L42" s="26" t="s">
        <v>71</v>
      </c>
      <c r="M42" s="60">
        <v>12.182732011553355</v>
      </c>
      <c r="N42" s="59">
        <v>41</v>
      </c>
      <c r="O42" s="26" t="s">
        <v>67</v>
      </c>
      <c r="P42" s="60">
        <v>12.066568271433354</v>
      </c>
      <c r="Q42" s="59">
        <v>41</v>
      </c>
      <c r="R42" s="26" t="s">
        <v>32</v>
      </c>
      <c r="S42" s="60">
        <v>9.2730063665416935</v>
      </c>
      <c r="T42" s="59">
        <v>41</v>
      </c>
      <c r="U42" s="26" t="s">
        <v>62</v>
      </c>
      <c r="V42" s="60">
        <v>6.9615083031195439</v>
      </c>
      <c r="W42" s="59">
        <v>41</v>
      </c>
      <c r="X42" s="26" t="s">
        <v>63</v>
      </c>
      <c r="Y42" s="60">
        <v>59.886240060558215</v>
      </c>
      <c r="Z42" s="59">
        <v>41</v>
      </c>
      <c r="AA42" s="26" t="s">
        <v>14</v>
      </c>
      <c r="AB42" s="60">
        <v>13.196387490400079</v>
      </c>
      <c r="AC42" s="59">
        <v>41</v>
      </c>
      <c r="AD42" s="26" t="s">
        <v>37</v>
      </c>
      <c r="AE42" s="60">
        <v>32.070998041896516</v>
      </c>
      <c r="AF42" s="59">
        <v>41</v>
      </c>
      <c r="AG42" s="26" t="s">
        <v>14</v>
      </c>
      <c r="AH42" s="60">
        <v>39.933434868079075</v>
      </c>
    </row>
    <row r="43" spans="1:34" x14ac:dyDescent="0.3">
      <c r="A43" s="59">
        <v>42</v>
      </c>
      <c r="B43" s="26" t="s">
        <v>23</v>
      </c>
      <c r="C43" s="60">
        <v>11.786849381999986</v>
      </c>
      <c r="D43" s="59">
        <v>42</v>
      </c>
      <c r="E43" s="26" t="s">
        <v>103</v>
      </c>
      <c r="F43" s="32">
        <v>5.2289109875131032</v>
      </c>
      <c r="G43" s="59">
        <v>42</v>
      </c>
      <c r="H43" s="26" t="s">
        <v>11</v>
      </c>
      <c r="I43" s="32">
        <v>22579.946602516819</v>
      </c>
      <c r="J43" s="74">
        <v>0</v>
      </c>
      <c r="K43" s="59">
        <v>42</v>
      </c>
      <c r="L43" s="26" t="s">
        <v>30</v>
      </c>
      <c r="M43" s="60">
        <v>12.173339090335105</v>
      </c>
      <c r="N43" s="59">
        <v>42</v>
      </c>
      <c r="O43" s="26" t="s">
        <v>93</v>
      </c>
      <c r="P43" s="60">
        <v>11.815583863029275</v>
      </c>
      <c r="Q43" s="59">
        <v>42</v>
      </c>
      <c r="R43" s="26" t="s">
        <v>86</v>
      </c>
      <c r="S43" s="60">
        <v>9.2536320069016114</v>
      </c>
      <c r="T43" s="59">
        <v>42</v>
      </c>
      <c r="U43" s="26" t="s">
        <v>95</v>
      </c>
      <c r="V43" s="60">
        <v>6.9595890610077333</v>
      </c>
      <c r="W43" s="59">
        <v>42</v>
      </c>
      <c r="X43" s="26" t="s">
        <v>71</v>
      </c>
      <c r="Y43" s="60">
        <v>59.874166428407804</v>
      </c>
      <c r="Z43" s="59">
        <v>42</v>
      </c>
      <c r="AA43" s="26" t="s">
        <v>27</v>
      </c>
      <c r="AB43" s="60">
        <v>13.169445423470115</v>
      </c>
      <c r="AC43" s="59">
        <v>42</v>
      </c>
      <c r="AD43" s="26" t="s">
        <v>83</v>
      </c>
      <c r="AE43" s="60">
        <v>31.993416965057165</v>
      </c>
      <c r="AF43" s="59">
        <v>42</v>
      </c>
      <c r="AG43" s="26" t="s">
        <v>112</v>
      </c>
      <c r="AH43" s="60">
        <v>39.864793876020926</v>
      </c>
    </row>
    <row r="44" spans="1:34" x14ac:dyDescent="0.3">
      <c r="A44" s="59">
        <v>43</v>
      </c>
      <c r="B44" s="26" t="s">
        <v>34</v>
      </c>
      <c r="C44" s="60">
        <v>11.767531547988725</v>
      </c>
      <c r="D44" s="59">
        <v>43</v>
      </c>
      <c r="E44" s="26" t="s">
        <v>20</v>
      </c>
      <c r="F44" s="32">
        <v>5.2044556940491447</v>
      </c>
      <c r="G44" s="59">
        <v>43</v>
      </c>
      <c r="H44" s="89" t="s">
        <v>21</v>
      </c>
      <c r="I44" s="90">
        <v>22372.439576361587</v>
      </c>
      <c r="J44" s="91">
        <v>9</v>
      </c>
      <c r="K44" s="59">
        <v>43</v>
      </c>
      <c r="L44" s="26" t="s">
        <v>32</v>
      </c>
      <c r="M44" s="60">
        <v>12.066713049221448</v>
      </c>
      <c r="N44" s="59">
        <v>43</v>
      </c>
      <c r="O44" s="26" t="s">
        <v>90</v>
      </c>
      <c r="P44" s="60">
        <v>11.759337057723812</v>
      </c>
      <c r="Q44" s="59">
        <v>43</v>
      </c>
      <c r="R44" s="26" t="s">
        <v>77</v>
      </c>
      <c r="S44" s="60">
        <v>9.2334029242431086</v>
      </c>
      <c r="T44" s="59">
        <v>43</v>
      </c>
      <c r="U44" s="26" t="s">
        <v>37</v>
      </c>
      <c r="V44" s="60">
        <v>6.9472790364011701</v>
      </c>
      <c r="W44" s="59">
        <v>43</v>
      </c>
      <c r="X44" s="26" t="s">
        <v>111</v>
      </c>
      <c r="Y44" s="60">
        <v>59.649383849572104</v>
      </c>
      <c r="Z44" s="59">
        <v>43</v>
      </c>
      <c r="AA44" s="26" t="s">
        <v>35</v>
      </c>
      <c r="AB44" s="60">
        <v>13.13555123956165</v>
      </c>
      <c r="AC44" s="59">
        <v>43</v>
      </c>
      <c r="AD44" s="26" t="s">
        <v>112</v>
      </c>
      <c r="AE44" s="60">
        <v>31.98833569205134</v>
      </c>
      <c r="AF44" s="59">
        <v>43</v>
      </c>
      <c r="AG44" s="26" t="s">
        <v>85</v>
      </c>
      <c r="AH44" s="60">
        <v>39.836865603851642</v>
      </c>
    </row>
    <row r="45" spans="1:34" x14ac:dyDescent="0.3">
      <c r="A45" s="59">
        <v>44</v>
      </c>
      <c r="B45" s="26" t="s">
        <v>36</v>
      </c>
      <c r="C45" s="60">
        <v>11.763552945638082</v>
      </c>
      <c r="D45" s="59">
        <v>44</v>
      </c>
      <c r="E45" s="26" t="s">
        <v>108</v>
      </c>
      <c r="F45" s="32">
        <v>5.17352882572672</v>
      </c>
      <c r="G45" s="59">
        <v>44</v>
      </c>
      <c r="H45" s="26" t="s">
        <v>71</v>
      </c>
      <c r="I45" s="32">
        <v>22259.989563126728</v>
      </c>
      <c r="J45" s="74">
        <v>1</v>
      </c>
      <c r="K45" s="59">
        <v>44</v>
      </c>
      <c r="L45" s="26" t="s">
        <v>20</v>
      </c>
      <c r="M45" s="60">
        <v>12.032984959017497</v>
      </c>
      <c r="N45" s="59">
        <v>44</v>
      </c>
      <c r="O45" s="26" t="s">
        <v>31</v>
      </c>
      <c r="P45" s="60">
        <v>11.678495182043733</v>
      </c>
      <c r="Q45" s="59">
        <v>44</v>
      </c>
      <c r="R45" s="26" t="s">
        <v>62</v>
      </c>
      <c r="S45" s="60">
        <v>9.086960531948705</v>
      </c>
      <c r="T45" s="59">
        <v>44</v>
      </c>
      <c r="U45" s="26" t="s">
        <v>83</v>
      </c>
      <c r="V45" s="60">
        <v>6.9442761187897872</v>
      </c>
      <c r="W45" s="59">
        <v>44</v>
      </c>
      <c r="X45" s="26" t="s">
        <v>12</v>
      </c>
      <c r="Y45" s="60">
        <v>59.438071570230576</v>
      </c>
      <c r="Z45" s="59">
        <v>44</v>
      </c>
      <c r="AA45" s="26" t="s">
        <v>24</v>
      </c>
      <c r="AB45" s="60">
        <v>13.024587388227255</v>
      </c>
      <c r="AC45" s="59">
        <v>44</v>
      </c>
      <c r="AD45" s="26" t="s">
        <v>49</v>
      </c>
      <c r="AE45" s="60">
        <v>31.976140005822529</v>
      </c>
      <c r="AF45" s="59">
        <v>44</v>
      </c>
      <c r="AG45" s="26" t="s">
        <v>84</v>
      </c>
      <c r="AH45" s="60">
        <v>39.679725225055215</v>
      </c>
    </row>
    <row r="46" spans="1:34" x14ac:dyDescent="0.3">
      <c r="A46" s="59">
        <v>45</v>
      </c>
      <c r="B46" s="26" t="s">
        <v>59</v>
      </c>
      <c r="C46" s="60">
        <v>11.716440948112975</v>
      </c>
      <c r="D46" s="59">
        <v>45</v>
      </c>
      <c r="E46" s="26" t="s">
        <v>52</v>
      </c>
      <c r="F46" s="32">
        <v>5.1453585389705978</v>
      </c>
      <c r="G46" s="59">
        <v>45</v>
      </c>
      <c r="H46" s="26" t="s">
        <v>67</v>
      </c>
      <c r="I46" s="32">
        <v>22204.769355144217</v>
      </c>
      <c r="J46" s="74">
        <v>1</v>
      </c>
      <c r="K46" s="59">
        <v>45</v>
      </c>
      <c r="L46" s="26" t="s">
        <v>98</v>
      </c>
      <c r="M46" s="60">
        <v>11.77298409856094</v>
      </c>
      <c r="N46" s="59">
        <v>45</v>
      </c>
      <c r="O46" s="26" t="s">
        <v>116</v>
      </c>
      <c r="P46" s="60">
        <v>11.650239022482907</v>
      </c>
      <c r="Q46" s="59">
        <v>45</v>
      </c>
      <c r="R46" s="26" t="s">
        <v>53</v>
      </c>
      <c r="S46" s="60">
        <v>9.081404544933406</v>
      </c>
      <c r="T46" s="59">
        <v>45</v>
      </c>
      <c r="U46" s="26" t="s">
        <v>13</v>
      </c>
      <c r="V46" s="60">
        <v>6.9274048268730866</v>
      </c>
      <c r="W46" s="59">
        <v>45</v>
      </c>
      <c r="X46" s="26" t="s">
        <v>29</v>
      </c>
      <c r="Y46" s="60">
        <v>58.853741424795146</v>
      </c>
      <c r="Z46" s="59">
        <v>45</v>
      </c>
      <c r="AA46" s="26" t="s">
        <v>103</v>
      </c>
      <c r="AB46" s="60">
        <v>13.003941044778555</v>
      </c>
      <c r="AC46" s="59">
        <v>45</v>
      </c>
      <c r="AD46" s="26" t="s">
        <v>51</v>
      </c>
      <c r="AE46" s="60">
        <v>31.910174815838953</v>
      </c>
      <c r="AF46" s="59">
        <v>45</v>
      </c>
      <c r="AG46" s="26" t="s">
        <v>65</v>
      </c>
      <c r="AH46" s="60">
        <v>39.235184665130866</v>
      </c>
    </row>
    <row r="47" spans="1:34" x14ac:dyDescent="0.3">
      <c r="A47" s="59">
        <v>46</v>
      </c>
      <c r="B47" s="26" t="s">
        <v>108</v>
      </c>
      <c r="C47" s="60">
        <v>11.715331374982171</v>
      </c>
      <c r="D47" s="59">
        <v>46</v>
      </c>
      <c r="E47" s="26" t="s">
        <v>104</v>
      </c>
      <c r="F47" s="32">
        <v>5.1364354897730919</v>
      </c>
      <c r="G47" s="59">
        <v>46</v>
      </c>
      <c r="H47" s="26" t="s">
        <v>15</v>
      </c>
      <c r="I47" s="32">
        <v>22089.944582394164</v>
      </c>
      <c r="J47" s="74">
        <v>1</v>
      </c>
      <c r="K47" s="59">
        <v>46</v>
      </c>
      <c r="L47" s="26" t="s">
        <v>25</v>
      </c>
      <c r="M47" s="60">
        <v>11.728965692966085</v>
      </c>
      <c r="N47" s="59">
        <v>46</v>
      </c>
      <c r="O47" s="26" t="s">
        <v>88</v>
      </c>
      <c r="P47" s="60">
        <v>11.484521605745485</v>
      </c>
      <c r="Q47" s="59">
        <v>46</v>
      </c>
      <c r="R47" s="26" t="s">
        <v>87</v>
      </c>
      <c r="S47" s="60">
        <v>9.0535007185398371</v>
      </c>
      <c r="T47" s="59">
        <v>46</v>
      </c>
      <c r="U47" s="26" t="s">
        <v>66</v>
      </c>
      <c r="V47" s="60">
        <v>6.9136685418141184</v>
      </c>
      <c r="W47" s="59">
        <v>46</v>
      </c>
      <c r="X47" s="26" t="s">
        <v>19</v>
      </c>
      <c r="Y47" s="60">
        <v>58.469095644349878</v>
      </c>
      <c r="Z47" s="59">
        <v>46</v>
      </c>
      <c r="AA47" s="26" t="s">
        <v>116</v>
      </c>
      <c r="AB47" s="60">
        <v>12.986794875765595</v>
      </c>
      <c r="AC47" s="59">
        <v>46</v>
      </c>
      <c r="AD47" s="26" t="s">
        <v>31</v>
      </c>
      <c r="AE47" s="60">
        <v>31.898085169058621</v>
      </c>
      <c r="AF47" s="59">
        <v>46</v>
      </c>
      <c r="AG47" s="26" t="s">
        <v>29</v>
      </c>
      <c r="AH47" s="60">
        <v>38.901164965932701</v>
      </c>
    </row>
    <row r="48" spans="1:34" x14ac:dyDescent="0.3">
      <c r="A48" s="59">
        <v>47</v>
      </c>
      <c r="B48" s="26" t="s">
        <v>54</v>
      </c>
      <c r="C48" s="60">
        <v>11.689663375590868</v>
      </c>
      <c r="D48" s="59">
        <v>47</v>
      </c>
      <c r="E48" s="26" t="s">
        <v>97</v>
      </c>
      <c r="F48" s="32">
        <v>5.1318268470214718</v>
      </c>
      <c r="G48" s="59">
        <v>47</v>
      </c>
      <c r="H48" s="26" t="s">
        <v>62</v>
      </c>
      <c r="I48" s="32">
        <v>22022.604177673431</v>
      </c>
      <c r="J48" s="74">
        <v>-4</v>
      </c>
      <c r="K48" s="59">
        <v>47</v>
      </c>
      <c r="L48" s="26" t="s">
        <v>24</v>
      </c>
      <c r="M48" s="60">
        <v>11.684996438915761</v>
      </c>
      <c r="N48" s="59">
        <v>47</v>
      </c>
      <c r="O48" s="26" t="s">
        <v>29</v>
      </c>
      <c r="P48" s="60">
        <v>11.473718051317206</v>
      </c>
      <c r="Q48" s="59">
        <v>47</v>
      </c>
      <c r="R48" s="26" t="s">
        <v>78</v>
      </c>
      <c r="S48" s="60">
        <v>9.0439795943479027</v>
      </c>
      <c r="T48" s="59">
        <v>47</v>
      </c>
      <c r="U48" s="26" t="s">
        <v>80</v>
      </c>
      <c r="V48" s="60">
        <v>6.904581428701519</v>
      </c>
      <c r="W48" s="59">
        <v>47</v>
      </c>
      <c r="X48" s="26" t="s">
        <v>101</v>
      </c>
      <c r="Y48" s="60">
        <v>58.42176355423868</v>
      </c>
      <c r="Z48" s="59">
        <v>47</v>
      </c>
      <c r="AA48" s="26" t="s">
        <v>49</v>
      </c>
      <c r="AB48" s="60">
        <v>12.984956243693768</v>
      </c>
      <c r="AC48" s="59">
        <v>47</v>
      </c>
      <c r="AD48" s="26" t="s">
        <v>15</v>
      </c>
      <c r="AE48" s="60">
        <v>31.830140849057571</v>
      </c>
      <c r="AF48" s="59">
        <v>47</v>
      </c>
      <c r="AG48" s="26" t="s">
        <v>40</v>
      </c>
      <c r="AH48" s="60">
        <v>38.254133503533787</v>
      </c>
    </row>
    <row r="49" spans="1:34" x14ac:dyDescent="0.3">
      <c r="A49" s="59">
        <v>48</v>
      </c>
      <c r="B49" s="26" t="s">
        <v>88</v>
      </c>
      <c r="C49" s="60">
        <v>11.668780769386572</v>
      </c>
      <c r="D49" s="59">
        <v>48</v>
      </c>
      <c r="E49" s="26" t="s">
        <v>116</v>
      </c>
      <c r="F49" s="32">
        <v>5.106169834770526</v>
      </c>
      <c r="G49" s="59">
        <v>48</v>
      </c>
      <c r="H49" s="26" t="s">
        <v>12</v>
      </c>
      <c r="I49" s="32">
        <v>21826.611288964577</v>
      </c>
      <c r="J49" s="74">
        <v>1</v>
      </c>
      <c r="K49" s="59">
        <v>48</v>
      </c>
      <c r="L49" s="26" t="s">
        <v>29</v>
      </c>
      <c r="M49" s="60">
        <v>11.630830259882032</v>
      </c>
      <c r="N49" s="59">
        <v>48</v>
      </c>
      <c r="O49" s="26" t="s">
        <v>54</v>
      </c>
      <c r="P49" s="60">
        <v>11.19586401822572</v>
      </c>
      <c r="Q49" s="59">
        <v>48</v>
      </c>
      <c r="R49" s="26" t="s">
        <v>54</v>
      </c>
      <c r="S49" s="60">
        <v>8.9789798712980087</v>
      </c>
      <c r="T49" s="59">
        <v>48</v>
      </c>
      <c r="U49" s="26" t="s">
        <v>67</v>
      </c>
      <c r="V49" s="60">
        <v>6.8714206412822705</v>
      </c>
      <c r="W49" s="59">
        <v>48</v>
      </c>
      <c r="X49" s="26" t="s">
        <v>70</v>
      </c>
      <c r="Y49" s="60">
        <v>58.343711411343193</v>
      </c>
      <c r="Z49" s="59">
        <v>48</v>
      </c>
      <c r="AA49" s="26" t="s">
        <v>11</v>
      </c>
      <c r="AB49" s="60">
        <v>12.983751588007546</v>
      </c>
      <c r="AC49" s="59">
        <v>48</v>
      </c>
      <c r="AD49" s="26" t="s">
        <v>50</v>
      </c>
      <c r="AE49" s="60">
        <v>31.793700358704609</v>
      </c>
      <c r="AF49" s="59">
        <v>48</v>
      </c>
      <c r="AG49" s="26" t="s">
        <v>63</v>
      </c>
      <c r="AH49" s="60">
        <v>38.137276888312044</v>
      </c>
    </row>
    <row r="50" spans="1:34" x14ac:dyDescent="0.3">
      <c r="A50" s="59">
        <v>49</v>
      </c>
      <c r="B50" s="26" t="s">
        <v>29</v>
      </c>
      <c r="C50" s="60">
        <v>11.641633778298612</v>
      </c>
      <c r="D50" s="59">
        <v>49</v>
      </c>
      <c r="E50" s="26" t="s">
        <v>110</v>
      </c>
      <c r="F50" s="32">
        <v>5.091247915945047</v>
      </c>
      <c r="G50" s="59">
        <v>49</v>
      </c>
      <c r="H50" s="26" t="s">
        <v>63</v>
      </c>
      <c r="I50" s="32">
        <v>21759.682288874388</v>
      </c>
      <c r="J50" s="74">
        <v>-1</v>
      </c>
      <c r="K50" s="59">
        <v>49</v>
      </c>
      <c r="L50" s="26" t="s">
        <v>28</v>
      </c>
      <c r="M50" s="60">
        <v>11.624978505800513</v>
      </c>
      <c r="N50" s="59">
        <v>49</v>
      </c>
      <c r="O50" s="26" t="s">
        <v>109</v>
      </c>
      <c r="P50" s="60">
        <v>11.168734154097521</v>
      </c>
      <c r="Q50" s="59">
        <v>49</v>
      </c>
      <c r="R50" s="26" t="s">
        <v>55</v>
      </c>
      <c r="S50" s="60">
        <v>8.9524085531840001</v>
      </c>
      <c r="T50" s="59">
        <v>49</v>
      </c>
      <c r="U50" s="26" t="s">
        <v>42</v>
      </c>
      <c r="V50" s="60">
        <v>6.8609431843389217</v>
      </c>
      <c r="W50" s="59">
        <v>49</v>
      </c>
      <c r="X50" s="26" t="s">
        <v>27</v>
      </c>
      <c r="Y50" s="60">
        <v>58.341278324477507</v>
      </c>
      <c r="Z50" s="59">
        <v>49</v>
      </c>
      <c r="AA50" s="26" t="s">
        <v>16</v>
      </c>
      <c r="AB50" s="60">
        <v>12.980383166452775</v>
      </c>
      <c r="AC50" s="59">
        <v>49</v>
      </c>
      <c r="AD50" s="26" t="s">
        <v>32</v>
      </c>
      <c r="AE50" s="60">
        <v>31.754559757384932</v>
      </c>
      <c r="AF50" s="59">
        <v>49</v>
      </c>
      <c r="AG50" s="26" t="s">
        <v>12</v>
      </c>
      <c r="AH50" s="60">
        <v>38.001369494587713</v>
      </c>
    </row>
    <row r="51" spans="1:34" x14ac:dyDescent="0.3">
      <c r="A51" s="59">
        <v>50</v>
      </c>
      <c r="B51" s="26" t="s">
        <v>26</v>
      </c>
      <c r="C51" s="60">
        <v>11.595611772062853</v>
      </c>
      <c r="D51" s="59">
        <v>50</v>
      </c>
      <c r="E51" s="26" t="s">
        <v>13</v>
      </c>
      <c r="F51" s="32">
        <v>5.0862262975536794</v>
      </c>
      <c r="G51" s="59">
        <v>50</v>
      </c>
      <c r="H51" s="26" t="s">
        <v>65</v>
      </c>
      <c r="I51" s="32">
        <v>21698.245846135887</v>
      </c>
      <c r="J51" s="74">
        <v>-6</v>
      </c>
      <c r="K51" s="59">
        <v>50</v>
      </c>
      <c r="L51" s="26" t="s">
        <v>74</v>
      </c>
      <c r="M51" s="60">
        <v>11.621623323783496</v>
      </c>
      <c r="N51" s="59">
        <v>50</v>
      </c>
      <c r="O51" s="26" t="s">
        <v>37</v>
      </c>
      <c r="P51" s="60">
        <v>11.163650549151654</v>
      </c>
      <c r="Q51" s="59">
        <v>50</v>
      </c>
      <c r="R51" s="26" t="s">
        <v>107</v>
      </c>
      <c r="S51" s="60">
        <v>8.9431257725129996</v>
      </c>
      <c r="T51" s="59">
        <v>50</v>
      </c>
      <c r="U51" s="26" t="s">
        <v>74</v>
      </c>
      <c r="V51" s="60">
        <v>6.8505329255022218</v>
      </c>
      <c r="W51" s="59">
        <v>50</v>
      </c>
      <c r="X51" s="26" t="s">
        <v>41</v>
      </c>
      <c r="Y51" s="60">
        <v>58.079948904453524</v>
      </c>
      <c r="Z51" s="59">
        <v>50</v>
      </c>
      <c r="AA51" s="26" t="s">
        <v>109</v>
      </c>
      <c r="AB51" s="60">
        <v>12.972713284743692</v>
      </c>
      <c r="AC51" s="59">
        <v>50</v>
      </c>
      <c r="AD51" s="26" t="s">
        <v>87</v>
      </c>
      <c r="AE51" s="60">
        <v>31.742524349859362</v>
      </c>
      <c r="AF51" s="59">
        <v>50</v>
      </c>
      <c r="AG51" s="26" t="s">
        <v>77</v>
      </c>
      <c r="AH51" s="60">
        <v>37.739284396909078</v>
      </c>
    </row>
    <row r="52" spans="1:34" x14ac:dyDescent="0.3">
      <c r="A52" s="59">
        <v>51</v>
      </c>
      <c r="B52" s="26" t="s">
        <v>113</v>
      </c>
      <c r="C52" s="60">
        <v>11.589762056351134</v>
      </c>
      <c r="D52" s="59">
        <v>51</v>
      </c>
      <c r="E52" s="26" t="s">
        <v>90</v>
      </c>
      <c r="F52" s="32">
        <v>5.0855347836143352</v>
      </c>
      <c r="G52" s="59">
        <v>51</v>
      </c>
      <c r="H52" s="26" t="s">
        <v>72</v>
      </c>
      <c r="I52" s="32">
        <v>21661.837990393469</v>
      </c>
      <c r="J52" s="74">
        <v>-1</v>
      </c>
      <c r="K52" s="59">
        <v>51</v>
      </c>
      <c r="L52" s="26" t="s">
        <v>23</v>
      </c>
      <c r="M52" s="60">
        <v>11.477160103033327</v>
      </c>
      <c r="N52" s="59">
        <v>51</v>
      </c>
      <c r="O52" s="26" t="s">
        <v>111</v>
      </c>
      <c r="P52" s="60">
        <v>11.129640131519267</v>
      </c>
      <c r="Q52" s="59">
        <v>51</v>
      </c>
      <c r="R52" s="26" t="s">
        <v>76</v>
      </c>
      <c r="S52" s="60">
        <v>8.925032549789762</v>
      </c>
      <c r="T52" s="59">
        <v>51</v>
      </c>
      <c r="U52" s="26" t="s">
        <v>24</v>
      </c>
      <c r="V52" s="60">
        <v>6.8142673356817625</v>
      </c>
      <c r="W52" s="59">
        <v>51</v>
      </c>
      <c r="X52" s="26" t="s">
        <v>73</v>
      </c>
      <c r="Y52" s="60">
        <v>57.70319972314617</v>
      </c>
      <c r="Z52" s="59">
        <v>51</v>
      </c>
      <c r="AA52" s="26" t="s">
        <v>108</v>
      </c>
      <c r="AB52" s="60">
        <v>12.897792225298922</v>
      </c>
      <c r="AC52" s="59">
        <v>51</v>
      </c>
      <c r="AD52" s="26" t="s">
        <v>29</v>
      </c>
      <c r="AE52" s="60">
        <v>31.725794190755924</v>
      </c>
      <c r="AF52" s="59">
        <v>51</v>
      </c>
      <c r="AG52" s="26" t="s">
        <v>64</v>
      </c>
      <c r="AH52" s="60">
        <v>37.632254801655115</v>
      </c>
    </row>
    <row r="53" spans="1:34" x14ac:dyDescent="0.3">
      <c r="A53" s="59">
        <v>52</v>
      </c>
      <c r="B53" s="26" t="s">
        <v>71</v>
      </c>
      <c r="C53" s="60">
        <v>11.570852582307609</v>
      </c>
      <c r="D53" s="59">
        <v>52</v>
      </c>
      <c r="E53" s="26" t="s">
        <v>70</v>
      </c>
      <c r="F53" s="32">
        <v>5.0639389825409609</v>
      </c>
      <c r="G53" s="59">
        <v>52</v>
      </c>
      <c r="H53" s="26" t="s">
        <v>27</v>
      </c>
      <c r="I53" s="32">
        <v>21530.838765815039</v>
      </c>
      <c r="J53" s="74">
        <v>-1</v>
      </c>
      <c r="K53" s="59">
        <v>52</v>
      </c>
      <c r="L53" s="26" t="s">
        <v>26</v>
      </c>
      <c r="M53" s="60">
        <v>11.473925224988335</v>
      </c>
      <c r="N53" s="59">
        <v>52</v>
      </c>
      <c r="O53" s="26" t="s">
        <v>104</v>
      </c>
      <c r="P53" s="60">
        <v>11.016744029025617</v>
      </c>
      <c r="Q53" s="59">
        <v>52</v>
      </c>
      <c r="R53" s="26" t="s">
        <v>45</v>
      </c>
      <c r="S53" s="60">
        <v>8.9117475108072739</v>
      </c>
      <c r="T53" s="59">
        <v>52</v>
      </c>
      <c r="U53" s="26" t="s">
        <v>53</v>
      </c>
      <c r="V53" s="60">
        <v>6.8138643607495339</v>
      </c>
      <c r="W53" s="59">
        <v>52</v>
      </c>
      <c r="X53" s="26" t="s">
        <v>47</v>
      </c>
      <c r="Y53" s="60">
        <v>57.496201344637242</v>
      </c>
      <c r="Z53" s="59">
        <v>52</v>
      </c>
      <c r="AA53" s="26" t="s">
        <v>78</v>
      </c>
      <c r="AB53" s="60">
        <v>12.893976891509096</v>
      </c>
      <c r="AC53" s="59">
        <v>52</v>
      </c>
      <c r="AD53" s="26" t="s">
        <v>33</v>
      </c>
      <c r="AE53" s="60">
        <v>31.418903368946783</v>
      </c>
      <c r="AF53" s="59">
        <v>52</v>
      </c>
      <c r="AG53" s="26" t="s">
        <v>17</v>
      </c>
      <c r="AH53" s="60">
        <v>37.539413728843044</v>
      </c>
    </row>
    <row r="54" spans="1:34" x14ac:dyDescent="0.3">
      <c r="A54" s="59">
        <v>53</v>
      </c>
      <c r="B54" s="26" t="s">
        <v>112</v>
      </c>
      <c r="C54" s="60">
        <v>11.565763437079738</v>
      </c>
      <c r="D54" s="59">
        <v>53</v>
      </c>
      <c r="E54" s="26" t="s">
        <v>98</v>
      </c>
      <c r="F54" s="32">
        <v>5.0474761422601517</v>
      </c>
      <c r="G54" s="59">
        <v>53</v>
      </c>
      <c r="H54" s="26" t="s">
        <v>73</v>
      </c>
      <c r="I54" s="32">
        <v>21464.007823951048</v>
      </c>
      <c r="J54" s="74">
        <v>4</v>
      </c>
      <c r="K54" s="59">
        <v>53</v>
      </c>
      <c r="L54" s="26" t="s">
        <v>95</v>
      </c>
      <c r="M54" s="60">
        <v>11.466908884306619</v>
      </c>
      <c r="N54" s="59">
        <v>53</v>
      </c>
      <c r="O54" s="26" t="s">
        <v>85</v>
      </c>
      <c r="P54" s="60">
        <v>10.990377549221009</v>
      </c>
      <c r="Q54" s="59">
        <v>53</v>
      </c>
      <c r="R54" s="26" t="s">
        <v>52</v>
      </c>
      <c r="S54" s="60">
        <v>8.8556652675555654</v>
      </c>
      <c r="T54" s="59">
        <v>53</v>
      </c>
      <c r="U54" s="26" t="s">
        <v>30</v>
      </c>
      <c r="V54" s="60">
        <v>6.7982147760893241</v>
      </c>
      <c r="W54" s="59">
        <v>53</v>
      </c>
      <c r="X54" s="26" t="s">
        <v>15</v>
      </c>
      <c r="Y54" s="60">
        <v>57.444521464323216</v>
      </c>
      <c r="Z54" s="59">
        <v>53</v>
      </c>
      <c r="AA54" s="26" t="s">
        <v>104</v>
      </c>
      <c r="AB54" s="60">
        <v>12.812878832098889</v>
      </c>
      <c r="AC54" s="59">
        <v>53</v>
      </c>
      <c r="AD54" s="26" t="s">
        <v>11</v>
      </c>
      <c r="AE54" s="60">
        <v>31.379800790611657</v>
      </c>
      <c r="AF54" s="59">
        <v>53</v>
      </c>
      <c r="AG54" s="26" t="s">
        <v>61</v>
      </c>
      <c r="AH54" s="60">
        <v>37.321073216895584</v>
      </c>
    </row>
    <row r="55" spans="1:34" x14ac:dyDescent="0.3">
      <c r="A55" s="59">
        <v>54</v>
      </c>
      <c r="B55" s="26" t="s">
        <v>50</v>
      </c>
      <c r="C55" s="60">
        <v>11.552951020360311</v>
      </c>
      <c r="D55" s="59">
        <v>54</v>
      </c>
      <c r="E55" s="26" t="s">
        <v>75</v>
      </c>
      <c r="F55" s="32">
        <v>4.9678144571386724</v>
      </c>
      <c r="G55" s="59">
        <v>54</v>
      </c>
      <c r="H55" s="26" t="s">
        <v>25</v>
      </c>
      <c r="I55" s="32">
        <v>21323.245092220073</v>
      </c>
      <c r="J55" s="74">
        <v>1</v>
      </c>
      <c r="K55" s="59">
        <v>54</v>
      </c>
      <c r="L55" s="26" t="s">
        <v>66</v>
      </c>
      <c r="M55" s="60">
        <v>11.462872588465387</v>
      </c>
      <c r="N55" s="59">
        <v>54</v>
      </c>
      <c r="O55" s="26" t="s">
        <v>74</v>
      </c>
      <c r="P55" s="60">
        <v>10.611214399615505</v>
      </c>
      <c r="Q55" s="59">
        <v>54</v>
      </c>
      <c r="R55" s="26" t="s">
        <v>109</v>
      </c>
      <c r="S55" s="60">
        <v>8.7759965449884447</v>
      </c>
      <c r="T55" s="59">
        <v>54</v>
      </c>
      <c r="U55" s="26" t="s">
        <v>20</v>
      </c>
      <c r="V55" s="60">
        <v>6.7886509423442476</v>
      </c>
      <c r="W55" s="59">
        <v>54</v>
      </c>
      <c r="X55" s="26" t="s">
        <v>62</v>
      </c>
      <c r="Y55" s="60">
        <v>57.189558142593064</v>
      </c>
      <c r="Z55" s="59">
        <v>54</v>
      </c>
      <c r="AA55" s="26" t="s">
        <v>10</v>
      </c>
      <c r="AB55" s="60">
        <v>12.734543201214102</v>
      </c>
      <c r="AC55" s="59">
        <v>54</v>
      </c>
      <c r="AD55" s="26" t="s">
        <v>40</v>
      </c>
      <c r="AE55" s="60">
        <v>31.280056481644415</v>
      </c>
      <c r="AF55" s="59">
        <v>54</v>
      </c>
      <c r="AG55" s="26" t="s">
        <v>72</v>
      </c>
      <c r="AH55" s="60">
        <v>37.299454087659292</v>
      </c>
    </row>
    <row r="56" spans="1:34" x14ac:dyDescent="0.3">
      <c r="A56" s="59">
        <v>55</v>
      </c>
      <c r="B56" s="26" t="s">
        <v>81</v>
      </c>
      <c r="C56" s="60">
        <v>11.497433207536446</v>
      </c>
      <c r="D56" s="59">
        <v>55</v>
      </c>
      <c r="E56" s="26" t="s">
        <v>66</v>
      </c>
      <c r="F56" s="32">
        <v>4.956860762316694</v>
      </c>
      <c r="G56" s="59">
        <v>55</v>
      </c>
      <c r="H56" s="26" t="s">
        <v>26</v>
      </c>
      <c r="I56" s="32">
        <v>21278.117605694715</v>
      </c>
      <c r="J56" s="74">
        <v>-2</v>
      </c>
      <c r="K56" s="59">
        <v>55</v>
      </c>
      <c r="L56" s="26" t="s">
        <v>94</v>
      </c>
      <c r="M56" s="60">
        <v>11.445846398612858</v>
      </c>
      <c r="N56" s="59">
        <v>55</v>
      </c>
      <c r="O56" s="26" t="s">
        <v>89</v>
      </c>
      <c r="P56" s="60">
        <v>10.260639281670535</v>
      </c>
      <c r="Q56" s="59">
        <v>55</v>
      </c>
      <c r="R56" s="26" t="s">
        <v>22</v>
      </c>
      <c r="S56" s="60">
        <v>8.7401083869840477</v>
      </c>
      <c r="T56" s="59">
        <v>55</v>
      </c>
      <c r="U56" s="26" t="s">
        <v>69</v>
      </c>
      <c r="V56" s="60">
        <v>6.7647350838311979</v>
      </c>
      <c r="W56" s="59">
        <v>55</v>
      </c>
      <c r="X56" s="26" t="s">
        <v>11</v>
      </c>
      <c r="Y56" s="60">
        <v>56.79302455263354</v>
      </c>
      <c r="Z56" s="59">
        <v>55</v>
      </c>
      <c r="AA56" s="26" t="s">
        <v>64</v>
      </c>
      <c r="AB56" s="60">
        <v>12.656032484591611</v>
      </c>
      <c r="AC56" s="59">
        <v>55</v>
      </c>
      <c r="AD56" s="26" t="s">
        <v>53</v>
      </c>
      <c r="AE56" s="60">
        <v>31.229692385995893</v>
      </c>
      <c r="AF56" s="59">
        <v>55</v>
      </c>
      <c r="AG56" s="26" t="s">
        <v>67</v>
      </c>
      <c r="AH56" s="60">
        <v>37.173776698165071</v>
      </c>
    </row>
    <row r="57" spans="1:34" x14ac:dyDescent="0.3">
      <c r="A57" s="59">
        <v>56</v>
      </c>
      <c r="B57" s="26" t="s">
        <v>11</v>
      </c>
      <c r="C57" s="60">
        <v>11.494469135347202</v>
      </c>
      <c r="D57" s="59">
        <v>56</v>
      </c>
      <c r="E57" s="26" t="s">
        <v>96</v>
      </c>
      <c r="F57" s="32">
        <v>4.8422145502319438</v>
      </c>
      <c r="G57" s="59">
        <v>56</v>
      </c>
      <c r="H57" s="26" t="s">
        <v>70</v>
      </c>
      <c r="I57" s="32">
        <v>21269.747116170023</v>
      </c>
      <c r="J57" s="74">
        <v>-2</v>
      </c>
      <c r="K57" s="59">
        <v>56</v>
      </c>
      <c r="L57" s="26" t="s">
        <v>65</v>
      </c>
      <c r="M57" s="60">
        <v>11.437933308460231</v>
      </c>
      <c r="N57" s="59">
        <v>56</v>
      </c>
      <c r="O57" s="26" t="s">
        <v>73</v>
      </c>
      <c r="P57" s="60">
        <v>10.032258625016752</v>
      </c>
      <c r="Q57" s="59">
        <v>56</v>
      </c>
      <c r="R57" s="26" t="s">
        <v>26</v>
      </c>
      <c r="S57" s="60">
        <v>8.7034249329762616</v>
      </c>
      <c r="T57" s="59">
        <v>56</v>
      </c>
      <c r="U57" s="26" t="s">
        <v>60</v>
      </c>
      <c r="V57" s="60">
        <v>6.7518682482063497</v>
      </c>
      <c r="W57" s="59">
        <v>56</v>
      </c>
      <c r="X57" s="26" t="s">
        <v>93</v>
      </c>
      <c r="Y57" s="60">
        <v>56.405659052182912</v>
      </c>
      <c r="Z57" s="59">
        <v>56</v>
      </c>
      <c r="AA57" s="26" t="s">
        <v>28</v>
      </c>
      <c r="AB57" s="60">
        <v>12.615216993943173</v>
      </c>
      <c r="AC57" s="59">
        <v>56</v>
      </c>
      <c r="AD57" s="26" t="s">
        <v>10</v>
      </c>
      <c r="AE57" s="60">
        <v>31.122735509775485</v>
      </c>
      <c r="AF57" s="59">
        <v>56</v>
      </c>
      <c r="AG57" s="26" t="s">
        <v>97</v>
      </c>
      <c r="AH57" s="60">
        <v>37.169141190667055</v>
      </c>
    </row>
    <row r="58" spans="1:34" x14ac:dyDescent="0.3">
      <c r="A58" s="59">
        <v>57</v>
      </c>
      <c r="B58" s="26" t="s">
        <v>32</v>
      </c>
      <c r="C58" s="60">
        <v>11.475071065485082</v>
      </c>
      <c r="D58" s="59">
        <v>57</v>
      </c>
      <c r="E58" s="26" t="s">
        <v>50</v>
      </c>
      <c r="F58" s="32">
        <v>4.808075763740959</v>
      </c>
      <c r="G58" s="59">
        <v>57</v>
      </c>
      <c r="H58" s="26" t="s">
        <v>47</v>
      </c>
      <c r="I58" s="32">
        <v>21204.990694489952</v>
      </c>
      <c r="J58" s="74">
        <v>2</v>
      </c>
      <c r="K58" s="59">
        <v>57</v>
      </c>
      <c r="L58" s="26" t="s">
        <v>54</v>
      </c>
      <c r="M58" s="60">
        <v>11.434342996164034</v>
      </c>
      <c r="N58" s="59">
        <v>57</v>
      </c>
      <c r="O58" s="26" t="s">
        <v>86</v>
      </c>
      <c r="P58" s="60">
        <v>10.017654946846164</v>
      </c>
      <c r="Q58" s="59">
        <v>57</v>
      </c>
      <c r="R58" s="26" t="s">
        <v>28</v>
      </c>
      <c r="S58" s="60">
        <v>8.7002806785925628</v>
      </c>
      <c r="T58" s="59">
        <v>57</v>
      </c>
      <c r="U58" s="26" t="s">
        <v>63</v>
      </c>
      <c r="V58" s="60">
        <v>6.7502829692069213</v>
      </c>
      <c r="W58" s="59">
        <v>57</v>
      </c>
      <c r="X58" s="26" t="s">
        <v>87</v>
      </c>
      <c r="Y58" s="60">
        <v>56.367516805949776</v>
      </c>
      <c r="Z58" s="59">
        <v>57</v>
      </c>
      <c r="AA58" s="26" t="s">
        <v>46</v>
      </c>
      <c r="AB58" s="60">
        <v>12.566939676830438</v>
      </c>
      <c r="AC58" s="59">
        <v>57</v>
      </c>
      <c r="AD58" s="26" t="s">
        <v>68</v>
      </c>
      <c r="AE58" s="60">
        <v>30.826521874727199</v>
      </c>
      <c r="AF58" s="59">
        <v>57</v>
      </c>
      <c r="AG58" s="26" t="s">
        <v>35</v>
      </c>
      <c r="AH58" s="60">
        <v>36.965093613357915</v>
      </c>
    </row>
    <row r="59" spans="1:34" x14ac:dyDescent="0.3">
      <c r="A59" s="59">
        <v>58</v>
      </c>
      <c r="B59" s="26" t="s">
        <v>52</v>
      </c>
      <c r="C59" s="60">
        <v>11.414182942321389</v>
      </c>
      <c r="D59" s="59">
        <v>58</v>
      </c>
      <c r="E59" s="26" t="s">
        <v>78</v>
      </c>
      <c r="F59" s="32">
        <v>4.7876959397733998</v>
      </c>
      <c r="G59" s="59">
        <v>58</v>
      </c>
      <c r="H59" s="26" t="s">
        <v>17</v>
      </c>
      <c r="I59" s="32">
        <v>21076.948703367405</v>
      </c>
      <c r="J59" s="74">
        <v>3</v>
      </c>
      <c r="K59" s="59">
        <v>58</v>
      </c>
      <c r="L59" s="26" t="s">
        <v>83</v>
      </c>
      <c r="M59" s="60">
        <v>11.338045524793699</v>
      </c>
      <c r="N59" s="59">
        <v>58</v>
      </c>
      <c r="O59" s="26" t="s">
        <v>40</v>
      </c>
      <c r="P59" s="60">
        <v>9.9809125844585509</v>
      </c>
      <c r="Q59" s="59">
        <v>58</v>
      </c>
      <c r="R59" s="26" t="s">
        <v>100</v>
      </c>
      <c r="S59" s="60">
        <v>8.6587260741546146</v>
      </c>
      <c r="T59" s="59">
        <v>58</v>
      </c>
      <c r="U59" s="26" t="s">
        <v>19</v>
      </c>
      <c r="V59" s="60">
        <v>6.743817477980059</v>
      </c>
      <c r="W59" s="59">
        <v>58</v>
      </c>
      <c r="X59" s="26" t="s">
        <v>54</v>
      </c>
      <c r="Y59" s="60">
        <v>56.208208660351787</v>
      </c>
      <c r="Z59" s="59">
        <v>58</v>
      </c>
      <c r="AA59" s="26" t="s">
        <v>30</v>
      </c>
      <c r="AB59" s="60">
        <v>12.481255947741946</v>
      </c>
      <c r="AC59" s="59">
        <v>58</v>
      </c>
      <c r="AD59" s="26" t="s">
        <v>34</v>
      </c>
      <c r="AE59" s="60">
        <v>30.769337303138094</v>
      </c>
      <c r="AF59" s="59">
        <v>58</v>
      </c>
      <c r="AG59" s="26" t="s">
        <v>27</v>
      </c>
      <c r="AH59" s="60">
        <v>36.572241475447903</v>
      </c>
    </row>
    <row r="60" spans="1:34" x14ac:dyDescent="0.3">
      <c r="A60" s="59">
        <v>59</v>
      </c>
      <c r="B60" s="26" t="s">
        <v>114</v>
      </c>
      <c r="C60" s="60">
        <v>11.388664725282396</v>
      </c>
      <c r="D60" s="59">
        <v>59</v>
      </c>
      <c r="E60" s="26" t="s">
        <v>45</v>
      </c>
      <c r="F60" s="32">
        <v>4.7476272450445549</v>
      </c>
      <c r="G60" s="59">
        <v>59</v>
      </c>
      <c r="H60" s="26" t="s">
        <v>59</v>
      </c>
      <c r="I60" s="32">
        <v>21071.491365603844</v>
      </c>
      <c r="J60" s="74">
        <v>-3</v>
      </c>
      <c r="K60" s="59">
        <v>59</v>
      </c>
      <c r="L60" s="26" t="s">
        <v>77</v>
      </c>
      <c r="M60" s="60">
        <v>11.32383911465331</v>
      </c>
      <c r="N60" s="59">
        <v>59</v>
      </c>
      <c r="O60" s="26" t="s">
        <v>102</v>
      </c>
      <c r="P60" s="60">
        <v>9.9117554153477698</v>
      </c>
      <c r="Q60" s="59">
        <v>59</v>
      </c>
      <c r="R60" s="26" t="s">
        <v>75</v>
      </c>
      <c r="S60" s="60">
        <v>8.598452278639229</v>
      </c>
      <c r="T60" s="59">
        <v>59</v>
      </c>
      <c r="U60" s="26" t="s">
        <v>61</v>
      </c>
      <c r="V60" s="60">
        <v>6.7321783807528419</v>
      </c>
      <c r="W60" s="59">
        <v>59</v>
      </c>
      <c r="X60" s="26" t="s">
        <v>107</v>
      </c>
      <c r="Y60" s="60">
        <v>56.120569576571953</v>
      </c>
      <c r="Z60" s="59">
        <v>59</v>
      </c>
      <c r="AA60" s="26" t="s">
        <v>95</v>
      </c>
      <c r="AB60" s="60">
        <v>12.440284542469133</v>
      </c>
      <c r="AC60" s="59">
        <v>59</v>
      </c>
      <c r="AD60" s="26" t="s">
        <v>81</v>
      </c>
      <c r="AE60" s="60">
        <v>30.764823081576985</v>
      </c>
      <c r="AF60" s="59">
        <v>59</v>
      </c>
      <c r="AG60" s="26" t="s">
        <v>62</v>
      </c>
      <c r="AH60" s="60">
        <v>36.51356118848372</v>
      </c>
    </row>
    <row r="61" spans="1:34" x14ac:dyDescent="0.3">
      <c r="A61" s="59">
        <v>60</v>
      </c>
      <c r="B61" s="26" t="s">
        <v>72</v>
      </c>
      <c r="C61" s="60">
        <v>11.368511747194376</v>
      </c>
      <c r="D61" s="59">
        <v>60</v>
      </c>
      <c r="E61" s="26" t="s">
        <v>42</v>
      </c>
      <c r="F61" s="32">
        <v>4.7403771399322778</v>
      </c>
      <c r="G61" s="59">
        <v>60</v>
      </c>
      <c r="H61" s="26" t="s">
        <v>81</v>
      </c>
      <c r="I61" s="32">
        <v>21065.333729457681</v>
      </c>
      <c r="J61" s="74">
        <v>-2</v>
      </c>
      <c r="K61" s="59">
        <v>60</v>
      </c>
      <c r="L61" s="26" t="s">
        <v>59</v>
      </c>
      <c r="M61" s="60">
        <v>11.282665805238224</v>
      </c>
      <c r="N61" s="59">
        <v>60</v>
      </c>
      <c r="O61" s="26" t="s">
        <v>95</v>
      </c>
      <c r="P61" s="60">
        <v>9.8835980983746481</v>
      </c>
      <c r="Q61" s="59">
        <v>60</v>
      </c>
      <c r="R61" s="26" t="s">
        <v>50</v>
      </c>
      <c r="S61" s="60">
        <v>8.5850043677454977</v>
      </c>
      <c r="T61" s="59">
        <v>60</v>
      </c>
      <c r="U61" s="26" t="s">
        <v>39</v>
      </c>
      <c r="V61" s="60">
        <v>6.6989865943993152</v>
      </c>
      <c r="W61" s="59">
        <v>60</v>
      </c>
      <c r="X61" s="26" t="s">
        <v>85</v>
      </c>
      <c r="Y61" s="60">
        <v>55.817567352626064</v>
      </c>
      <c r="Z61" s="59">
        <v>60</v>
      </c>
      <c r="AA61" s="26" t="s">
        <v>68</v>
      </c>
      <c r="AB61" s="60">
        <v>12.320942955216946</v>
      </c>
      <c r="AC61" s="59">
        <v>60</v>
      </c>
      <c r="AD61" s="26" t="s">
        <v>22</v>
      </c>
      <c r="AE61" s="60">
        <v>30.654339946521493</v>
      </c>
      <c r="AF61" s="59">
        <v>60</v>
      </c>
      <c r="AG61" s="26" t="s">
        <v>82</v>
      </c>
      <c r="AH61" s="60">
        <v>36.457923565997767</v>
      </c>
    </row>
    <row r="62" spans="1:34" x14ac:dyDescent="0.3">
      <c r="A62" s="59">
        <v>61</v>
      </c>
      <c r="B62" s="26" t="s">
        <v>115</v>
      </c>
      <c r="C62" s="60">
        <v>11.356477841862556</v>
      </c>
      <c r="D62" s="59">
        <v>61</v>
      </c>
      <c r="E62" s="26" t="s">
        <v>55</v>
      </c>
      <c r="F62" s="32">
        <v>4.6045532599328283</v>
      </c>
      <c r="G62" s="59">
        <v>61</v>
      </c>
      <c r="H62" s="26" t="s">
        <v>44</v>
      </c>
      <c r="I62" s="32">
        <v>21051.293284738666</v>
      </c>
      <c r="J62" s="74">
        <v>3</v>
      </c>
      <c r="K62" s="59">
        <v>61</v>
      </c>
      <c r="L62" s="26" t="s">
        <v>112</v>
      </c>
      <c r="M62" s="60">
        <v>11.281917980016672</v>
      </c>
      <c r="N62" s="59">
        <v>61</v>
      </c>
      <c r="O62" s="26" t="s">
        <v>87</v>
      </c>
      <c r="P62" s="60">
        <v>9.7119425042357079</v>
      </c>
      <c r="Q62" s="59">
        <v>61</v>
      </c>
      <c r="R62" s="26" t="s">
        <v>23</v>
      </c>
      <c r="S62" s="60">
        <v>8.5681812254237286</v>
      </c>
      <c r="T62" s="59">
        <v>61</v>
      </c>
      <c r="U62" s="26" t="s">
        <v>77</v>
      </c>
      <c r="V62" s="60">
        <v>6.6989059719293067</v>
      </c>
      <c r="W62" s="59">
        <v>61</v>
      </c>
      <c r="X62" s="26" t="s">
        <v>35</v>
      </c>
      <c r="Y62" s="60">
        <v>55.545333426037566</v>
      </c>
      <c r="Z62" s="59">
        <v>61</v>
      </c>
      <c r="AA62" s="26" t="s">
        <v>51</v>
      </c>
      <c r="AB62" s="60">
        <v>12.276737008792479</v>
      </c>
      <c r="AC62" s="59">
        <v>61</v>
      </c>
      <c r="AD62" s="26" t="s">
        <v>18</v>
      </c>
      <c r="AE62" s="60">
        <v>30.630980087923454</v>
      </c>
      <c r="AF62" s="59">
        <v>61</v>
      </c>
      <c r="AG62" s="26" t="s">
        <v>87</v>
      </c>
      <c r="AH62" s="60">
        <v>36.417385090767482</v>
      </c>
    </row>
    <row r="63" spans="1:34" x14ac:dyDescent="0.3">
      <c r="A63" s="59">
        <v>62</v>
      </c>
      <c r="B63" s="26" t="s">
        <v>87</v>
      </c>
      <c r="C63" s="60">
        <v>11.349908254890622</v>
      </c>
      <c r="D63" s="59">
        <v>62</v>
      </c>
      <c r="E63" s="26" t="s">
        <v>85</v>
      </c>
      <c r="F63" s="32">
        <v>4.5888584685925622</v>
      </c>
      <c r="G63" s="59">
        <v>62</v>
      </c>
      <c r="H63" s="26" t="s">
        <v>14</v>
      </c>
      <c r="I63" s="32">
        <v>20783.171161608661</v>
      </c>
      <c r="J63" s="74">
        <v>-2</v>
      </c>
      <c r="K63" s="59">
        <v>62</v>
      </c>
      <c r="L63" s="26" t="s">
        <v>67</v>
      </c>
      <c r="M63" s="60">
        <v>11.254887493869248</v>
      </c>
      <c r="N63" s="59">
        <v>62</v>
      </c>
      <c r="O63" s="26" t="s">
        <v>43</v>
      </c>
      <c r="P63" s="60">
        <v>9.5605334945244209</v>
      </c>
      <c r="Q63" s="59">
        <v>62</v>
      </c>
      <c r="R63" s="26" t="s">
        <v>40</v>
      </c>
      <c r="S63" s="60">
        <v>8.4900125224161513</v>
      </c>
      <c r="T63" s="59">
        <v>62</v>
      </c>
      <c r="U63" s="26" t="s">
        <v>26</v>
      </c>
      <c r="V63" s="60">
        <v>6.6761999510063674</v>
      </c>
      <c r="W63" s="59">
        <v>62</v>
      </c>
      <c r="X63" s="26" t="s">
        <v>89</v>
      </c>
      <c r="Y63" s="60">
        <v>55.330204250057676</v>
      </c>
      <c r="Z63" s="59">
        <v>62</v>
      </c>
      <c r="AA63" s="26" t="s">
        <v>63</v>
      </c>
      <c r="AB63" s="60">
        <v>12.185349208715035</v>
      </c>
      <c r="AC63" s="59">
        <v>62</v>
      </c>
      <c r="AD63" s="26" t="s">
        <v>79</v>
      </c>
      <c r="AE63" s="60">
        <v>30.561607643294085</v>
      </c>
      <c r="AF63" s="59">
        <v>62</v>
      </c>
      <c r="AG63" s="26" t="s">
        <v>109</v>
      </c>
      <c r="AH63" s="60">
        <v>36.40127989106611</v>
      </c>
    </row>
    <row r="64" spans="1:34" x14ac:dyDescent="0.3">
      <c r="A64" s="59">
        <v>63</v>
      </c>
      <c r="B64" s="26" t="s">
        <v>89</v>
      </c>
      <c r="C64" s="60">
        <v>11.341442372244288</v>
      </c>
      <c r="D64" s="59">
        <v>63</v>
      </c>
      <c r="E64" s="26" t="s">
        <v>87</v>
      </c>
      <c r="F64" s="32">
        <v>4.5813565903294773</v>
      </c>
      <c r="G64" s="59">
        <v>63</v>
      </c>
      <c r="H64" s="26" t="s">
        <v>80</v>
      </c>
      <c r="I64" s="32">
        <v>20332.521112224247</v>
      </c>
      <c r="J64" s="74">
        <v>4</v>
      </c>
      <c r="K64" s="59">
        <v>63</v>
      </c>
      <c r="L64" s="26" t="s">
        <v>113</v>
      </c>
      <c r="M64" s="60">
        <v>11.219863537342164</v>
      </c>
      <c r="N64" s="59">
        <v>63</v>
      </c>
      <c r="O64" s="26" t="s">
        <v>92</v>
      </c>
      <c r="P64" s="60">
        <v>9.5502528772289423</v>
      </c>
      <c r="Q64" s="59">
        <v>63</v>
      </c>
      <c r="R64" s="26" t="s">
        <v>29</v>
      </c>
      <c r="S64" s="60">
        <v>8.4236144270656439</v>
      </c>
      <c r="T64" s="59">
        <v>63</v>
      </c>
      <c r="U64" s="26" t="s">
        <v>96</v>
      </c>
      <c r="V64" s="60">
        <v>6.6467787145445527</v>
      </c>
      <c r="W64" s="59">
        <v>63</v>
      </c>
      <c r="X64" s="26" t="s">
        <v>78</v>
      </c>
      <c r="Y64" s="60">
        <v>55.113290626832999</v>
      </c>
      <c r="Z64" s="59">
        <v>63</v>
      </c>
      <c r="AA64" s="26" t="s">
        <v>105</v>
      </c>
      <c r="AB64" s="60">
        <v>12.176227359157506</v>
      </c>
      <c r="AC64" s="59">
        <v>63</v>
      </c>
      <c r="AD64" s="26" t="s">
        <v>61</v>
      </c>
      <c r="AE64" s="60">
        <v>30.5091314452768</v>
      </c>
      <c r="AF64" s="59">
        <v>63</v>
      </c>
      <c r="AG64" s="26" t="s">
        <v>19</v>
      </c>
      <c r="AH64" s="60">
        <v>36.396828016601368</v>
      </c>
    </row>
    <row r="65" spans="1:34" x14ac:dyDescent="0.3">
      <c r="A65" s="59">
        <v>64</v>
      </c>
      <c r="B65" s="26" t="s">
        <v>103</v>
      </c>
      <c r="C65" s="60">
        <v>11.335945743123006</v>
      </c>
      <c r="D65" s="59">
        <v>64</v>
      </c>
      <c r="E65" s="26" t="s">
        <v>21</v>
      </c>
      <c r="F65" s="32">
        <v>4.5711845329162486</v>
      </c>
      <c r="G65" s="59">
        <v>64</v>
      </c>
      <c r="H65" s="26" t="s">
        <v>57</v>
      </c>
      <c r="I65" s="32">
        <v>20257.648322793189</v>
      </c>
      <c r="J65" s="74">
        <v>2</v>
      </c>
      <c r="K65" s="59">
        <v>64</v>
      </c>
      <c r="L65" s="26" t="s">
        <v>91</v>
      </c>
      <c r="M65" s="60">
        <v>11.175378553415356</v>
      </c>
      <c r="N65" s="59">
        <v>64</v>
      </c>
      <c r="O65" s="26" t="s">
        <v>41</v>
      </c>
      <c r="P65" s="60">
        <v>9.5380992016373511</v>
      </c>
      <c r="Q65" s="59">
        <v>64</v>
      </c>
      <c r="R65" s="26" t="s">
        <v>33</v>
      </c>
      <c r="S65" s="60">
        <v>8.3939543900587665</v>
      </c>
      <c r="T65" s="59">
        <v>64</v>
      </c>
      <c r="U65" s="26" t="s">
        <v>27</v>
      </c>
      <c r="V65" s="60">
        <v>6.6317929507206941</v>
      </c>
      <c r="W65" s="59">
        <v>64</v>
      </c>
      <c r="X65" s="26" t="s">
        <v>48</v>
      </c>
      <c r="Y65" s="60">
        <v>54.694926573854417</v>
      </c>
      <c r="Z65" s="59">
        <v>64</v>
      </c>
      <c r="AA65" s="26" t="s">
        <v>32</v>
      </c>
      <c r="AB65" s="60">
        <v>12.107595935497015</v>
      </c>
      <c r="AC65" s="59">
        <v>64</v>
      </c>
      <c r="AD65" s="26" t="s">
        <v>57</v>
      </c>
      <c r="AE65" s="60">
        <v>30.410932473561893</v>
      </c>
      <c r="AF65" s="59">
        <v>64</v>
      </c>
      <c r="AG65" s="26" t="s">
        <v>28</v>
      </c>
      <c r="AH65" s="60">
        <v>36.310542798537739</v>
      </c>
    </row>
    <row r="66" spans="1:34" x14ac:dyDescent="0.3">
      <c r="A66" s="59">
        <v>65</v>
      </c>
      <c r="B66" s="26" t="s">
        <v>84</v>
      </c>
      <c r="C66" s="60">
        <v>11.289744250941183</v>
      </c>
      <c r="D66" s="59">
        <v>65</v>
      </c>
      <c r="E66" s="26" t="s">
        <v>92</v>
      </c>
      <c r="F66" s="32">
        <v>4.5625793476348662</v>
      </c>
      <c r="G66" s="59">
        <v>65</v>
      </c>
      <c r="H66" s="26" t="s">
        <v>29</v>
      </c>
      <c r="I66" s="32">
        <v>20091.283155574933</v>
      </c>
      <c r="J66" s="74">
        <v>0</v>
      </c>
      <c r="K66" s="59">
        <v>65</v>
      </c>
      <c r="L66" s="26" t="s">
        <v>78</v>
      </c>
      <c r="M66" s="60">
        <v>11.076565040335737</v>
      </c>
      <c r="N66" s="59">
        <v>65</v>
      </c>
      <c r="O66" s="26" t="s">
        <v>28</v>
      </c>
      <c r="P66" s="60">
        <v>9.5317859000619336</v>
      </c>
      <c r="Q66" s="59">
        <v>65</v>
      </c>
      <c r="R66" s="26" t="s">
        <v>19</v>
      </c>
      <c r="S66" s="60">
        <v>8.3765325182466341</v>
      </c>
      <c r="T66" s="59">
        <v>65</v>
      </c>
      <c r="U66" s="26" t="s">
        <v>29</v>
      </c>
      <c r="V66" s="60">
        <v>6.6288495426755532</v>
      </c>
      <c r="W66" s="59">
        <v>65</v>
      </c>
      <c r="X66" s="26" t="s">
        <v>56</v>
      </c>
      <c r="Y66" s="60">
        <v>54.66327803401991</v>
      </c>
      <c r="Z66" s="59">
        <v>65</v>
      </c>
      <c r="AA66" s="26" t="s">
        <v>52</v>
      </c>
      <c r="AB66" s="60">
        <v>12.040555189023856</v>
      </c>
      <c r="AC66" s="59">
        <v>65</v>
      </c>
      <c r="AD66" s="26" t="s">
        <v>47</v>
      </c>
      <c r="AE66" s="60">
        <v>30.367321553592824</v>
      </c>
      <c r="AF66" s="59">
        <v>65</v>
      </c>
      <c r="AG66" s="26" t="s">
        <v>48</v>
      </c>
      <c r="AH66" s="60">
        <v>36.282486543984284</v>
      </c>
    </row>
    <row r="67" spans="1:34" x14ac:dyDescent="0.3">
      <c r="A67" s="59">
        <v>66</v>
      </c>
      <c r="B67" s="26" t="s">
        <v>78</v>
      </c>
      <c r="C67" s="60">
        <v>11.246509782925827</v>
      </c>
      <c r="D67" s="59">
        <v>66</v>
      </c>
      <c r="E67" s="26" t="s">
        <v>83</v>
      </c>
      <c r="F67" s="32">
        <v>4.5367545751915799</v>
      </c>
      <c r="G67" s="59">
        <v>66</v>
      </c>
      <c r="H67" s="26" t="s">
        <v>91</v>
      </c>
      <c r="I67" s="32">
        <v>20029.375129097709</v>
      </c>
      <c r="J67" s="74">
        <v>-3</v>
      </c>
      <c r="K67" s="59">
        <v>66</v>
      </c>
      <c r="L67" s="26" t="s">
        <v>114</v>
      </c>
      <c r="M67" s="60">
        <v>11.070622132710199</v>
      </c>
      <c r="N67" s="59">
        <v>66</v>
      </c>
      <c r="O67" s="26" t="s">
        <v>42</v>
      </c>
      <c r="P67" s="60">
        <v>9.5295693849047467</v>
      </c>
      <c r="Q67" s="59">
        <v>66</v>
      </c>
      <c r="R67" s="26" t="s">
        <v>38</v>
      </c>
      <c r="S67" s="60">
        <v>8.3720208124598656</v>
      </c>
      <c r="T67" s="59">
        <v>66</v>
      </c>
      <c r="U67" s="26" t="s">
        <v>72</v>
      </c>
      <c r="V67" s="60">
        <v>6.6010427817088555</v>
      </c>
      <c r="W67" s="59">
        <v>66</v>
      </c>
      <c r="X67" s="26" t="s">
        <v>72</v>
      </c>
      <c r="Y67" s="60">
        <v>54.38479584439434</v>
      </c>
      <c r="Z67" s="59">
        <v>66</v>
      </c>
      <c r="AA67" s="26" t="s">
        <v>91</v>
      </c>
      <c r="AB67" s="60">
        <v>11.98862004856106</v>
      </c>
      <c r="AC67" s="59">
        <v>66</v>
      </c>
      <c r="AD67" s="26" t="s">
        <v>46</v>
      </c>
      <c r="AE67" s="60">
        <v>30.285384392644126</v>
      </c>
      <c r="AF67" s="59">
        <v>66</v>
      </c>
      <c r="AG67" s="26" t="s">
        <v>18</v>
      </c>
      <c r="AH67" s="60">
        <v>36.129428497543323</v>
      </c>
    </row>
    <row r="68" spans="1:34" x14ac:dyDescent="0.3">
      <c r="A68" s="59">
        <v>67</v>
      </c>
      <c r="B68" s="26" t="s">
        <v>24</v>
      </c>
      <c r="C68" s="60">
        <v>11.244297300749722</v>
      </c>
      <c r="D68" s="59">
        <v>67</v>
      </c>
      <c r="E68" s="26" t="s">
        <v>54</v>
      </c>
      <c r="F68" s="32">
        <v>4.5031355266758766</v>
      </c>
      <c r="G68" s="59">
        <v>67</v>
      </c>
      <c r="H68" s="26" t="s">
        <v>41</v>
      </c>
      <c r="I68" s="32">
        <v>19961.097823229826</v>
      </c>
      <c r="J68" s="74">
        <v>-5</v>
      </c>
      <c r="K68" s="59">
        <v>67</v>
      </c>
      <c r="L68" s="26" t="s">
        <v>70</v>
      </c>
      <c r="M68" s="60">
        <v>10.973272754920018</v>
      </c>
      <c r="N68" s="59">
        <v>67</v>
      </c>
      <c r="O68" s="26" t="s">
        <v>33</v>
      </c>
      <c r="P68" s="60">
        <v>9.4655535644448321</v>
      </c>
      <c r="Q68" s="59">
        <v>67</v>
      </c>
      <c r="R68" s="26" t="s">
        <v>114</v>
      </c>
      <c r="S68" s="60">
        <v>8.369579310781063</v>
      </c>
      <c r="T68" s="59">
        <v>67</v>
      </c>
      <c r="U68" s="26" t="s">
        <v>25</v>
      </c>
      <c r="V68" s="60">
        <v>6.5593639681566174</v>
      </c>
      <c r="W68" s="59">
        <v>67</v>
      </c>
      <c r="X68" s="26" t="s">
        <v>109</v>
      </c>
      <c r="Y68" s="60">
        <v>54.314974872184131</v>
      </c>
      <c r="Z68" s="59">
        <v>67</v>
      </c>
      <c r="AA68" s="26" t="s">
        <v>114</v>
      </c>
      <c r="AB68" s="60">
        <v>11.828697710523777</v>
      </c>
      <c r="AC68" s="59">
        <v>67</v>
      </c>
      <c r="AD68" s="26" t="s">
        <v>86</v>
      </c>
      <c r="AE68" s="60">
        <v>30.276950636348548</v>
      </c>
      <c r="AF68" s="59">
        <v>67</v>
      </c>
      <c r="AG68" s="26" t="s">
        <v>59</v>
      </c>
      <c r="AH68" s="60">
        <v>36.077441650673208</v>
      </c>
    </row>
    <row r="69" spans="1:34" x14ac:dyDescent="0.3">
      <c r="A69" s="59">
        <v>68</v>
      </c>
      <c r="B69" s="26" t="s">
        <v>85</v>
      </c>
      <c r="C69" s="60">
        <v>11.13446077163762</v>
      </c>
      <c r="D69" s="59">
        <v>68</v>
      </c>
      <c r="E69" s="26" t="s">
        <v>47</v>
      </c>
      <c r="F69" s="32">
        <v>4.4057207119520427</v>
      </c>
      <c r="G69" s="59">
        <v>68</v>
      </c>
      <c r="H69" s="26" t="s">
        <v>68</v>
      </c>
      <c r="I69" s="32">
        <v>19957.118289314541</v>
      </c>
      <c r="J69" s="74">
        <v>0</v>
      </c>
      <c r="K69" s="59">
        <v>68</v>
      </c>
      <c r="L69" s="26" t="s">
        <v>51</v>
      </c>
      <c r="M69" s="60">
        <v>10.953267251978389</v>
      </c>
      <c r="N69" s="59">
        <v>68</v>
      </c>
      <c r="O69" s="26" t="s">
        <v>83</v>
      </c>
      <c r="P69" s="60">
        <v>9.3521791923292028</v>
      </c>
      <c r="Q69" s="59">
        <v>68</v>
      </c>
      <c r="R69" s="26" t="s">
        <v>85</v>
      </c>
      <c r="S69" s="60">
        <v>8.3587412537214902</v>
      </c>
      <c r="T69" s="59">
        <v>68</v>
      </c>
      <c r="U69" s="26" t="s">
        <v>81</v>
      </c>
      <c r="V69" s="60">
        <v>6.5582233970641539</v>
      </c>
      <c r="W69" s="59">
        <v>68</v>
      </c>
      <c r="X69" s="26" t="s">
        <v>95</v>
      </c>
      <c r="Y69" s="60">
        <v>54.212487604005865</v>
      </c>
      <c r="Z69" s="59">
        <v>68</v>
      </c>
      <c r="AA69" s="26" t="s">
        <v>112</v>
      </c>
      <c r="AB69" s="60">
        <v>11.71318944764119</v>
      </c>
      <c r="AC69" s="59">
        <v>68</v>
      </c>
      <c r="AD69" s="26" t="s">
        <v>96</v>
      </c>
      <c r="AE69" s="60">
        <v>30.21417952636855</v>
      </c>
      <c r="AF69" s="59">
        <v>68</v>
      </c>
      <c r="AG69" s="26" t="s">
        <v>54</v>
      </c>
      <c r="AH69" s="60">
        <v>36.021538455456728</v>
      </c>
    </row>
    <row r="70" spans="1:34" x14ac:dyDescent="0.3">
      <c r="A70" s="59">
        <v>69</v>
      </c>
      <c r="B70" s="26" t="s">
        <v>60</v>
      </c>
      <c r="C70" s="60">
        <v>11.113137027213881</v>
      </c>
      <c r="D70" s="59">
        <v>69</v>
      </c>
      <c r="E70" s="26" t="s">
        <v>79</v>
      </c>
      <c r="F70" s="32">
        <v>4.4012962497151875</v>
      </c>
      <c r="G70" s="59">
        <v>69</v>
      </c>
      <c r="H70" s="26" t="s">
        <v>82</v>
      </c>
      <c r="I70" s="32">
        <v>19934.914759710751</v>
      </c>
      <c r="J70" s="74">
        <v>0</v>
      </c>
      <c r="K70" s="59">
        <v>69</v>
      </c>
      <c r="L70" s="26" t="s">
        <v>90</v>
      </c>
      <c r="M70" s="60">
        <v>10.943261795826785</v>
      </c>
      <c r="N70" s="59">
        <v>69</v>
      </c>
      <c r="O70" s="26" t="s">
        <v>52</v>
      </c>
      <c r="P70" s="60">
        <v>9.3081105436968272</v>
      </c>
      <c r="Q70" s="59">
        <v>69</v>
      </c>
      <c r="R70" s="26" t="s">
        <v>11</v>
      </c>
      <c r="S70" s="60">
        <v>8.2857715667047103</v>
      </c>
      <c r="T70" s="59">
        <v>69</v>
      </c>
      <c r="U70" s="26" t="s">
        <v>79</v>
      </c>
      <c r="V70" s="60">
        <v>6.556934446979227</v>
      </c>
      <c r="W70" s="59">
        <v>69</v>
      </c>
      <c r="X70" s="26" t="s">
        <v>61</v>
      </c>
      <c r="Y70" s="60">
        <v>54.040438942646752</v>
      </c>
      <c r="Z70" s="59">
        <v>69</v>
      </c>
      <c r="AA70" s="26" t="s">
        <v>93</v>
      </c>
      <c r="AB70" s="60">
        <v>11.693087522580733</v>
      </c>
      <c r="AC70" s="59">
        <v>69</v>
      </c>
      <c r="AD70" s="26" t="s">
        <v>91</v>
      </c>
      <c r="AE70" s="60">
        <v>30.113074098574909</v>
      </c>
      <c r="AF70" s="59">
        <v>69</v>
      </c>
      <c r="AG70" s="26" t="s">
        <v>71</v>
      </c>
      <c r="AH70" s="60">
        <v>35.936143690153322</v>
      </c>
    </row>
    <row r="71" spans="1:34" x14ac:dyDescent="0.3">
      <c r="A71" s="59">
        <v>70</v>
      </c>
      <c r="B71" s="26" t="s">
        <v>70</v>
      </c>
      <c r="C71" s="60">
        <v>11.064103726139706</v>
      </c>
      <c r="D71" s="59">
        <v>70</v>
      </c>
      <c r="E71" s="26" t="s">
        <v>24</v>
      </c>
      <c r="F71" s="32">
        <v>4.338069743734124</v>
      </c>
      <c r="G71" s="59">
        <v>70</v>
      </c>
      <c r="H71" s="26" t="s">
        <v>84</v>
      </c>
      <c r="I71" s="32">
        <v>19675.431923360793</v>
      </c>
      <c r="J71" s="74">
        <v>0</v>
      </c>
      <c r="K71" s="59">
        <v>70</v>
      </c>
      <c r="L71" s="26" t="s">
        <v>92</v>
      </c>
      <c r="M71" s="60">
        <v>10.919718888739055</v>
      </c>
      <c r="N71" s="59">
        <v>70</v>
      </c>
      <c r="O71" s="26" t="s">
        <v>77</v>
      </c>
      <c r="P71" s="60">
        <v>9.2453180615597432</v>
      </c>
      <c r="Q71" s="59">
        <v>70</v>
      </c>
      <c r="R71" s="26" t="s">
        <v>104</v>
      </c>
      <c r="S71" s="60">
        <v>8.1793691693229533</v>
      </c>
      <c r="T71" s="59">
        <v>70</v>
      </c>
      <c r="U71" s="26" t="s">
        <v>68</v>
      </c>
      <c r="V71" s="60">
        <v>6.5260761580073989</v>
      </c>
      <c r="W71" s="59">
        <v>70</v>
      </c>
      <c r="X71" s="26" t="s">
        <v>16</v>
      </c>
      <c r="Y71" s="60">
        <v>53.690479501545184</v>
      </c>
      <c r="Z71" s="59">
        <v>70</v>
      </c>
      <c r="AA71" s="26" t="s">
        <v>13</v>
      </c>
      <c r="AB71" s="60">
        <v>11.692482599836376</v>
      </c>
      <c r="AC71" s="59">
        <v>70</v>
      </c>
      <c r="AD71" s="26" t="s">
        <v>72</v>
      </c>
      <c r="AE71" s="60">
        <v>30.049080760635956</v>
      </c>
      <c r="AF71" s="59">
        <v>70</v>
      </c>
      <c r="AG71" s="26" t="s">
        <v>21</v>
      </c>
      <c r="AH71" s="60">
        <v>35.855474256221008</v>
      </c>
    </row>
    <row r="72" spans="1:34" x14ac:dyDescent="0.3">
      <c r="A72" s="59">
        <v>71</v>
      </c>
      <c r="B72" s="26" t="s">
        <v>63</v>
      </c>
      <c r="C72" s="60">
        <v>11.043477083330174</v>
      </c>
      <c r="D72" s="59">
        <v>71</v>
      </c>
      <c r="E72" s="26" t="s">
        <v>114</v>
      </c>
      <c r="F72" s="32">
        <v>4.3275479930471761</v>
      </c>
      <c r="G72" s="59">
        <v>71</v>
      </c>
      <c r="H72" s="26" t="s">
        <v>39</v>
      </c>
      <c r="I72" s="32">
        <v>19658.063879005582</v>
      </c>
      <c r="J72" s="74">
        <v>0</v>
      </c>
      <c r="K72" s="59">
        <v>71</v>
      </c>
      <c r="L72" s="26" t="s">
        <v>48</v>
      </c>
      <c r="M72" s="60">
        <v>10.832146127799774</v>
      </c>
      <c r="N72" s="59">
        <v>71</v>
      </c>
      <c r="O72" s="26" t="s">
        <v>50</v>
      </c>
      <c r="P72" s="60">
        <v>9.1845052404239738</v>
      </c>
      <c r="Q72" s="59">
        <v>71</v>
      </c>
      <c r="R72" s="26" t="s">
        <v>97</v>
      </c>
      <c r="S72" s="60">
        <v>8.159835837552933</v>
      </c>
      <c r="T72" s="59">
        <v>71</v>
      </c>
      <c r="U72" s="26" t="s">
        <v>70</v>
      </c>
      <c r="V72" s="60">
        <v>6.4829750125555705</v>
      </c>
      <c r="W72" s="59">
        <v>71</v>
      </c>
      <c r="X72" s="26" t="s">
        <v>96</v>
      </c>
      <c r="Y72" s="60">
        <v>53.571934348472638</v>
      </c>
      <c r="Z72" s="59">
        <v>71</v>
      </c>
      <c r="AA72" s="26" t="s">
        <v>33</v>
      </c>
      <c r="AB72" s="60">
        <v>11.6267308062283</v>
      </c>
      <c r="AC72" s="59">
        <v>71</v>
      </c>
      <c r="AD72" s="26" t="s">
        <v>97</v>
      </c>
      <c r="AE72" s="60">
        <v>29.994993072445926</v>
      </c>
      <c r="AF72" s="59">
        <v>71</v>
      </c>
      <c r="AG72" s="26" t="s">
        <v>89</v>
      </c>
      <c r="AH72" s="60">
        <v>35.800608002502415</v>
      </c>
    </row>
    <row r="73" spans="1:34" x14ac:dyDescent="0.3">
      <c r="A73" s="59">
        <v>72</v>
      </c>
      <c r="B73" s="26" t="s">
        <v>51</v>
      </c>
      <c r="C73" s="60">
        <v>11.020964937217983</v>
      </c>
      <c r="D73" s="59">
        <v>72</v>
      </c>
      <c r="E73" s="26" t="s">
        <v>67</v>
      </c>
      <c r="F73" s="32">
        <v>4.3244102472703077</v>
      </c>
      <c r="G73" s="59">
        <v>72</v>
      </c>
      <c r="H73" s="26" t="s">
        <v>74</v>
      </c>
      <c r="I73" s="32">
        <v>18872.103938983728</v>
      </c>
      <c r="J73" s="74">
        <v>0</v>
      </c>
      <c r="K73" s="59">
        <v>72</v>
      </c>
      <c r="L73" s="26" t="s">
        <v>102</v>
      </c>
      <c r="M73" s="60">
        <v>10.831552513248099</v>
      </c>
      <c r="N73" s="59">
        <v>72</v>
      </c>
      <c r="O73" s="26" t="s">
        <v>103</v>
      </c>
      <c r="P73" s="60">
        <v>9.0054387197904191</v>
      </c>
      <c r="Q73" s="59">
        <v>72</v>
      </c>
      <c r="R73" s="26" t="s">
        <v>84</v>
      </c>
      <c r="S73" s="60">
        <v>8.1132406847951302</v>
      </c>
      <c r="T73" s="59">
        <v>72</v>
      </c>
      <c r="U73" s="26" t="s">
        <v>101</v>
      </c>
      <c r="V73" s="60">
        <v>6.4766647714872221</v>
      </c>
      <c r="W73" s="59">
        <v>72</v>
      </c>
      <c r="X73" s="26" t="s">
        <v>28</v>
      </c>
      <c r="Y73" s="60">
        <v>53.571194172122802</v>
      </c>
      <c r="Z73" s="59">
        <v>72</v>
      </c>
      <c r="AA73" s="26" t="s">
        <v>31</v>
      </c>
      <c r="AB73" s="60">
        <v>11.592171059297575</v>
      </c>
      <c r="AC73" s="59">
        <v>72</v>
      </c>
      <c r="AD73" s="26" t="s">
        <v>99</v>
      </c>
      <c r="AE73" s="60">
        <v>29.98189162118695</v>
      </c>
      <c r="AF73" s="59">
        <v>72</v>
      </c>
      <c r="AG73" s="26" t="s">
        <v>114</v>
      </c>
      <c r="AH73" s="60">
        <v>35.465836941560582</v>
      </c>
    </row>
    <row r="74" spans="1:34" x14ac:dyDescent="0.3">
      <c r="A74" s="59">
        <v>73</v>
      </c>
      <c r="B74" s="26" t="s">
        <v>57</v>
      </c>
      <c r="C74" s="60">
        <v>10.936372522288778</v>
      </c>
      <c r="D74" s="59">
        <v>73</v>
      </c>
      <c r="E74" s="26" t="s">
        <v>35</v>
      </c>
      <c r="F74" s="32">
        <v>4.2574702423893598</v>
      </c>
      <c r="G74" s="59">
        <v>73</v>
      </c>
      <c r="H74" s="26" t="s">
        <v>112</v>
      </c>
      <c r="I74" s="32">
        <v>18567.758973367883</v>
      </c>
      <c r="J74" s="74">
        <v>0</v>
      </c>
      <c r="K74" s="59">
        <v>73</v>
      </c>
      <c r="L74" s="26" t="s">
        <v>27</v>
      </c>
      <c r="M74" s="60">
        <v>10.789127659407157</v>
      </c>
      <c r="N74" s="59">
        <v>73</v>
      </c>
      <c r="O74" s="26" t="s">
        <v>22</v>
      </c>
      <c r="P74" s="60">
        <v>8.6904662581405319</v>
      </c>
      <c r="Q74" s="59">
        <v>73</v>
      </c>
      <c r="R74" s="26" t="s">
        <v>93</v>
      </c>
      <c r="S74" s="60">
        <v>8.1037004998971298</v>
      </c>
      <c r="T74" s="59">
        <v>73</v>
      </c>
      <c r="U74" s="26" t="s">
        <v>12</v>
      </c>
      <c r="V74" s="60">
        <v>6.4757373150440998</v>
      </c>
      <c r="W74" s="59">
        <v>73</v>
      </c>
      <c r="X74" s="26" t="s">
        <v>20</v>
      </c>
      <c r="Y74" s="60">
        <v>53.337283435980574</v>
      </c>
      <c r="Z74" s="59">
        <v>73</v>
      </c>
      <c r="AA74" s="26" t="s">
        <v>56</v>
      </c>
      <c r="AB74" s="60">
        <v>11.578877267485799</v>
      </c>
      <c r="AC74" s="59">
        <v>73</v>
      </c>
      <c r="AD74" s="26" t="s">
        <v>43</v>
      </c>
      <c r="AE74" s="60">
        <v>29.953099477138817</v>
      </c>
      <c r="AF74" s="59">
        <v>73</v>
      </c>
      <c r="AG74" s="26" t="s">
        <v>46</v>
      </c>
      <c r="AH74" s="60">
        <v>35.342994199736381</v>
      </c>
    </row>
    <row r="75" spans="1:34" x14ac:dyDescent="0.3">
      <c r="A75" s="59">
        <v>74</v>
      </c>
      <c r="B75" s="26" t="s">
        <v>56</v>
      </c>
      <c r="C75" s="60">
        <v>10.916007399374195</v>
      </c>
      <c r="D75" s="59">
        <v>74</v>
      </c>
      <c r="E75" s="26" t="s">
        <v>113</v>
      </c>
      <c r="F75" s="32">
        <v>4.1924223943950523</v>
      </c>
      <c r="G75" s="59">
        <v>74</v>
      </c>
      <c r="H75" s="26" t="s">
        <v>97</v>
      </c>
      <c r="I75" s="32">
        <v>18411.741678730752</v>
      </c>
      <c r="J75" s="74">
        <v>0</v>
      </c>
      <c r="K75" s="59">
        <v>74</v>
      </c>
      <c r="L75" s="26" t="s">
        <v>55</v>
      </c>
      <c r="M75" s="60">
        <v>10.762629542067643</v>
      </c>
      <c r="N75" s="59">
        <v>74</v>
      </c>
      <c r="O75" s="26" t="s">
        <v>82</v>
      </c>
      <c r="P75" s="60">
        <v>8.6205037209125663</v>
      </c>
      <c r="Q75" s="59">
        <v>74</v>
      </c>
      <c r="R75" s="26" t="s">
        <v>103</v>
      </c>
      <c r="S75" s="60">
        <v>8.0994286478986766</v>
      </c>
      <c r="T75" s="59">
        <v>74</v>
      </c>
      <c r="U75" s="26" t="s">
        <v>16</v>
      </c>
      <c r="V75" s="60">
        <v>6.4474817696565907</v>
      </c>
      <c r="W75" s="59">
        <v>74</v>
      </c>
      <c r="X75" s="26" t="s">
        <v>26</v>
      </c>
      <c r="Y75" s="60">
        <v>52.853879787391591</v>
      </c>
      <c r="Z75" s="59">
        <v>74</v>
      </c>
      <c r="AA75" s="26" t="s">
        <v>50</v>
      </c>
      <c r="AB75" s="60">
        <v>11.57679655032066</v>
      </c>
      <c r="AC75" s="59">
        <v>74</v>
      </c>
      <c r="AD75" s="26" t="s">
        <v>88</v>
      </c>
      <c r="AE75" s="60">
        <v>29.83561617516478</v>
      </c>
      <c r="AF75" s="59">
        <v>74</v>
      </c>
      <c r="AG75" s="26" t="s">
        <v>45</v>
      </c>
      <c r="AH75" s="60">
        <v>35.266658195053871</v>
      </c>
    </row>
    <row r="76" spans="1:34" x14ac:dyDescent="0.3">
      <c r="A76" s="59">
        <v>75</v>
      </c>
      <c r="B76" s="26" t="s">
        <v>14</v>
      </c>
      <c r="C76" s="60">
        <v>10.883832505139708</v>
      </c>
      <c r="D76" s="59">
        <v>75</v>
      </c>
      <c r="E76" s="26" t="s">
        <v>17</v>
      </c>
      <c r="F76" s="32">
        <v>4.1692609441462736</v>
      </c>
      <c r="G76" s="59">
        <v>75</v>
      </c>
      <c r="H76" s="26" t="s">
        <v>77</v>
      </c>
      <c r="I76" s="32">
        <v>18033.786599627289</v>
      </c>
      <c r="J76" s="74">
        <v>0</v>
      </c>
      <c r="K76" s="59">
        <v>75</v>
      </c>
      <c r="L76" s="26" t="s">
        <v>17</v>
      </c>
      <c r="M76" s="60">
        <v>10.720600759252164</v>
      </c>
      <c r="N76" s="59">
        <v>75</v>
      </c>
      <c r="O76" s="26" t="s">
        <v>18</v>
      </c>
      <c r="P76" s="60">
        <v>8.5371702637889797</v>
      </c>
      <c r="Q76" s="59">
        <v>75</v>
      </c>
      <c r="R76" s="26" t="s">
        <v>51</v>
      </c>
      <c r="S76" s="60">
        <v>8.0946614541779667</v>
      </c>
      <c r="T76" s="59">
        <v>75</v>
      </c>
      <c r="U76" s="26" t="s">
        <v>14</v>
      </c>
      <c r="V76" s="60">
        <v>6.4417201748393467</v>
      </c>
      <c r="W76" s="59">
        <v>75</v>
      </c>
      <c r="X76" s="26" t="s">
        <v>57</v>
      </c>
      <c r="Y76" s="60">
        <v>52.715001168810005</v>
      </c>
      <c r="Z76" s="59">
        <v>75</v>
      </c>
      <c r="AA76" s="26" t="s">
        <v>40</v>
      </c>
      <c r="AB76" s="60">
        <v>11.549983900365918</v>
      </c>
      <c r="AC76" s="59">
        <v>75</v>
      </c>
      <c r="AD76" s="26" t="s">
        <v>94</v>
      </c>
      <c r="AE76" s="60">
        <v>29.789015321839489</v>
      </c>
      <c r="AF76" s="59">
        <v>75</v>
      </c>
      <c r="AG76" s="26" t="s">
        <v>91</v>
      </c>
      <c r="AH76" s="60">
        <v>35.032510586260138</v>
      </c>
    </row>
    <row r="77" spans="1:34" x14ac:dyDescent="0.3">
      <c r="A77" s="59">
        <v>76</v>
      </c>
      <c r="B77" s="26" t="s">
        <v>55</v>
      </c>
      <c r="C77" s="60">
        <v>10.781621149567997</v>
      </c>
      <c r="D77" s="59">
        <v>76</v>
      </c>
      <c r="E77" s="26" t="s">
        <v>89</v>
      </c>
      <c r="F77" s="32">
        <v>4.1468320224705479</v>
      </c>
      <c r="G77" s="59">
        <v>76</v>
      </c>
      <c r="H77" s="26" t="s">
        <v>105</v>
      </c>
      <c r="I77" s="32">
        <v>17818.305417861291</v>
      </c>
      <c r="J77" s="74">
        <v>0</v>
      </c>
      <c r="K77" s="59">
        <v>76</v>
      </c>
      <c r="L77" s="26" t="s">
        <v>50</v>
      </c>
      <c r="M77" s="60">
        <v>10.709185011142111</v>
      </c>
      <c r="N77" s="59">
        <v>76</v>
      </c>
      <c r="O77" s="26" t="s">
        <v>30</v>
      </c>
      <c r="P77" s="60">
        <v>8.5168784606731265</v>
      </c>
      <c r="Q77" s="59">
        <v>76</v>
      </c>
      <c r="R77" s="26" t="s">
        <v>25</v>
      </c>
      <c r="S77" s="60">
        <v>8.0489528912805639</v>
      </c>
      <c r="T77" s="59">
        <v>76</v>
      </c>
      <c r="U77" s="26" t="s">
        <v>91</v>
      </c>
      <c r="V77" s="60">
        <v>6.3998142336521937</v>
      </c>
      <c r="W77" s="59">
        <v>76</v>
      </c>
      <c r="X77" s="26" t="s">
        <v>112</v>
      </c>
      <c r="Y77" s="60">
        <v>52.331930903995328</v>
      </c>
      <c r="Z77" s="59">
        <v>76</v>
      </c>
      <c r="AA77" s="26" t="s">
        <v>92</v>
      </c>
      <c r="AB77" s="60">
        <v>11.383739499031797</v>
      </c>
      <c r="AC77" s="59">
        <v>76</v>
      </c>
      <c r="AD77" s="26" t="s">
        <v>103</v>
      </c>
      <c r="AE77" s="60">
        <v>29.333416077227742</v>
      </c>
      <c r="AF77" s="59">
        <v>76</v>
      </c>
      <c r="AG77" s="26" t="s">
        <v>81</v>
      </c>
      <c r="AH77" s="60">
        <v>34.874463168823333</v>
      </c>
    </row>
    <row r="78" spans="1:34" x14ac:dyDescent="0.3">
      <c r="A78" s="59">
        <v>77</v>
      </c>
      <c r="B78" s="26" t="s">
        <v>105</v>
      </c>
      <c r="C78" s="60">
        <v>10.678558820748393</v>
      </c>
      <c r="D78" s="59">
        <v>77</v>
      </c>
      <c r="E78" s="26" t="s">
        <v>102</v>
      </c>
      <c r="F78" s="32">
        <v>4.1439382240269396</v>
      </c>
      <c r="G78" s="59">
        <v>77</v>
      </c>
      <c r="H78" s="26" t="s">
        <v>83</v>
      </c>
      <c r="I78" s="32">
        <v>17655.532431356783</v>
      </c>
      <c r="J78" s="74">
        <v>0</v>
      </c>
      <c r="K78" s="59">
        <v>77</v>
      </c>
      <c r="L78" s="26" t="s">
        <v>69</v>
      </c>
      <c r="M78" s="60">
        <v>10.630573591988735</v>
      </c>
      <c r="N78" s="59">
        <v>77</v>
      </c>
      <c r="O78" s="26" t="s">
        <v>46</v>
      </c>
      <c r="P78" s="60">
        <v>8.1599706879287908</v>
      </c>
      <c r="Q78" s="59">
        <v>77</v>
      </c>
      <c r="R78" s="26" t="s">
        <v>91</v>
      </c>
      <c r="S78" s="60">
        <v>8.0204175281782568</v>
      </c>
      <c r="T78" s="59">
        <v>77</v>
      </c>
      <c r="U78" s="26" t="s">
        <v>71</v>
      </c>
      <c r="V78" s="60">
        <v>6.3991149726412715</v>
      </c>
      <c r="W78" s="59">
        <v>77</v>
      </c>
      <c r="X78" s="26" t="s">
        <v>88</v>
      </c>
      <c r="Y78" s="60">
        <v>51.81745637668044</v>
      </c>
      <c r="Z78" s="59">
        <v>77</v>
      </c>
      <c r="AA78" s="26" t="s">
        <v>86</v>
      </c>
      <c r="AB78" s="60">
        <v>11.343430677309648</v>
      </c>
      <c r="AC78" s="59">
        <v>77</v>
      </c>
      <c r="AD78" s="26" t="s">
        <v>74</v>
      </c>
      <c r="AE78" s="60">
        <v>29.136418039514052</v>
      </c>
      <c r="AF78" s="59">
        <v>77</v>
      </c>
      <c r="AG78" s="26" t="s">
        <v>44</v>
      </c>
      <c r="AH78" s="60">
        <v>34.752966043884079</v>
      </c>
    </row>
    <row r="79" spans="1:34" x14ac:dyDescent="0.3">
      <c r="A79" s="59">
        <v>78</v>
      </c>
      <c r="B79" s="26" t="s">
        <v>75</v>
      </c>
      <c r="C79" s="60">
        <v>10.614163439983145</v>
      </c>
      <c r="D79" s="59">
        <v>78</v>
      </c>
      <c r="E79" s="26" t="s">
        <v>37</v>
      </c>
      <c r="F79" s="32">
        <v>4.1193505445644689</v>
      </c>
      <c r="G79" s="59">
        <v>78</v>
      </c>
      <c r="H79" s="26" t="s">
        <v>110</v>
      </c>
      <c r="I79" s="32">
        <v>17653.459703441589</v>
      </c>
      <c r="J79" s="74">
        <v>0</v>
      </c>
      <c r="K79" s="59">
        <v>78</v>
      </c>
      <c r="L79" s="26" t="s">
        <v>100</v>
      </c>
      <c r="M79" s="60">
        <v>10.589500692011853</v>
      </c>
      <c r="N79" s="59">
        <v>78</v>
      </c>
      <c r="O79" s="26" t="s">
        <v>45</v>
      </c>
      <c r="P79" s="60">
        <v>8.132028265131666</v>
      </c>
      <c r="Q79" s="59">
        <v>78</v>
      </c>
      <c r="R79" s="26" t="s">
        <v>101</v>
      </c>
      <c r="S79" s="60">
        <v>7.9609190941582852</v>
      </c>
      <c r="T79" s="59">
        <v>78</v>
      </c>
      <c r="U79" s="26" t="s">
        <v>75</v>
      </c>
      <c r="V79" s="60">
        <v>6.390179868149886</v>
      </c>
      <c r="W79" s="59">
        <v>78</v>
      </c>
      <c r="X79" s="26" t="s">
        <v>90</v>
      </c>
      <c r="Y79" s="60">
        <v>51.267695318952264</v>
      </c>
      <c r="Z79" s="59">
        <v>78</v>
      </c>
      <c r="AA79" s="26" t="s">
        <v>89</v>
      </c>
      <c r="AB79" s="60">
        <v>11.268373354253319</v>
      </c>
      <c r="AC79" s="59">
        <v>78</v>
      </c>
      <c r="AD79" s="26" t="s">
        <v>84</v>
      </c>
      <c r="AE79" s="60">
        <v>28.772751345755914</v>
      </c>
      <c r="AF79" s="59">
        <v>78</v>
      </c>
      <c r="AG79" s="26" t="s">
        <v>95</v>
      </c>
      <c r="AH79" s="60">
        <v>34.74281736963605</v>
      </c>
    </row>
    <row r="80" spans="1:34" x14ac:dyDescent="0.3">
      <c r="A80" s="59">
        <v>79</v>
      </c>
      <c r="B80" s="26" t="s">
        <v>74</v>
      </c>
      <c r="C80" s="60">
        <v>10.601064366148648</v>
      </c>
      <c r="D80" s="59">
        <v>79</v>
      </c>
      <c r="E80" s="26" t="s">
        <v>14</v>
      </c>
      <c r="F80" s="32">
        <v>4.1107334508556903</v>
      </c>
      <c r="G80" s="59">
        <v>79</v>
      </c>
      <c r="H80" s="26" t="s">
        <v>89</v>
      </c>
      <c r="I80" s="32">
        <v>17644.799004727771</v>
      </c>
      <c r="J80" s="74">
        <v>0</v>
      </c>
      <c r="K80" s="59">
        <v>79</v>
      </c>
      <c r="L80" s="26" t="s">
        <v>58</v>
      </c>
      <c r="M80" s="60">
        <v>10.564023300534785</v>
      </c>
      <c r="N80" s="59">
        <v>79</v>
      </c>
      <c r="O80" s="26" t="s">
        <v>10</v>
      </c>
      <c r="P80" s="60">
        <v>8.1229922403853294</v>
      </c>
      <c r="Q80" s="59">
        <v>79</v>
      </c>
      <c r="R80" s="26" t="s">
        <v>30</v>
      </c>
      <c r="S80" s="60">
        <v>7.9542575174708077</v>
      </c>
      <c r="T80" s="59">
        <v>79</v>
      </c>
      <c r="U80" s="26" t="s">
        <v>110</v>
      </c>
      <c r="V80" s="60">
        <v>6.3869504505690031</v>
      </c>
      <c r="W80" s="59">
        <v>79</v>
      </c>
      <c r="X80" s="26" t="s">
        <v>116</v>
      </c>
      <c r="Y80" s="60">
        <v>51.151184848934818</v>
      </c>
      <c r="Z80" s="59">
        <v>79</v>
      </c>
      <c r="AA80" s="26" t="s">
        <v>60</v>
      </c>
      <c r="AB80" s="60">
        <v>11.240837167107557</v>
      </c>
      <c r="AC80" s="59">
        <v>79</v>
      </c>
      <c r="AD80" s="26" t="s">
        <v>80</v>
      </c>
      <c r="AE80" s="60">
        <v>28.718376317039063</v>
      </c>
      <c r="AF80" s="59">
        <v>79</v>
      </c>
      <c r="AG80" s="26" t="s">
        <v>32</v>
      </c>
      <c r="AH80" s="60">
        <v>34.632097355149071</v>
      </c>
    </row>
    <row r="81" spans="1:34" x14ac:dyDescent="0.3">
      <c r="A81" s="59">
        <v>80</v>
      </c>
      <c r="B81" s="26" t="s">
        <v>101</v>
      </c>
      <c r="C81" s="60">
        <v>10.595071376743064</v>
      </c>
      <c r="D81" s="59">
        <v>80</v>
      </c>
      <c r="E81" s="26" t="s">
        <v>59</v>
      </c>
      <c r="F81" s="32">
        <v>3.8855365328612805</v>
      </c>
      <c r="G81" s="59">
        <v>80</v>
      </c>
      <c r="H81" s="26" t="s">
        <v>79</v>
      </c>
      <c r="I81" s="32">
        <v>17550.247385560586</v>
      </c>
      <c r="J81" s="74">
        <v>3</v>
      </c>
      <c r="K81" s="59">
        <v>80</v>
      </c>
      <c r="L81" s="26" t="s">
        <v>49</v>
      </c>
      <c r="M81" s="60">
        <v>10.551356477282937</v>
      </c>
      <c r="N81" s="59">
        <v>80</v>
      </c>
      <c r="O81" s="26" t="s">
        <v>100</v>
      </c>
      <c r="P81" s="60">
        <v>8.0595086219575478</v>
      </c>
      <c r="Q81" s="59">
        <v>80</v>
      </c>
      <c r="R81" s="26" t="s">
        <v>41</v>
      </c>
      <c r="S81" s="60">
        <v>7.7729601701588109</v>
      </c>
      <c r="T81" s="59">
        <v>80</v>
      </c>
      <c r="U81" s="26" t="s">
        <v>17</v>
      </c>
      <c r="V81" s="60">
        <v>6.3825019346872551</v>
      </c>
      <c r="W81" s="59">
        <v>80</v>
      </c>
      <c r="X81" s="26" t="s">
        <v>25</v>
      </c>
      <c r="Y81" s="60">
        <v>50.825575197031306</v>
      </c>
      <c r="Z81" s="59">
        <v>80</v>
      </c>
      <c r="AA81" s="26" t="s">
        <v>43</v>
      </c>
      <c r="AB81" s="60">
        <v>11.127660444506803</v>
      </c>
      <c r="AC81" s="59">
        <v>80</v>
      </c>
      <c r="AD81" s="26" t="s">
        <v>30</v>
      </c>
      <c r="AE81" s="60">
        <v>28.691888694008099</v>
      </c>
      <c r="AF81" s="59">
        <v>80</v>
      </c>
      <c r="AG81" s="26" t="s">
        <v>80</v>
      </c>
      <c r="AH81" s="60">
        <v>34.582976595604777</v>
      </c>
    </row>
    <row r="82" spans="1:34" x14ac:dyDescent="0.3">
      <c r="A82" s="59">
        <v>81</v>
      </c>
      <c r="B82" s="26" t="s">
        <v>86</v>
      </c>
      <c r="C82" s="60">
        <v>10.556714331420892</v>
      </c>
      <c r="D82" s="59">
        <v>81</v>
      </c>
      <c r="E82" s="26" t="s">
        <v>73</v>
      </c>
      <c r="F82" s="32">
        <v>3.8816099174679835</v>
      </c>
      <c r="G82" s="59">
        <v>81</v>
      </c>
      <c r="H82" s="26" t="s">
        <v>99</v>
      </c>
      <c r="I82" s="32">
        <v>17349.9150379616</v>
      </c>
      <c r="J82" s="74">
        <v>-1</v>
      </c>
      <c r="K82" s="59">
        <v>81</v>
      </c>
      <c r="L82" s="26" t="s">
        <v>15</v>
      </c>
      <c r="M82" s="60">
        <v>10.490657822889645</v>
      </c>
      <c r="N82" s="59">
        <v>81</v>
      </c>
      <c r="O82" s="26" t="s">
        <v>114</v>
      </c>
      <c r="P82" s="60">
        <v>8.0329047233722974</v>
      </c>
      <c r="Q82" s="59">
        <v>81</v>
      </c>
      <c r="R82" s="26" t="s">
        <v>70</v>
      </c>
      <c r="S82" s="60">
        <v>7.7710454965575195</v>
      </c>
      <c r="T82" s="59">
        <v>81</v>
      </c>
      <c r="U82" s="26" t="s">
        <v>15</v>
      </c>
      <c r="V82" s="60">
        <v>6.3634221969528113</v>
      </c>
      <c r="W82" s="59">
        <v>81</v>
      </c>
      <c r="X82" s="26" t="s">
        <v>68</v>
      </c>
      <c r="Y82" s="60">
        <v>50.343621533647607</v>
      </c>
      <c r="Z82" s="59">
        <v>81</v>
      </c>
      <c r="AA82" s="26" t="s">
        <v>73</v>
      </c>
      <c r="AB82" s="60">
        <v>11.097345920940279</v>
      </c>
      <c r="AC82" s="59">
        <v>81</v>
      </c>
      <c r="AD82" s="26" t="s">
        <v>104</v>
      </c>
      <c r="AE82" s="60">
        <v>28.648577313258798</v>
      </c>
      <c r="AF82" s="59">
        <v>81</v>
      </c>
      <c r="AG82" s="26" t="s">
        <v>37</v>
      </c>
      <c r="AH82" s="60">
        <v>34.396859139904279</v>
      </c>
    </row>
    <row r="83" spans="1:34" x14ac:dyDescent="0.3">
      <c r="A83" s="59">
        <v>82</v>
      </c>
      <c r="B83" s="26" t="s">
        <v>10</v>
      </c>
      <c r="C83" s="60">
        <v>10.537228793800324</v>
      </c>
      <c r="D83" s="59">
        <v>82</v>
      </c>
      <c r="E83" s="26" t="s">
        <v>71</v>
      </c>
      <c r="F83" s="32">
        <v>3.8796374245046792</v>
      </c>
      <c r="G83" s="59">
        <v>82</v>
      </c>
      <c r="H83" s="26" t="s">
        <v>109</v>
      </c>
      <c r="I83" s="32">
        <v>17316.321139530333</v>
      </c>
      <c r="J83" s="74">
        <v>-1</v>
      </c>
      <c r="K83" s="59">
        <v>82</v>
      </c>
      <c r="L83" s="26" t="s">
        <v>52</v>
      </c>
      <c r="M83" s="60">
        <v>10.449870699935943</v>
      </c>
      <c r="N83" s="59">
        <v>82</v>
      </c>
      <c r="O83" s="26" t="s">
        <v>36</v>
      </c>
      <c r="P83" s="60">
        <v>7.9844085698621399</v>
      </c>
      <c r="Q83" s="59">
        <v>82</v>
      </c>
      <c r="R83" s="26" t="s">
        <v>80</v>
      </c>
      <c r="S83" s="60">
        <v>7.7058255805937392</v>
      </c>
      <c r="T83" s="59">
        <v>82</v>
      </c>
      <c r="U83" s="26" t="s">
        <v>92</v>
      </c>
      <c r="V83" s="60">
        <v>6.3414454218937237</v>
      </c>
      <c r="W83" s="59">
        <v>82</v>
      </c>
      <c r="X83" s="26" t="s">
        <v>53</v>
      </c>
      <c r="Y83" s="60">
        <v>50.22123223114874</v>
      </c>
      <c r="Z83" s="59">
        <v>82</v>
      </c>
      <c r="AA83" s="26" t="s">
        <v>55</v>
      </c>
      <c r="AB83" s="60">
        <v>11.08997437390059</v>
      </c>
      <c r="AC83" s="59">
        <v>82</v>
      </c>
      <c r="AD83" s="26" t="s">
        <v>114</v>
      </c>
      <c r="AE83" s="60">
        <v>28.631291056600684</v>
      </c>
      <c r="AF83" s="59">
        <v>82</v>
      </c>
      <c r="AG83" s="26" t="s">
        <v>20</v>
      </c>
      <c r="AH83" s="60">
        <v>34.358381466012233</v>
      </c>
    </row>
    <row r="84" spans="1:34" x14ac:dyDescent="0.3">
      <c r="A84" s="59">
        <v>83</v>
      </c>
      <c r="B84" s="26" t="s">
        <v>97</v>
      </c>
      <c r="C84" s="60">
        <v>10.503868386113638</v>
      </c>
      <c r="D84" s="59">
        <v>83</v>
      </c>
      <c r="E84" s="26" t="s">
        <v>76</v>
      </c>
      <c r="F84" s="32">
        <v>3.8658860075865533</v>
      </c>
      <c r="G84" s="59">
        <v>83</v>
      </c>
      <c r="H84" s="26" t="s">
        <v>111</v>
      </c>
      <c r="I84" s="32">
        <v>17307.239065958434</v>
      </c>
      <c r="J84" s="74">
        <v>-1</v>
      </c>
      <c r="K84" s="59">
        <v>83</v>
      </c>
      <c r="L84" s="26" t="s">
        <v>76</v>
      </c>
      <c r="M84" s="60">
        <v>10.390591877259766</v>
      </c>
      <c r="N84" s="59">
        <v>83</v>
      </c>
      <c r="O84" s="26" t="s">
        <v>66</v>
      </c>
      <c r="P84" s="60">
        <v>7.8800540572094917</v>
      </c>
      <c r="Q84" s="59">
        <v>83</v>
      </c>
      <c r="R84" s="26" t="s">
        <v>94</v>
      </c>
      <c r="S84" s="60">
        <v>7.6785430783433242</v>
      </c>
      <c r="T84" s="59">
        <v>83</v>
      </c>
      <c r="U84" s="26" t="s">
        <v>109</v>
      </c>
      <c r="V84" s="60">
        <v>6.3391456911188584</v>
      </c>
      <c r="W84" s="59">
        <v>83</v>
      </c>
      <c r="X84" s="26" t="s">
        <v>92</v>
      </c>
      <c r="Y84" s="60">
        <v>49.87658733067957</v>
      </c>
      <c r="Z84" s="59">
        <v>83</v>
      </c>
      <c r="AA84" s="26" t="s">
        <v>102</v>
      </c>
      <c r="AB84" s="60">
        <v>11.064050274193193</v>
      </c>
      <c r="AC84" s="59">
        <v>83</v>
      </c>
      <c r="AD84" s="26" t="s">
        <v>109</v>
      </c>
      <c r="AE84" s="60">
        <v>28.49963865978561</v>
      </c>
      <c r="AF84" s="59">
        <v>83</v>
      </c>
      <c r="AG84" s="26" t="s">
        <v>73</v>
      </c>
      <c r="AH84" s="60">
        <v>33.990193409092214</v>
      </c>
    </row>
    <row r="85" spans="1:34" x14ac:dyDescent="0.3">
      <c r="A85" s="59">
        <v>84</v>
      </c>
      <c r="B85" s="26" t="s">
        <v>77</v>
      </c>
      <c r="C85" s="60">
        <v>10.360058040454589</v>
      </c>
      <c r="D85" s="59">
        <v>84</v>
      </c>
      <c r="E85" s="26" t="s">
        <v>94</v>
      </c>
      <c r="F85" s="32">
        <v>3.8528868315557645</v>
      </c>
      <c r="G85" s="59">
        <v>84</v>
      </c>
      <c r="H85" s="26" t="s">
        <v>115</v>
      </c>
      <c r="I85" s="32">
        <v>17097.065123026034</v>
      </c>
      <c r="J85" s="74">
        <v>2</v>
      </c>
      <c r="K85" s="59">
        <v>84</v>
      </c>
      <c r="L85" s="26" t="s">
        <v>63</v>
      </c>
      <c r="M85" s="60">
        <v>10.337650814080774</v>
      </c>
      <c r="N85" s="59">
        <v>84</v>
      </c>
      <c r="O85" s="26" t="s">
        <v>105</v>
      </c>
      <c r="P85" s="60">
        <v>7.8387699168202687</v>
      </c>
      <c r="Q85" s="59">
        <v>84</v>
      </c>
      <c r="R85" s="26" t="s">
        <v>110</v>
      </c>
      <c r="S85" s="60">
        <v>7.3955639795390198</v>
      </c>
      <c r="T85" s="59">
        <v>84</v>
      </c>
      <c r="U85" s="26" t="s">
        <v>78</v>
      </c>
      <c r="V85" s="60">
        <v>6.3069604170278524</v>
      </c>
      <c r="W85" s="59">
        <v>84</v>
      </c>
      <c r="X85" s="26" t="s">
        <v>99</v>
      </c>
      <c r="Y85" s="60">
        <v>49.807839359135997</v>
      </c>
      <c r="Z85" s="59">
        <v>84</v>
      </c>
      <c r="AA85" s="26" t="s">
        <v>94</v>
      </c>
      <c r="AB85" s="60">
        <v>11.059829375647318</v>
      </c>
      <c r="AC85" s="59">
        <v>84</v>
      </c>
      <c r="AD85" s="26" t="s">
        <v>98</v>
      </c>
      <c r="AE85" s="60">
        <v>28.458417832230293</v>
      </c>
      <c r="AF85" s="59">
        <v>84</v>
      </c>
      <c r="AG85" s="26" t="s">
        <v>10</v>
      </c>
      <c r="AH85" s="60">
        <v>33.931437478995576</v>
      </c>
    </row>
    <row r="86" spans="1:34" x14ac:dyDescent="0.3">
      <c r="A86" s="59">
        <v>85</v>
      </c>
      <c r="B86" s="26" t="s">
        <v>100</v>
      </c>
      <c r="C86" s="60">
        <v>10.294274172782522</v>
      </c>
      <c r="D86" s="59">
        <v>85</v>
      </c>
      <c r="E86" s="26" t="s">
        <v>72</v>
      </c>
      <c r="F86" s="32">
        <v>3.8494514332954282</v>
      </c>
      <c r="G86" s="59">
        <v>85</v>
      </c>
      <c r="H86" s="26" t="s">
        <v>104</v>
      </c>
      <c r="I86" s="32">
        <v>17078.3844231156</v>
      </c>
      <c r="J86" s="74">
        <v>0</v>
      </c>
      <c r="K86" s="59">
        <v>85</v>
      </c>
      <c r="L86" s="26" t="s">
        <v>53</v>
      </c>
      <c r="M86" s="60">
        <v>10.312540574456449</v>
      </c>
      <c r="N86" s="59">
        <v>85</v>
      </c>
      <c r="O86" s="26" t="s">
        <v>34</v>
      </c>
      <c r="P86" s="60">
        <v>7.7318373906100533</v>
      </c>
      <c r="Q86" s="59">
        <v>85</v>
      </c>
      <c r="R86" s="26" t="s">
        <v>106</v>
      </c>
      <c r="S86" s="60">
        <v>7.2063235054998529</v>
      </c>
      <c r="T86" s="59">
        <v>85</v>
      </c>
      <c r="U86" s="26" t="s">
        <v>11</v>
      </c>
      <c r="V86" s="60">
        <v>6.3019161674114912</v>
      </c>
      <c r="W86" s="59">
        <v>85</v>
      </c>
      <c r="X86" s="26" t="s">
        <v>94</v>
      </c>
      <c r="Y86" s="60">
        <v>49.745846351744774</v>
      </c>
      <c r="Z86" s="59">
        <v>85</v>
      </c>
      <c r="AA86" s="26" t="s">
        <v>42</v>
      </c>
      <c r="AB86" s="60">
        <v>10.910260867040179</v>
      </c>
      <c r="AC86" s="59">
        <v>85</v>
      </c>
      <c r="AD86" s="26" t="s">
        <v>115</v>
      </c>
      <c r="AE86" s="60">
        <v>28.44218058666738</v>
      </c>
      <c r="AF86" s="59">
        <v>85</v>
      </c>
      <c r="AG86" s="26" t="s">
        <v>58</v>
      </c>
      <c r="AH86" s="60">
        <v>33.553726353380235</v>
      </c>
    </row>
    <row r="87" spans="1:34" x14ac:dyDescent="0.3">
      <c r="A87" s="59">
        <v>86</v>
      </c>
      <c r="B87" s="26" t="s">
        <v>102</v>
      </c>
      <c r="C87" s="60">
        <v>10.255410201881858</v>
      </c>
      <c r="D87" s="59">
        <v>86</v>
      </c>
      <c r="E87" s="26" t="s">
        <v>95</v>
      </c>
      <c r="F87" s="32">
        <v>3.8210067189505423</v>
      </c>
      <c r="G87" s="59">
        <v>86</v>
      </c>
      <c r="H87" s="26" t="s">
        <v>116</v>
      </c>
      <c r="I87" s="32">
        <v>16944.252931687461</v>
      </c>
      <c r="J87" s="74">
        <v>-2</v>
      </c>
      <c r="K87" s="59">
        <v>86</v>
      </c>
      <c r="L87" s="26" t="s">
        <v>57</v>
      </c>
      <c r="M87" s="60">
        <v>10.202617071774057</v>
      </c>
      <c r="N87" s="59">
        <v>86</v>
      </c>
      <c r="O87" s="26" t="s">
        <v>55</v>
      </c>
      <c r="P87" s="60">
        <v>7.6717241616185703</v>
      </c>
      <c r="Q87" s="59">
        <v>86</v>
      </c>
      <c r="R87" s="26" t="s">
        <v>57</v>
      </c>
      <c r="S87" s="60">
        <v>7.1912704035299129</v>
      </c>
      <c r="T87" s="59">
        <v>86</v>
      </c>
      <c r="U87" s="26" t="s">
        <v>108</v>
      </c>
      <c r="V87" s="60">
        <v>6.2796153809523645</v>
      </c>
      <c r="W87" s="59">
        <v>86</v>
      </c>
      <c r="X87" s="26" t="s">
        <v>100</v>
      </c>
      <c r="Y87" s="60">
        <v>49.419307569855029</v>
      </c>
      <c r="Z87" s="59">
        <v>86</v>
      </c>
      <c r="AA87" s="26" t="s">
        <v>101</v>
      </c>
      <c r="AB87" s="60">
        <v>10.89309248613711</v>
      </c>
      <c r="AC87" s="59">
        <v>86</v>
      </c>
      <c r="AD87" s="26" t="s">
        <v>100</v>
      </c>
      <c r="AE87" s="60">
        <v>28.335020787624476</v>
      </c>
      <c r="AF87" s="59">
        <v>86</v>
      </c>
      <c r="AG87" s="26" t="s">
        <v>43</v>
      </c>
      <c r="AH87" s="60">
        <v>33.311168960754522</v>
      </c>
    </row>
    <row r="88" spans="1:34" x14ac:dyDescent="0.3">
      <c r="A88" s="59">
        <v>87</v>
      </c>
      <c r="B88" s="26" t="s">
        <v>58</v>
      </c>
      <c r="C88" s="60">
        <v>10.24384666912519</v>
      </c>
      <c r="D88" s="59">
        <v>87</v>
      </c>
      <c r="E88" s="26" t="s">
        <v>64</v>
      </c>
      <c r="F88" s="32">
        <v>3.7305249591649527</v>
      </c>
      <c r="G88" s="59">
        <v>87</v>
      </c>
      <c r="H88" s="26" t="s">
        <v>96</v>
      </c>
      <c r="I88" s="32">
        <v>16741.403839264301</v>
      </c>
      <c r="J88" s="74">
        <v>0</v>
      </c>
      <c r="K88" s="59">
        <v>87</v>
      </c>
      <c r="L88" s="26" t="s">
        <v>10</v>
      </c>
      <c r="M88" s="60">
        <v>10.154849494066397</v>
      </c>
      <c r="N88" s="59">
        <v>87</v>
      </c>
      <c r="O88" s="26" t="s">
        <v>23</v>
      </c>
      <c r="P88" s="60">
        <v>7.6670146334833191</v>
      </c>
      <c r="Q88" s="59">
        <v>87</v>
      </c>
      <c r="R88" s="26" t="s">
        <v>36</v>
      </c>
      <c r="S88" s="60">
        <v>7.1213945061689259</v>
      </c>
      <c r="T88" s="59">
        <v>87</v>
      </c>
      <c r="U88" s="26" t="s">
        <v>97</v>
      </c>
      <c r="V88" s="60">
        <v>6.2634649907692648</v>
      </c>
      <c r="W88" s="59">
        <v>87</v>
      </c>
      <c r="X88" s="26" t="s">
        <v>14</v>
      </c>
      <c r="Y88" s="60">
        <v>48.974489368362015</v>
      </c>
      <c r="Z88" s="59">
        <v>87</v>
      </c>
      <c r="AA88" s="26" t="s">
        <v>70</v>
      </c>
      <c r="AB88" s="60">
        <v>10.865844173314761</v>
      </c>
      <c r="AC88" s="59">
        <v>87</v>
      </c>
      <c r="AD88" s="26" t="s">
        <v>102</v>
      </c>
      <c r="AE88" s="60">
        <v>28.270304342323893</v>
      </c>
      <c r="AF88" s="59">
        <v>87</v>
      </c>
      <c r="AG88" s="26" t="s">
        <v>110</v>
      </c>
      <c r="AH88" s="60">
        <v>33.157854009589407</v>
      </c>
    </row>
    <row r="89" spans="1:34" x14ac:dyDescent="0.3">
      <c r="A89" s="59">
        <v>88</v>
      </c>
      <c r="B89" s="26" t="s">
        <v>62</v>
      </c>
      <c r="C89" s="60">
        <v>10.241633286852419</v>
      </c>
      <c r="D89" s="59">
        <v>88</v>
      </c>
      <c r="E89" s="26" t="s">
        <v>61</v>
      </c>
      <c r="F89" s="32">
        <v>3.7266632634788976</v>
      </c>
      <c r="G89" s="59">
        <v>88</v>
      </c>
      <c r="H89" s="26" t="s">
        <v>87</v>
      </c>
      <c r="I89" s="32">
        <v>16734.740433365943</v>
      </c>
      <c r="J89" s="74">
        <v>1</v>
      </c>
      <c r="K89" s="59">
        <v>88</v>
      </c>
      <c r="L89" s="26" t="s">
        <v>61</v>
      </c>
      <c r="M89" s="60">
        <v>10.089437595704553</v>
      </c>
      <c r="N89" s="59">
        <v>88</v>
      </c>
      <c r="O89" s="26" t="s">
        <v>26</v>
      </c>
      <c r="P89" s="60">
        <v>7.4746649414890669</v>
      </c>
      <c r="Q89" s="59">
        <v>88</v>
      </c>
      <c r="R89" s="26" t="s">
        <v>56</v>
      </c>
      <c r="S89" s="60">
        <v>7.1117853548830539</v>
      </c>
      <c r="T89" s="59">
        <v>88</v>
      </c>
      <c r="U89" s="26" t="s">
        <v>94</v>
      </c>
      <c r="V89" s="60">
        <v>6.2192852366539171</v>
      </c>
      <c r="W89" s="59">
        <v>88</v>
      </c>
      <c r="X89" s="26" t="s">
        <v>108</v>
      </c>
      <c r="Y89" s="60">
        <v>48.952592153246108</v>
      </c>
      <c r="Z89" s="59">
        <v>88</v>
      </c>
      <c r="AA89" s="26" t="s">
        <v>97</v>
      </c>
      <c r="AB89" s="60">
        <v>10.837971913348927</v>
      </c>
      <c r="AC89" s="59">
        <v>88</v>
      </c>
      <c r="AD89" s="26" t="s">
        <v>76</v>
      </c>
      <c r="AE89" s="60">
        <v>28.0039392663959</v>
      </c>
      <c r="AF89" s="59">
        <v>88</v>
      </c>
      <c r="AG89" s="26" t="s">
        <v>52</v>
      </c>
      <c r="AH89" s="60">
        <v>32.665005634972985</v>
      </c>
    </row>
    <row r="90" spans="1:34" x14ac:dyDescent="0.3">
      <c r="A90" s="59">
        <v>89</v>
      </c>
      <c r="B90" s="26" t="s">
        <v>99</v>
      </c>
      <c r="C90" s="60">
        <v>10.019735780396942</v>
      </c>
      <c r="D90" s="59">
        <v>89</v>
      </c>
      <c r="E90" s="26" t="s">
        <v>62</v>
      </c>
      <c r="F90" s="32">
        <v>3.5502801743613475</v>
      </c>
      <c r="G90" s="59">
        <v>89</v>
      </c>
      <c r="H90" s="26" t="s">
        <v>75</v>
      </c>
      <c r="I90" s="32">
        <v>16619.076358843944</v>
      </c>
      <c r="J90" s="74">
        <v>1</v>
      </c>
      <c r="K90" s="59">
        <v>89</v>
      </c>
      <c r="L90" s="26" t="s">
        <v>12</v>
      </c>
      <c r="M90" s="60">
        <v>10.088805426283429</v>
      </c>
      <c r="N90" s="59">
        <v>89</v>
      </c>
      <c r="O90" s="26" t="s">
        <v>38</v>
      </c>
      <c r="P90" s="60">
        <v>7.2698354206592199</v>
      </c>
      <c r="Q90" s="59">
        <v>89</v>
      </c>
      <c r="R90" s="26" t="s">
        <v>34</v>
      </c>
      <c r="S90" s="60">
        <v>7.1094432766594764</v>
      </c>
      <c r="T90" s="59">
        <v>89</v>
      </c>
      <c r="U90" s="26" t="s">
        <v>93</v>
      </c>
      <c r="V90" s="60">
        <v>6.2133155548057317</v>
      </c>
      <c r="W90" s="59">
        <v>89</v>
      </c>
      <c r="X90" s="26" t="s">
        <v>83</v>
      </c>
      <c r="Y90" s="60">
        <v>48.634288601229862</v>
      </c>
      <c r="Z90" s="59">
        <v>89</v>
      </c>
      <c r="AA90" s="26" t="s">
        <v>88</v>
      </c>
      <c r="AB90" s="60">
        <v>10.825708718451924</v>
      </c>
      <c r="AC90" s="59">
        <v>89</v>
      </c>
      <c r="AD90" s="26" t="s">
        <v>90</v>
      </c>
      <c r="AE90" s="60">
        <v>27.557050729945608</v>
      </c>
      <c r="AF90" s="59">
        <v>89</v>
      </c>
      <c r="AG90" s="26" t="s">
        <v>76</v>
      </c>
      <c r="AH90" s="60">
        <v>32.648970858470982</v>
      </c>
    </row>
    <row r="91" spans="1:34" x14ac:dyDescent="0.3">
      <c r="A91" s="59">
        <v>90</v>
      </c>
      <c r="B91" s="26" t="s">
        <v>116</v>
      </c>
      <c r="C91" s="60">
        <v>9.949931708515976</v>
      </c>
      <c r="D91" s="59">
        <v>90</v>
      </c>
      <c r="E91" s="26" t="s">
        <v>58</v>
      </c>
      <c r="F91" s="32">
        <v>3.5314814785462119</v>
      </c>
      <c r="G91" s="59">
        <v>90</v>
      </c>
      <c r="H91" s="26" t="s">
        <v>94</v>
      </c>
      <c r="I91" s="32">
        <v>16510.078326295541</v>
      </c>
      <c r="J91" s="74">
        <v>-2</v>
      </c>
      <c r="K91" s="59">
        <v>90</v>
      </c>
      <c r="L91" s="26" t="s">
        <v>64</v>
      </c>
      <c r="M91" s="60">
        <v>10.077604814989499</v>
      </c>
      <c r="N91" s="59">
        <v>90</v>
      </c>
      <c r="O91" s="26" t="s">
        <v>60</v>
      </c>
      <c r="P91" s="60">
        <v>7.2062237786152679</v>
      </c>
      <c r="Q91" s="59">
        <v>90</v>
      </c>
      <c r="R91" s="26" t="s">
        <v>69</v>
      </c>
      <c r="S91" s="60">
        <v>7.0254684959865301</v>
      </c>
      <c r="T91" s="59">
        <v>90</v>
      </c>
      <c r="U91" s="26" t="s">
        <v>106</v>
      </c>
      <c r="V91" s="60">
        <v>6.1937068903579586</v>
      </c>
      <c r="W91" s="59">
        <v>90</v>
      </c>
      <c r="X91" s="26" t="s">
        <v>103</v>
      </c>
      <c r="Y91" s="60">
        <v>48.079980159928738</v>
      </c>
      <c r="Z91" s="59">
        <v>90</v>
      </c>
      <c r="AA91" s="26" t="s">
        <v>80</v>
      </c>
      <c r="AB91" s="60">
        <v>10.825480561631867</v>
      </c>
      <c r="AC91" s="59">
        <v>90</v>
      </c>
      <c r="AD91" s="26" t="s">
        <v>110</v>
      </c>
      <c r="AE91" s="60">
        <v>27.389367552649318</v>
      </c>
      <c r="AF91" s="59">
        <v>90</v>
      </c>
      <c r="AG91" s="26" t="s">
        <v>69</v>
      </c>
      <c r="AH91" s="60">
        <v>32.585010827444904</v>
      </c>
    </row>
    <row r="92" spans="1:34" x14ac:dyDescent="0.3">
      <c r="A92" s="59">
        <v>91</v>
      </c>
      <c r="B92" s="26" t="s">
        <v>83</v>
      </c>
      <c r="C92" s="60">
        <v>9.8354380689320777</v>
      </c>
      <c r="D92" s="59">
        <v>91</v>
      </c>
      <c r="E92" s="26" t="s">
        <v>43</v>
      </c>
      <c r="F92" s="32">
        <v>3.5256848686631201</v>
      </c>
      <c r="G92" s="59">
        <v>91</v>
      </c>
      <c r="H92" s="26" t="s">
        <v>103</v>
      </c>
      <c r="I92" s="32">
        <v>16497.329141716618</v>
      </c>
      <c r="J92" s="74">
        <v>1</v>
      </c>
      <c r="K92" s="59">
        <v>91</v>
      </c>
      <c r="L92" s="26" t="s">
        <v>97</v>
      </c>
      <c r="M92" s="60">
        <v>10.054346435248036</v>
      </c>
      <c r="N92" s="59">
        <v>91</v>
      </c>
      <c r="O92" s="26" t="s">
        <v>81</v>
      </c>
      <c r="P92" s="60">
        <v>7.1759407096859888</v>
      </c>
      <c r="Q92" s="59">
        <v>91</v>
      </c>
      <c r="R92" s="26" t="s">
        <v>42</v>
      </c>
      <c r="S92" s="60">
        <v>6.882899625137668</v>
      </c>
      <c r="T92" s="59">
        <v>91</v>
      </c>
      <c r="U92" s="26" t="s">
        <v>105</v>
      </c>
      <c r="V92" s="60">
        <v>6.1692385536759247</v>
      </c>
      <c r="W92" s="59">
        <v>91</v>
      </c>
      <c r="X92" s="26" t="s">
        <v>115</v>
      </c>
      <c r="Y92" s="60">
        <v>48.00307694132713</v>
      </c>
      <c r="Z92" s="59">
        <v>91</v>
      </c>
      <c r="AA92" s="26" t="s">
        <v>38</v>
      </c>
      <c r="AB92" s="60">
        <v>10.814824320693251</v>
      </c>
      <c r="AC92" s="59">
        <v>91</v>
      </c>
      <c r="AD92" s="26" t="s">
        <v>113</v>
      </c>
      <c r="AE92" s="60">
        <v>27.006498812282238</v>
      </c>
      <c r="AF92" s="59">
        <v>91</v>
      </c>
      <c r="AG92" s="26" t="s">
        <v>55</v>
      </c>
      <c r="AH92" s="60">
        <v>32.040572936306383</v>
      </c>
    </row>
    <row r="93" spans="1:34" x14ac:dyDescent="0.3">
      <c r="A93" s="59">
        <v>92</v>
      </c>
      <c r="B93" s="26" t="s">
        <v>93</v>
      </c>
      <c r="C93" s="60">
        <v>9.5798223447251445</v>
      </c>
      <c r="D93" s="59">
        <v>92</v>
      </c>
      <c r="E93" s="26" t="s">
        <v>74</v>
      </c>
      <c r="F93" s="32">
        <v>3.4821544986954933</v>
      </c>
      <c r="G93" s="59">
        <v>92</v>
      </c>
      <c r="H93" s="26" t="s">
        <v>95</v>
      </c>
      <c r="I93" s="32">
        <v>16393.84597000169</v>
      </c>
      <c r="J93" s="74">
        <v>-1</v>
      </c>
      <c r="K93" s="59">
        <v>92</v>
      </c>
      <c r="L93" s="26" t="s">
        <v>13</v>
      </c>
      <c r="M93" s="60">
        <v>10.053487900463793</v>
      </c>
      <c r="N93" s="59">
        <v>92</v>
      </c>
      <c r="O93" s="26" t="s">
        <v>91</v>
      </c>
      <c r="P93" s="60">
        <v>6.958587047947475</v>
      </c>
      <c r="Q93" s="59">
        <v>92</v>
      </c>
      <c r="R93" s="26" t="s">
        <v>49</v>
      </c>
      <c r="S93" s="60">
        <v>6.6922405939734659</v>
      </c>
      <c r="T93" s="59">
        <v>92</v>
      </c>
      <c r="U93" s="26" t="s">
        <v>88</v>
      </c>
      <c r="V93" s="60">
        <v>6.1324691486653364</v>
      </c>
      <c r="W93" s="59">
        <v>92</v>
      </c>
      <c r="X93" s="26" t="s">
        <v>102</v>
      </c>
      <c r="Y93" s="60">
        <v>47.919311554026415</v>
      </c>
      <c r="Z93" s="59">
        <v>92</v>
      </c>
      <c r="AA93" s="26" t="s">
        <v>22</v>
      </c>
      <c r="AB93" s="60">
        <v>10.617158134933485</v>
      </c>
      <c r="AC93" s="59">
        <v>92</v>
      </c>
      <c r="AD93" s="26" t="s">
        <v>106</v>
      </c>
      <c r="AE93" s="60">
        <v>26.939186451705798</v>
      </c>
      <c r="AF93" s="59">
        <v>92</v>
      </c>
      <c r="AG93" s="26" t="s">
        <v>23</v>
      </c>
      <c r="AH93" s="60">
        <v>32.037082639753116</v>
      </c>
    </row>
    <row r="94" spans="1:34" x14ac:dyDescent="0.3">
      <c r="A94" s="59">
        <v>93</v>
      </c>
      <c r="B94" s="26" t="s">
        <v>95</v>
      </c>
      <c r="C94" s="60">
        <v>9.5046063947975341</v>
      </c>
      <c r="D94" s="59">
        <v>93</v>
      </c>
      <c r="E94" s="26" t="s">
        <v>65</v>
      </c>
      <c r="F94" s="32">
        <v>3.4730764155279701</v>
      </c>
      <c r="G94" s="59">
        <v>93</v>
      </c>
      <c r="H94" s="26" t="s">
        <v>113</v>
      </c>
      <c r="I94" s="32">
        <v>16281.341876834631</v>
      </c>
      <c r="J94" s="74">
        <v>2</v>
      </c>
      <c r="K94" s="59">
        <v>93</v>
      </c>
      <c r="L94" s="26" t="s">
        <v>62</v>
      </c>
      <c r="M94" s="60">
        <v>9.9625858883498637</v>
      </c>
      <c r="N94" s="59">
        <v>93</v>
      </c>
      <c r="O94" s="26" t="s">
        <v>97</v>
      </c>
      <c r="P94" s="60">
        <v>6.7932587104828031</v>
      </c>
      <c r="Q94" s="59">
        <v>93</v>
      </c>
      <c r="R94" s="26" t="s">
        <v>96</v>
      </c>
      <c r="S94" s="60">
        <v>6.470519722526987</v>
      </c>
      <c r="T94" s="59">
        <v>93</v>
      </c>
      <c r="U94" s="26" t="s">
        <v>103</v>
      </c>
      <c r="V94" s="60">
        <v>6.1050287823730969</v>
      </c>
      <c r="W94" s="59">
        <v>93</v>
      </c>
      <c r="X94" s="26" t="s">
        <v>104</v>
      </c>
      <c r="Y94" s="60">
        <v>46.818900845876229</v>
      </c>
      <c r="Z94" s="59">
        <v>93</v>
      </c>
      <c r="AA94" s="26" t="s">
        <v>99</v>
      </c>
      <c r="AB94" s="60">
        <v>10.607090958326214</v>
      </c>
      <c r="AC94" s="59">
        <v>93</v>
      </c>
      <c r="AD94" s="26" t="s">
        <v>85</v>
      </c>
      <c r="AE94" s="60">
        <v>26.779643348380354</v>
      </c>
      <c r="AF94" s="59">
        <v>93</v>
      </c>
      <c r="AG94" s="26" t="s">
        <v>60</v>
      </c>
      <c r="AH94" s="60">
        <v>32.035502950316165</v>
      </c>
    </row>
    <row r="95" spans="1:34" x14ac:dyDescent="0.3">
      <c r="A95" s="59">
        <v>94</v>
      </c>
      <c r="B95" s="26" t="s">
        <v>76</v>
      </c>
      <c r="C95" s="60">
        <v>9.4777604492153529</v>
      </c>
      <c r="D95" s="59">
        <v>94</v>
      </c>
      <c r="E95" s="26" t="s">
        <v>32</v>
      </c>
      <c r="F95" s="32">
        <v>3.3923141664075018</v>
      </c>
      <c r="G95" s="59">
        <v>94</v>
      </c>
      <c r="H95" s="26" t="s">
        <v>98</v>
      </c>
      <c r="I95" s="32">
        <v>16274.791684938929</v>
      </c>
      <c r="J95" s="74">
        <v>0</v>
      </c>
      <c r="K95" s="59">
        <v>94</v>
      </c>
      <c r="L95" s="26" t="s">
        <v>82</v>
      </c>
      <c r="M95" s="60">
        <v>9.6835286074750826</v>
      </c>
      <c r="N95" s="59">
        <v>94</v>
      </c>
      <c r="O95" s="26" t="s">
        <v>61</v>
      </c>
      <c r="P95" s="60">
        <v>6.3820755158537423</v>
      </c>
      <c r="Q95" s="59">
        <v>94</v>
      </c>
      <c r="R95" s="26" t="s">
        <v>46</v>
      </c>
      <c r="S95" s="60">
        <v>6.4527612029051937</v>
      </c>
      <c r="T95" s="59">
        <v>94</v>
      </c>
      <c r="U95" s="26" t="s">
        <v>98</v>
      </c>
      <c r="V95" s="60">
        <v>6.0991661454492316</v>
      </c>
      <c r="W95" s="59">
        <v>94</v>
      </c>
      <c r="X95" s="26" t="s">
        <v>39</v>
      </c>
      <c r="Y95" s="60">
        <v>46.802309258728535</v>
      </c>
      <c r="Z95" s="59">
        <v>94</v>
      </c>
      <c r="AA95" s="26" t="s">
        <v>87</v>
      </c>
      <c r="AB95" s="60">
        <v>10.568038896039363</v>
      </c>
      <c r="AC95" s="59">
        <v>94</v>
      </c>
      <c r="AD95" s="26" t="s">
        <v>42</v>
      </c>
      <c r="AE95" s="60">
        <v>26.631170336523326</v>
      </c>
      <c r="AF95" s="59">
        <v>94</v>
      </c>
      <c r="AG95" s="26" t="s">
        <v>38</v>
      </c>
      <c r="AH95" s="60">
        <v>31.977490616060393</v>
      </c>
    </row>
    <row r="96" spans="1:34" x14ac:dyDescent="0.3">
      <c r="A96" s="59">
        <v>95</v>
      </c>
      <c r="B96" s="26" t="s">
        <v>96</v>
      </c>
      <c r="C96" s="60">
        <v>9.280990835286957</v>
      </c>
      <c r="D96" s="59">
        <v>95</v>
      </c>
      <c r="E96" s="26" t="s">
        <v>63</v>
      </c>
      <c r="F96" s="32">
        <v>3.3651389349865752</v>
      </c>
      <c r="G96" s="59">
        <v>95</v>
      </c>
      <c r="H96" s="26" t="s">
        <v>93</v>
      </c>
      <c r="I96" s="32">
        <v>16137.930888517227</v>
      </c>
      <c r="J96" s="74">
        <v>-2</v>
      </c>
      <c r="K96" s="59">
        <v>95</v>
      </c>
      <c r="L96" s="26" t="s">
        <v>14</v>
      </c>
      <c r="M96" s="60">
        <v>9.4710947251113424</v>
      </c>
      <c r="N96" s="59">
        <v>95</v>
      </c>
      <c r="O96" s="26" t="s">
        <v>76</v>
      </c>
      <c r="P96" s="60">
        <v>6.2180740265419985</v>
      </c>
      <c r="Q96" s="59">
        <v>95</v>
      </c>
      <c r="R96" s="26" t="s">
        <v>10</v>
      </c>
      <c r="S96" s="60">
        <v>6.2625360117687308</v>
      </c>
      <c r="T96" s="59">
        <v>95</v>
      </c>
      <c r="U96" s="26" t="s">
        <v>90</v>
      </c>
      <c r="V96" s="60">
        <v>6.0028974841674057</v>
      </c>
      <c r="W96" s="59">
        <v>95</v>
      </c>
      <c r="X96" s="26" t="s">
        <v>113</v>
      </c>
      <c r="Y96" s="60">
        <v>46.596840154706172</v>
      </c>
      <c r="Z96" s="59">
        <v>95</v>
      </c>
      <c r="AA96" s="26" t="s">
        <v>67</v>
      </c>
      <c r="AB96" s="60">
        <v>10.544412468681839</v>
      </c>
      <c r="AC96" s="59">
        <v>95</v>
      </c>
      <c r="AD96" s="26" t="s">
        <v>105</v>
      </c>
      <c r="AE96" s="60">
        <v>26.511082624247361</v>
      </c>
      <c r="AF96" s="59">
        <v>95</v>
      </c>
      <c r="AG96" s="26" t="s">
        <v>51</v>
      </c>
      <c r="AH96" s="60">
        <v>31.924519810609343</v>
      </c>
    </row>
    <row r="97" spans="1:34" x14ac:dyDescent="0.3">
      <c r="A97" s="59">
        <v>96</v>
      </c>
      <c r="B97" s="26" t="s">
        <v>68</v>
      </c>
      <c r="C97" s="60">
        <v>9.2677418128984641</v>
      </c>
      <c r="D97" s="59">
        <v>96</v>
      </c>
      <c r="E97" s="26" t="s">
        <v>88</v>
      </c>
      <c r="F97" s="32">
        <v>3.316896780808662</v>
      </c>
      <c r="G97" s="59">
        <v>96</v>
      </c>
      <c r="H97" s="26" t="s">
        <v>88</v>
      </c>
      <c r="I97" s="32">
        <v>15960.445648092944</v>
      </c>
      <c r="J97" s="74">
        <v>1</v>
      </c>
      <c r="K97" s="59">
        <v>96</v>
      </c>
      <c r="L97" s="26" t="s">
        <v>101</v>
      </c>
      <c r="M97" s="60">
        <v>9.1453586478704096</v>
      </c>
      <c r="N97" s="59">
        <v>96</v>
      </c>
      <c r="O97" s="26" t="s">
        <v>56</v>
      </c>
      <c r="P97" s="60">
        <v>6.1793040859757156</v>
      </c>
      <c r="Q97" s="59">
        <v>96</v>
      </c>
      <c r="R97" s="26" t="s">
        <v>105</v>
      </c>
      <c r="S97" s="60">
        <v>6.2310384388429583</v>
      </c>
      <c r="T97" s="59">
        <v>96</v>
      </c>
      <c r="U97" s="26" t="s">
        <v>99</v>
      </c>
      <c r="V97" s="60">
        <v>5.9751379273146767</v>
      </c>
      <c r="W97" s="59">
        <v>96</v>
      </c>
      <c r="X97" s="26" t="s">
        <v>106</v>
      </c>
      <c r="Y97" s="60">
        <v>46.110177456990883</v>
      </c>
      <c r="Z97" s="59">
        <v>96</v>
      </c>
      <c r="AA97" s="26" t="s">
        <v>66</v>
      </c>
      <c r="AB97" s="60">
        <v>10.518212911809009</v>
      </c>
      <c r="AC97" s="59">
        <v>96</v>
      </c>
      <c r="AD97" s="26" t="s">
        <v>93</v>
      </c>
      <c r="AE97" s="60">
        <v>26.350112269186056</v>
      </c>
      <c r="AF97" s="59">
        <v>96</v>
      </c>
      <c r="AG97" s="26" t="s">
        <v>36</v>
      </c>
      <c r="AH97" s="60">
        <v>31.883198632637725</v>
      </c>
    </row>
    <row r="98" spans="1:34" x14ac:dyDescent="0.3">
      <c r="A98" s="59">
        <v>97</v>
      </c>
      <c r="B98" s="26" t="s">
        <v>90</v>
      </c>
      <c r="C98" s="60">
        <v>9.11526288833835</v>
      </c>
      <c r="D98" s="59">
        <v>97</v>
      </c>
      <c r="E98" s="26" t="s">
        <v>77</v>
      </c>
      <c r="F98" s="32">
        <v>3.3110335617217288</v>
      </c>
      <c r="G98" s="59">
        <v>97</v>
      </c>
      <c r="H98" s="26" t="s">
        <v>107</v>
      </c>
      <c r="I98" s="32">
        <v>15900.362516715026</v>
      </c>
      <c r="J98" s="74">
        <v>3</v>
      </c>
      <c r="K98" s="59">
        <v>97</v>
      </c>
      <c r="L98" s="26" t="s">
        <v>99</v>
      </c>
      <c r="M98" s="60">
        <v>9.118522102005258</v>
      </c>
      <c r="N98" s="59">
        <v>97</v>
      </c>
      <c r="O98" s="26" t="s">
        <v>51</v>
      </c>
      <c r="P98" s="60">
        <v>6.176768778623142</v>
      </c>
      <c r="Q98" s="59">
        <v>97</v>
      </c>
      <c r="R98" s="26" t="s">
        <v>81</v>
      </c>
      <c r="S98" s="60">
        <v>6.0385589204076098</v>
      </c>
      <c r="T98" s="59">
        <v>97</v>
      </c>
      <c r="U98" s="26" t="s">
        <v>89</v>
      </c>
      <c r="V98" s="60">
        <v>5.9606375607513087</v>
      </c>
      <c r="W98" s="59">
        <v>97</v>
      </c>
      <c r="X98" s="26" t="s">
        <v>105</v>
      </c>
      <c r="Y98" s="60">
        <v>46.035350670608409</v>
      </c>
      <c r="Z98" s="59">
        <v>97</v>
      </c>
      <c r="AA98" s="26" t="s">
        <v>82</v>
      </c>
      <c r="AB98" s="60">
        <v>10.364856823363604</v>
      </c>
      <c r="AC98" s="59">
        <v>97</v>
      </c>
      <c r="AD98" s="26" t="s">
        <v>41</v>
      </c>
      <c r="AE98" s="60">
        <v>26.009776285749549</v>
      </c>
      <c r="AF98" s="59">
        <v>97</v>
      </c>
      <c r="AG98" s="26" t="s">
        <v>24</v>
      </c>
      <c r="AH98" s="60">
        <v>31.59116601838398</v>
      </c>
    </row>
    <row r="99" spans="1:34" x14ac:dyDescent="0.3">
      <c r="A99" s="59">
        <v>98</v>
      </c>
      <c r="B99" s="26" t="s">
        <v>40</v>
      </c>
      <c r="C99" s="60">
        <v>8.9978497098930319</v>
      </c>
      <c r="D99" s="59">
        <v>98</v>
      </c>
      <c r="E99" s="26" t="s">
        <v>84</v>
      </c>
      <c r="F99" s="32">
        <v>3.2798073698769485</v>
      </c>
      <c r="G99" s="59">
        <v>98</v>
      </c>
      <c r="H99" s="26" t="s">
        <v>100</v>
      </c>
      <c r="I99" s="32">
        <v>15684.433359672845</v>
      </c>
      <c r="J99" s="74">
        <v>0</v>
      </c>
      <c r="K99" s="59">
        <v>98</v>
      </c>
      <c r="L99" s="26" t="s">
        <v>116</v>
      </c>
      <c r="M99" s="60">
        <v>8.7957521821108173</v>
      </c>
      <c r="N99" s="59">
        <v>98</v>
      </c>
      <c r="O99" s="26" t="s">
        <v>110</v>
      </c>
      <c r="P99" s="60">
        <v>5.3378908684316571</v>
      </c>
      <c r="Q99" s="59">
        <v>98</v>
      </c>
      <c r="R99" s="26" t="s">
        <v>116</v>
      </c>
      <c r="S99" s="60">
        <v>6.0220511355838511</v>
      </c>
      <c r="T99" s="59">
        <v>98</v>
      </c>
      <c r="U99" s="26" t="s">
        <v>86</v>
      </c>
      <c r="V99" s="60">
        <v>5.9435199693966609</v>
      </c>
      <c r="W99" s="59">
        <v>98</v>
      </c>
      <c r="X99" s="26" t="s">
        <v>45</v>
      </c>
      <c r="Y99" s="60">
        <v>45.927009700289602</v>
      </c>
      <c r="Z99" s="59">
        <v>98</v>
      </c>
      <c r="AA99" s="26" t="s">
        <v>113</v>
      </c>
      <c r="AB99" s="60">
        <v>10.244296857189653</v>
      </c>
      <c r="AC99" s="59">
        <v>98</v>
      </c>
      <c r="AD99" s="26" t="s">
        <v>78</v>
      </c>
      <c r="AE99" s="60">
        <v>25.743038578864724</v>
      </c>
      <c r="AF99" s="59">
        <v>98</v>
      </c>
      <c r="AG99" s="26" t="s">
        <v>13</v>
      </c>
      <c r="AH99" s="60">
        <v>31.08406795889432</v>
      </c>
    </row>
    <row r="100" spans="1:34" x14ac:dyDescent="0.3">
      <c r="A100" s="59">
        <v>99</v>
      </c>
      <c r="B100" s="26" t="s">
        <v>91</v>
      </c>
      <c r="C100" s="60">
        <v>8.8874958184607493</v>
      </c>
      <c r="D100" s="59">
        <v>99</v>
      </c>
      <c r="E100" s="26" t="s">
        <v>41</v>
      </c>
      <c r="F100" s="32">
        <v>3.2088214902785523</v>
      </c>
      <c r="G100" s="59">
        <v>99</v>
      </c>
      <c r="H100" s="26" t="s">
        <v>92</v>
      </c>
      <c r="I100" s="32">
        <v>15665.671914127273</v>
      </c>
      <c r="J100" s="74">
        <v>-3</v>
      </c>
      <c r="K100" s="59">
        <v>99</v>
      </c>
      <c r="L100" s="26" t="s">
        <v>11</v>
      </c>
      <c r="M100" s="60">
        <v>8.7602451385889566</v>
      </c>
      <c r="N100" s="59">
        <v>99</v>
      </c>
      <c r="O100" s="26" t="s">
        <v>68</v>
      </c>
      <c r="P100" s="60">
        <v>4.7831833436225537</v>
      </c>
      <c r="Q100" s="59">
        <v>99</v>
      </c>
      <c r="R100" s="26" t="s">
        <v>83</v>
      </c>
      <c r="S100" s="60">
        <v>5.9372912839728684</v>
      </c>
      <c r="T100" s="59">
        <v>99</v>
      </c>
      <c r="U100" s="26" t="s">
        <v>76</v>
      </c>
      <c r="V100" s="60">
        <v>5.9340379014175966</v>
      </c>
      <c r="W100" s="59">
        <v>99</v>
      </c>
      <c r="X100" s="26" t="s">
        <v>98</v>
      </c>
      <c r="Y100" s="60">
        <v>45.792866686885247</v>
      </c>
      <c r="Z100" s="59">
        <v>99</v>
      </c>
      <c r="AA100" s="26" t="s">
        <v>36</v>
      </c>
      <c r="AB100" s="60">
        <v>10.171101540565559</v>
      </c>
      <c r="AC100" s="59">
        <v>99</v>
      </c>
      <c r="AD100" s="26" t="s">
        <v>77</v>
      </c>
      <c r="AE100" s="60">
        <v>25.646929505497013</v>
      </c>
      <c r="AF100" s="59">
        <v>99</v>
      </c>
      <c r="AG100" s="26" t="s">
        <v>34</v>
      </c>
      <c r="AH100" s="60">
        <v>31.056694230260934</v>
      </c>
    </row>
    <row r="101" spans="1:34" x14ac:dyDescent="0.3">
      <c r="A101" s="59">
        <v>100</v>
      </c>
      <c r="B101" s="26" t="s">
        <v>94</v>
      </c>
      <c r="C101" s="60">
        <v>8.78348614430449</v>
      </c>
      <c r="D101" s="59">
        <v>100</v>
      </c>
      <c r="E101" s="26" t="s">
        <v>93</v>
      </c>
      <c r="F101" s="32">
        <v>3.2054798306348573</v>
      </c>
      <c r="G101" s="59">
        <v>100</v>
      </c>
      <c r="H101" s="26" t="s">
        <v>102</v>
      </c>
      <c r="I101" s="32">
        <v>15542.079937677523</v>
      </c>
      <c r="J101" s="74">
        <v>-1</v>
      </c>
      <c r="K101" s="59">
        <v>100</v>
      </c>
      <c r="L101" s="26" t="s">
        <v>96</v>
      </c>
      <c r="M101" s="60">
        <v>8.6386854936927477</v>
      </c>
      <c r="N101" s="59">
        <v>100</v>
      </c>
      <c r="O101" s="26" t="s">
        <v>13</v>
      </c>
      <c r="P101" s="60">
        <v>4.2643281602610159</v>
      </c>
      <c r="Q101" s="59">
        <v>100</v>
      </c>
      <c r="R101" s="26" t="s">
        <v>72</v>
      </c>
      <c r="S101" s="60">
        <v>5.8776847475864997</v>
      </c>
      <c r="T101" s="59">
        <v>100</v>
      </c>
      <c r="U101" s="26" t="s">
        <v>111</v>
      </c>
      <c r="V101" s="60">
        <v>5.8966815525382117</v>
      </c>
      <c r="W101" s="59">
        <v>100</v>
      </c>
      <c r="X101" s="26" t="s">
        <v>79</v>
      </c>
      <c r="Y101" s="60">
        <v>44.950945378375486</v>
      </c>
      <c r="Z101" s="59">
        <v>100</v>
      </c>
      <c r="AA101" s="26" t="s">
        <v>34</v>
      </c>
      <c r="AB101" s="60">
        <v>10.058227447444292</v>
      </c>
      <c r="AC101" s="59">
        <v>100</v>
      </c>
      <c r="AD101" s="26" t="s">
        <v>82</v>
      </c>
      <c r="AE101" s="60">
        <v>24.934369592566664</v>
      </c>
      <c r="AF101" s="59">
        <v>100</v>
      </c>
      <c r="AG101" s="26" t="s">
        <v>49</v>
      </c>
      <c r="AH101" s="60">
        <v>30.483432562419114</v>
      </c>
    </row>
    <row r="102" spans="1:34" x14ac:dyDescent="0.3">
      <c r="A102" s="59">
        <v>101</v>
      </c>
      <c r="B102" s="26" t="s">
        <v>69</v>
      </c>
      <c r="C102" s="60">
        <v>8.6377233438771555</v>
      </c>
      <c r="D102" s="59">
        <v>101</v>
      </c>
      <c r="E102" s="26" t="s">
        <v>86</v>
      </c>
      <c r="F102" s="32">
        <v>3.0709832547011047</v>
      </c>
      <c r="G102" s="59">
        <v>101</v>
      </c>
      <c r="H102" s="26" t="s">
        <v>101</v>
      </c>
      <c r="I102" s="32">
        <v>15414.060522700123</v>
      </c>
      <c r="J102" s="74">
        <v>0</v>
      </c>
      <c r="K102" s="59">
        <v>101</v>
      </c>
      <c r="L102" s="26" t="s">
        <v>115</v>
      </c>
      <c r="M102" s="60">
        <v>8.5123190584315296</v>
      </c>
      <c r="N102" s="59">
        <v>101</v>
      </c>
      <c r="O102" s="26" t="s">
        <v>71</v>
      </c>
      <c r="P102" s="60">
        <v>4.1658362952489796</v>
      </c>
      <c r="Q102" s="59">
        <v>101</v>
      </c>
      <c r="R102" s="26" t="s">
        <v>43</v>
      </c>
      <c r="S102" s="60">
        <v>5.8652179817093355</v>
      </c>
      <c r="T102" s="59">
        <v>101</v>
      </c>
      <c r="U102" s="26" t="s">
        <v>10</v>
      </c>
      <c r="V102" s="60">
        <v>5.8495749702234292</v>
      </c>
      <c r="W102" s="59">
        <v>101</v>
      </c>
      <c r="X102" s="26" t="s">
        <v>86</v>
      </c>
      <c r="Y102" s="60">
        <v>42.409696146650788</v>
      </c>
      <c r="Z102" s="59">
        <v>101</v>
      </c>
      <c r="AA102" s="26" t="s">
        <v>81</v>
      </c>
      <c r="AB102" s="60">
        <v>9.682171380070324</v>
      </c>
      <c r="AC102" s="59">
        <v>101</v>
      </c>
      <c r="AD102" s="26" t="s">
        <v>101</v>
      </c>
      <c r="AE102" s="60">
        <v>24.886129188405555</v>
      </c>
      <c r="AF102" s="59">
        <v>101</v>
      </c>
      <c r="AG102" s="26" t="s">
        <v>33</v>
      </c>
      <c r="AH102" s="60">
        <v>30.449144920888372</v>
      </c>
    </row>
    <row r="103" spans="1:34" x14ac:dyDescent="0.3">
      <c r="A103" s="59">
        <v>102</v>
      </c>
      <c r="B103" s="26" t="s">
        <v>92</v>
      </c>
      <c r="C103" s="60">
        <v>8.326355638044177</v>
      </c>
      <c r="D103" s="59">
        <v>102</v>
      </c>
      <c r="E103" s="26" t="s">
        <v>60</v>
      </c>
      <c r="F103" s="32">
        <v>3.0313482202270308</v>
      </c>
      <c r="G103" s="59">
        <v>102</v>
      </c>
      <c r="H103" s="26" t="s">
        <v>78</v>
      </c>
      <c r="I103" s="32">
        <v>15358.183590656467</v>
      </c>
      <c r="J103" s="74">
        <v>0</v>
      </c>
      <c r="K103" s="59">
        <v>102</v>
      </c>
      <c r="L103" s="26" t="s">
        <v>16</v>
      </c>
      <c r="M103" s="60">
        <v>8.3843201962081793</v>
      </c>
      <c r="N103" s="59">
        <v>102</v>
      </c>
      <c r="O103" s="26" t="s">
        <v>69</v>
      </c>
      <c r="P103" s="60">
        <v>3.5231594555624781</v>
      </c>
      <c r="Q103" s="59">
        <v>102</v>
      </c>
      <c r="R103" s="26" t="s">
        <v>90</v>
      </c>
      <c r="S103" s="60">
        <v>5.7422355667570315</v>
      </c>
      <c r="T103" s="59">
        <v>102</v>
      </c>
      <c r="U103" s="26" t="s">
        <v>85</v>
      </c>
      <c r="V103" s="60">
        <v>5.6603378526757666</v>
      </c>
      <c r="W103" s="59">
        <v>102</v>
      </c>
      <c r="X103" s="26" t="s">
        <v>74</v>
      </c>
      <c r="Y103" s="60">
        <v>42.287642375664568</v>
      </c>
      <c r="Z103" s="59">
        <v>102</v>
      </c>
      <c r="AA103" s="26" t="s">
        <v>69</v>
      </c>
      <c r="AB103" s="60">
        <v>9.1915796184118914</v>
      </c>
      <c r="AC103" s="59">
        <v>102</v>
      </c>
      <c r="AD103" s="26" t="s">
        <v>92</v>
      </c>
      <c r="AE103" s="60">
        <v>24.759041073163228</v>
      </c>
      <c r="AF103" s="59">
        <v>102</v>
      </c>
      <c r="AG103" s="26" t="s">
        <v>50</v>
      </c>
      <c r="AH103" s="60">
        <v>29.907247621928772</v>
      </c>
    </row>
    <row r="104" spans="1:34" x14ac:dyDescent="0.3">
      <c r="A104" s="59">
        <v>103</v>
      </c>
      <c r="B104" s="26" t="s">
        <v>41</v>
      </c>
      <c r="C104" s="60">
        <v>8.312330108931107</v>
      </c>
      <c r="D104" s="59">
        <v>103</v>
      </c>
      <c r="E104" s="26" t="s">
        <v>56</v>
      </c>
      <c r="F104" s="32">
        <v>2.8985339775038881</v>
      </c>
      <c r="G104" s="59">
        <v>103</v>
      </c>
      <c r="H104" s="26" t="s">
        <v>86</v>
      </c>
      <c r="I104" s="32">
        <v>15126.198382361679</v>
      </c>
      <c r="J104" s="74">
        <v>0</v>
      </c>
      <c r="K104" s="59">
        <v>103</v>
      </c>
      <c r="L104" s="26" t="s">
        <v>40</v>
      </c>
      <c r="M104" s="60">
        <v>8.1298831329197583</v>
      </c>
      <c r="N104" s="59">
        <v>103</v>
      </c>
      <c r="O104" s="26" t="s">
        <v>65</v>
      </c>
      <c r="P104" s="60">
        <v>3.0605458468843807</v>
      </c>
      <c r="Q104" s="59">
        <v>103</v>
      </c>
      <c r="R104" s="26" t="s">
        <v>95</v>
      </c>
      <c r="S104" s="60">
        <v>5.4973486373142606</v>
      </c>
      <c r="T104" s="59">
        <v>103</v>
      </c>
      <c r="U104" s="26" t="s">
        <v>102</v>
      </c>
      <c r="V104" s="60">
        <v>5.6250996623901273</v>
      </c>
      <c r="W104" s="59">
        <v>103</v>
      </c>
      <c r="X104" s="26" t="s">
        <v>21</v>
      </c>
      <c r="Y104" s="60">
        <v>41.222736278758838</v>
      </c>
      <c r="Z104" s="59">
        <v>103</v>
      </c>
      <c r="AA104" s="26" t="s">
        <v>96</v>
      </c>
      <c r="AB104" s="60">
        <v>9.0704469357118267</v>
      </c>
      <c r="AC104" s="59">
        <v>103</v>
      </c>
      <c r="AD104" s="26" t="s">
        <v>108</v>
      </c>
      <c r="AE104" s="60">
        <v>24.697004526821839</v>
      </c>
      <c r="AF104" s="59">
        <v>103</v>
      </c>
      <c r="AG104" s="26" t="s">
        <v>56</v>
      </c>
      <c r="AH104" s="60">
        <v>28.878545542934518</v>
      </c>
    </row>
    <row r="105" spans="1:34" x14ac:dyDescent="0.3">
      <c r="A105" s="59">
        <v>108</v>
      </c>
      <c r="B105" s="26" t="s">
        <v>65</v>
      </c>
      <c r="C105" s="60">
        <v>8.2607950372306931</v>
      </c>
      <c r="D105" s="59">
        <v>108</v>
      </c>
      <c r="E105" s="26" t="s">
        <v>91</v>
      </c>
      <c r="F105" s="32">
        <v>2.8814958042052865</v>
      </c>
      <c r="G105" s="59">
        <v>108</v>
      </c>
      <c r="H105" s="26" t="s">
        <v>108</v>
      </c>
      <c r="I105" s="32">
        <v>14982.740045398403</v>
      </c>
      <c r="J105" s="74">
        <v>2</v>
      </c>
      <c r="K105" s="59">
        <v>108</v>
      </c>
      <c r="L105" s="26" t="s">
        <v>41</v>
      </c>
      <c r="M105" s="60">
        <v>7.6877379750034009</v>
      </c>
      <c r="N105" s="59">
        <v>108</v>
      </c>
      <c r="O105" s="26" t="s">
        <v>14</v>
      </c>
      <c r="P105" s="60">
        <v>2.6660171610074741</v>
      </c>
      <c r="Q105" s="59">
        <v>108</v>
      </c>
      <c r="R105" s="26" t="s">
        <v>61</v>
      </c>
      <c r="S105" s="60">
        <v>5.1832040647001207</v>
      </c>
      <c r="T105" s="59">
        <v>108</v>
      </c>
      <c r="U105" s="26" t="s">
        <v>87</v>
      </c>
      <c r="V105" s="60">
        <v>5.6147818691678424</v>
      </c>
      <c r="W105" s="59">
        <v>108</v>
      </c>
      <c r="X105" s="26" t="s">
        <v>65</v>
      </c>
      <c r="Y105" s="60">
        <v>41.186368796391058</v>
      </c>
      <c r="Z105" s="59">
        <v>108</v>
      </c>
      <c r="AA105" s="26" t="s">
        <v>84</v>
      </c>
      <c r="AB105" s="60">
        <v>8.9862890040631491</v>
      </c>
      <c r="AC105" s="59">
        <v>108</v>
      </c>
      <c r="AD105" s="26" t="s">
        <v>75</v>
      </c>
      <c r="AE105" s="60">
        <v>24.311973352069813</v>
      </c>
      <c r="AF105" s="59">
        <v>108</v>
      </c>
      <c r="AG105" s="26" t="s">
        <v>30</v>
      </c>
      <c r="AH105" s="60">
        <v>28.153798843933131</v>
      </c>
    </row>
    <row r="106" spans="1:34" x14ac:dyDescent="0.3">
      <c r="A106" s="59">
        <v>109</v>
      </c>
      <c r="B106" s="26" t="s">
        <v>61</v>
      </c>
      <c r="C106" s="60">
        <v>8.2073457005841277</v>
      </c>
      <c r="D106" s="59">
        <v>109</v>
      </c>
      <c r="E106" s="26" t="s">
        <v>80</v>
      </c>
      <c r="F106" s="32">
        <v>2.6300590484948003</v>
      </c>
      <c r="G106" s="59">
        <v>109</v>
      </c>
      <c r="H106" s="26" t="s">
        <v>106</v>
      </c>
      <c r="I106" s="32">
        <v>14802.301432999493</v>
      </c>
      <c r="J106" s="74">
        <v>2</v>
      </c>
      <c r="K106" s="59">
        <v>109</v>
      </c>
      <c r="L106" s="26" t="s">
        <v>68</v>
      </c>
      <c r="M106" s="60">
        <v>7.2755159920693018</v>
      </c>
      <c r="N106" s="59">
        <v>109</v>
      </c>
      <c r="O106" s="26" t="s">
        <v>99</v>
      </c>
      <c r="P106" s="60">
        <v>1.4075915285426106</v>
      </c>
      <c r="Q106" s="59">
        <v>109</v>
      </c>
      <c r="R106" s="26" t="s">
        <v>92</v>
      </c>
      <c r="S106" s="60">
        <v>4.8890730134433227</v>
      </c>
      <c r="T106" s="59">
        <v>109</v>
      </c>
      <c r="U106" s="26" t="s">
        <v>100</v>
      </c>
      <c r="V106" s="60">
        <v>5.5217109313327768</v>
      </c>
      <c r="W106" s="59">
        <v>109</v>
      </c>
      <c r="X106" s="26" t="s">
        <v>44</v>
      </c>
      <c r="Y106" s="60">
        <v>40.027599008761641</v>
      </c>
      <c r="Z106" s="59">
        <v>109</v>
      </c>
      <c r="AA106" s="26" t="s">
        <v>71</v>
      </c>
      <c r="AB106" s="60">
        <v>8.742000148935448</v>
      </c>
      <c r="AC106" s="59">
        <v>109</v>
      </c>
      <c r="AD106" s="26" t="s">
        <v>111</v>
      </c>
      <c r="AE106" s="60">
        <v>23.25601632472819</v>
      </c>
      <c r="AF106" s="59">
        <v>109</v>
      </c>
      <c r="AG106" s="26" t="s">
        <v>31</v>
      </c>
      <c r="AH106" s="60">
        <v>27.708612859072229</v>
      </c>
    </row>
    <row r="107" spans="1:34" x14ac:dyDescent="0.3">
      <c r="A107" s="59">
        <v>110</v>
      </c>
      <c r="B107" s="26" t="s">
        <v>43</v>
      </c>
      <c r="C107" s="60">
        <v>7.7815724537318545</v>
      </c>
      <c r="D107" s="59">
        <v>110</v>
      </c>
      <c r="E107" s="26" t="s">
        <v>112</v>
      </c>
      <c r="F107" s="32">
        <v>2.5516892015215973</v>
      </c>
      <c r="G107" s="59">
        <v>110</v>
      </c>
      <c r="H107" s="26" t="s">
        <v>85</v>
      </c>
      <c r="I107" s="32">
        <v>14683.114408984453</v>
      </c>
      <c r="J107" s="74">
        <v>-2</v>
      </c>
      <c r="K107" s="59">
        <v>110</v>
      </c>
      <c r="L107" s="26" t="s">
        <v>43</v>
      </c>
      <c r="M107" s="60">
        <v>6.2209813559129969</v>
      </c>
      <c r="N107" s="59">
        <v>110</v>
      </c>
      <c r="O107" s="26" t="s">
        <v>24</v>
      </c>
      <c r="P107" s="60">
        <v>0.94426814932488412</v>
      </c>
      <c r="Q107" s="59">
        <v>110</v>
      </c>
      <c r="R107" s="26" t="s">
        <v>65</v>
      </c>
      <c r="S107" s="60">
        <v>4.8141908750950648</v>
      </c>
      <c r="T107" s="59">
        <v>110</v>
      </c>
      <c r="U107" s="26" t="s">
        <v>107</v>
      </c>
      <c r="V107" s="60">
        <v>5.4448017054357791</v>
      </c>
      <c r="W107" s="59">
        <v>110</v>
      </c>
      <c r="X107" s="26" t="s">
        <v>17</v>
      </c>
      <c r="Y107" s="60">
        <v>39.389637842370647</v>
      </c>
      <c r="Z107" s="59">
        <v>110</v>
      </c>
      <c r="AA107" s="26" t="s">
        <v>100</v>
      </c>
      <c r="AB107" s="60">
        <v>8.238498891885488</v>
      </c>
      <c r="AC107" s="59">
        <v>110</v>
      </c>
      <c r="AD107" s="26" t="s">
        <v>107</v>
      </c>
      <c r="AE107" s="60">
        <v>22.769831365975513</v>
      </c>
      <c r="AF107" s="59">
        <v>110</v>
      </c>
      <c r="AG107" s="26" t="s">
        <v>66</v>
      </c>
      <c r="AH107" s="60">
        <v>27.164879769988914</v>
      </c>
    </row>
    <row r="108" spans="1:34" ht="12.5" thickBot="1" x14ac:dyDescent="0.35">
      <c r="A108" s="61">
        <v>111</v>
      </c>
      <c r="B108" s="62" t="s">
        <v>42</v>
      </c>
      <c r="C108" s="63">
        <v>5.9047334517658356</v>
      </c>
      <c r="D108" s="61">
        <v>111</v>
      </c>
      <c r="E108" s="62" t="s">
        <v>40</v>
      </c>
      <c r="F108" s="71">
        <v>2.3440463279054313</v>
      </c>
      <c r="G108" s="61">
        <v>111</v>
      </c>
      <c r="H108" s="62" t="s">
        <v>90</v>
      </c>
      <c r="I108" s="71">
        <v>14554.158383684593</v>
      </c>
      <c r="J108" s="75">
        <v>-2</v>
      </c>
      <c r="K108" s="61">
        <v>111</v>
      </c>
      <c r="L108" s="62" t="s">
        <v>42</v>
      </c>
      <c r="M108" s="63">
        <v>6.0073109577541146</v>
      </c>
      <c r="N108" s="61">
        <v>111</v>
      </c>
      <c r="O108" s="62" t="s">
        <v>80</v>
      </c>
      <c r="P108" s="63">
        <v>-1.3626141127937359</v>
      </c>
      <c r="Q108" s="61">
        <v>111</v>
      </c>
      <c r="R108" s="62" t="s">
        <v>82</v>
      </c>
      <c r="S108" s="63">
        <v>3.596816855667953</v>
      </c>
      <c r="T108" s="61">
        <v>111</v>
      </c>
      <c r="U108" s="62" t="s">
        <v>22</v>
      </c>
      <c r="V108" s="63">
        <v>5.3796511979974326</v>
      </c>
      <c r="W108" s="61">
        <v>111</v>
      </c>
      <c r="X108" s="62" t="s">
        <v>75</v>
      </c>
      <c r="Y108" s="63">
        <v>37.639160570224426</v>
      </c>
      <c r="Z108" s="61">
        <v>111</v>
      </c>
      <c r="AA108" s="62" t="s">
        <v>115</v>
      </c>
      <c r="AB108" s="63">
        <v>7.6378071417429787</v>
      </c>
      <c r="AC108" s="61">
        <v>111</v>
      </c>
      <c r="AD108" s="62" t="s">
        <v>116</v>
      </c>
      <c r="AE108" s="63">
        <v>22.322866436767438</v>
      </c>
      <c r="AF108" s="61">
        <v>111</v>
      </c>
      <c r="AG108" s="62" t="s">
        <v>22</v>
      </c>
      <c r="AH108" s="63">
        <v>24.978518726671744</v>
      </c>
    </row>
    <row r="109" spans="1:34" ht="12.5" thickBot="1" x14ac:dyDescent="0.35">
      <c r="G109" s="59"/>
      <c r="J109" s="74"/>
    </row>
    <row r="110" spans="1:34" x14ac:dyDescent="0.3">
      <c r="A110" s="64">
        <v>1</v>
      </c>
      <c r="B110" s="65" t="s">
        <v>18</v>
      </c>
      <c r="C110" s="66">
        <v>13.326983661806707</v>
      </c>
      <c r="D110" s="64">
        <v>1</v>
      </c>
      <c r="E110" s="65" t="s">
        <v>283</v>
      </c>
      <c r="F110" s="72">
        <v>6.0382263448642419</v>
      </c>
      <c r="G110" s="64">
        <v>1</v>
      </c>
      <c r="H110" s="65" t="s">
        <v>406</v>
      </c>
      <c r="I110" s="72">
        <v>28123.777400693114</v>
      </c>
      <c r="J110" s="76">
        <v>0</v>
      </c>
      <c r="K110" s="64">
        <v>1</v>
      </c>
      <c r="L110" s="65" t="s">
        <v>18</v>
      </c>
      <c r="M110" s="66">
        <v>14.881976887140411</v>
      </c>
      <c r="N110" s="64">
        <v>1</v>
      </c>
      <c r="O110" s="65" t="s">
        <v>406</v>
      </c>
      <c r="P110" s="66">
        <v>12.123388179462367</v>
      </c>
      <c r="Q110" s="64">
        <v>1</v>
      </c>
      <c r="R110" s="65" t="s">
        <v>18</v>
      </c>
      <c r="S110" s="66">
        <v>10.520177280149284</v>
      </c>
      <c r="T110" s="64">
        <v>1</v>
      </c>
      <c r="U110" s="65" t="s">
        <v>406</v>
      </c>
      <c r="V110" s="66">
        <v>9.1698830443452124</v>
      </c>
      <c r="W110" s="64">
        <v>1</v>
      </c>
      <c r="X110" s="65" t="s">
        <v>202</v>
      </c>
      <c r="Y110" s="66">
        <v>70.612326147420603</v>
      </c>
      <c r="Z110" s="64">
        <v>1</v>
      </c>
      <c r="AA110" s="65" t="s">
        <v>236</v>
      </c>
      <c r="AB110" s="66">
        <v>15.014615014615012</v>
      </c>
      <c r="AC110" s="64">
        <v>1</v>
      </c>
      <c r="AD110" s="65" t="s">
        <v>253</v>
      </c>
      <c r="AE110" s="66">
        <v>34.18660237019607</v>
      </c>
      <c r="AF110" s="64">
        <v>1</v>
      </c>
      <c r="AG110" s="65" t="s">
        <v>312</v>
      </c>
      <c r="AH110" s="66">
        <v>43.83395694558633</v>
      </c>
    </row>
    <row r="111" spans="1:34" x14ac:dyDescent="0.3">
      <c r="A111" s="59">
        <v>2</v>
      </c>
      <c r="B111" s="26" t="s">
        <v>406</v>
      </c>
      <c r="C111" s="60">
        <v>13.153384747215085</v>
      </c>
      <c r="D111" s="59">
        <v>2</v>
      </c>
      <c r="E111" s="26" t="s">
        <v>221</v>
      </c>
      <c r="F111" s="32">
        <v>5.7944826687610771</v>
      </c>
      <c r="G111" s="59">
        <v>2</v>
      </c>
      <c r="H111" s="26" t="s">
        <v>202</v>
      </c>
      <c r="I111" s="32">
        <v>27243.389132075172</v>
      </c>
      <c r="J111" s="74">
        <v>1</v>
      </c>
      <c r="K111" s="59">
        <v>2</v>
      </c>
      <c r="L111" s="26" t="s">
        <v>283</v>
      </c>
      <c r="M111" s="60">
        <v>14.198100814472852</v>
      </c>
      <c r="N111" s="59">
        <v>2</v>
      </c>
      <c r="O111" s="26" t="s">
        <v>330</v>
      </c>
      <c r="P111" s="60">
        <v>11.445568883572022</v>
      </c>
      <c r="Q111" s="59">
        <v>2</v>
      </c>
      <c r="R111" s="26" t="s">
        <v>265</v>
      </c>
      <c r="S111" s="60">
        <v>10.467825443786992</v>
      </c>
      <c r="T111" s="59">
        <v>2</v>
      </c>
      <c r="U111" s="26" t="s">
        <v>18</v>
      </c>
      <c r="V111" s="60">
        <v>8.4408654312603062</v>
      </c>
      <c r="W111" s="59">
        <v>2</v>
      </c>
      <c r="X111" s="26" t="s">
        <v>276</v>
      </c>
      <c r="Y111" s="60">
        <v>69.437908672987433</v>
      </c>
      <c r="Z111" s="59">
        <v>2</v>
      </c>
      <c r="AA111" s="26" t="s">
        <v>18</v>
      </c>
      <c r="AB111" s="60">
        <v>14.630204292733387</v>
      </c>
      <c r="AC111" s="59">
        <v>2</v>
      </c>
      <c r="AD111" s="26" t="s">
        <v>242</v>
      </c>
      <c r="AE111" s="60">
        <v>33.695611842235841</v>
      </c>
      <c r="AF111" s="59">
        <v>2</v>
      </c>
      <c r="AG111" s="26" t="s">
        <v>308</v>
      </c>
      <c r="AH111" s="60">
        <v>41.334022862191183</v>
      </c>
    </row>
    <row r="112" spans="1:34" x14ac:dyDescent="0.3">
      <c r="A112" s="59">
        <v>3</v>
      </c>
      <c r="B112" s="26" t="s">
        <v>236</v>
      </c>
      <c r="C112" s="60">
        <v>12.532119914346936</v>
      </c>
      <c r="D112" s="59">
        <v>3</v>
      </c>
      <c r="E112" s="26" t="s">
        <v>18</v>
      </c>
      <c r="F112" s="32">
        <v>5.7243429821263874</v>
      </c>
      <c r="G112" s="59">
        <v>3</v>
      </c>
      <c r="H112" s="26" t="s">
        <v>242</v>
      </c>
      <c r="I112" s="32">
        <v>26072.713070092905</v>
      </c>
      <c r="J112" s="74">
        <v>0</v>
      </c>
      <c r="K112" s="59">
        <v>3</v>
      </c>
      <c r="L112" s="26" t="s">
        <v>319</v>
      </c>
      <c r="M112" s="60">
        <v>13.772948997372552</v>
      </c>
      <c r="N112" s="59">
        <v>3</v>
      </c>
      <c r="O112" s="26" t="s">
        <v>253</v>
      </c>
      <c r="P112" s="60">
        <v>11.222510638708471</v>
      </c>
      <c r="Q112" s="59">
        <v>3</v>
      </c>
      <c r="R112" s="26" t="s">
        <v>406</v>
      </c>
      <c r="S112" s="60">
        <v>9.7722421545029192</v>
      </c>
      <c r="T112" s="59">
        <v>3</v>
      </c>
      <c r="U112" s="26" t="s">
        <v>330</v>
      </c>
      <c r="V112" s="60">
        <v>7.7150528199908592</v>
      </c>
      <c r="W112" s="59">
        <v>3</v>
      </c>
      <c r="X112" s="26" t="s">
        <v>406</v>
      </c>
      <c r="Y112" s="60">
        <v>68.904729763100264</v>
      </c>
      <c r="Z112" s="59">
        <v>3</v>
      </c>
      <c r="AA112" s="26" t="s">
        <v>276</v>
      </c>
      <c r="AB112" s="60">
        <v>14.286260048046342</v>
      </c>
      <c r="AC112" s="59">
        <v>3</v>
      </c>
      <c r="AD112" s="26" t="s">
        <v>269</v>
      </c>
      <c r="AE112" s="60">
        <v>33.677338339998059</v>
      </c>
      <c r="AF112" s="59">
        <v>3</v>
      </c>
      <c r="AG112" s="26" t="s">
        <v>330</v>
      </c>
      <c r="AH112" s="60">
        <v>40.905440841799418</v>
      </c>
    </row>
    <row r="113" spans="1:34" x14ac:dyDescent="0.3">
      <c r="A113" s="59">
        <v>4</v>
      </c>
      <c r="B113" s="26" t="s">
        <v>202</v>
      </c>
      <c r="C113" s="60">
        <v>12.399073159394504</v>
      </c>
      <c r="D113" s="59">
        <v>4</v>
      </c>
      <c r="E113" s="26" t="s">
        <v>189</v>
      </c>
      <c r="F113" s="32">
        <v>5.7242465938985845</v>
      </c>
      <c r="G113" s="59">
        <v>4</v>
      </c>
      <c r="H113" s="26" t="s">
        <v>18</v>
      </c>
      <c r="I113" s="32">
        <v>25150.503847451495</v>
      </c>
      <c r="J113" s="74">
        <v>0</v>
      </c>
      <c r="K113" s="59">
        <v>4</v>
      </c>
      <c r="L113" s="26" t="s">
        <v>221</v>
      </c>
      <c r="M113" s="60">
        <v>13.693391567335738</v>
      </c>
      <c r="N113" s="59">
        <v>4</v>
      </c>
      <c r="O113" s="26" t="s">
        <v>242</v>
      </c>
      <c r="P113" s="60">
        <v>10.985145520130828</v>
      </c>
      <c r="Q113" s="59">
        <v>4</v>
      </c>
      <c r="R113" s="26" t="s">
        <v>253</v>
      </c>
      <c r="S113" s="60">
        <v>9.7203514728653175</v>
      </c>
      <c r="T113" s="59">
        <v>4</v>
      </c>
      <c r="U113" s="26" t="s">
        <v>236</v>
      </c>
      <c r="V113" s="60">
        <v>7.4816209784810184</v>
      </c>
      <c r="W113" s="59">
        <v>4</v>
      </c>
      <c r="X113" s="26" t="s">
        <v>221</v>
      </c>
      <c r="Y113" s="60">
        <v>66.747661457170693</v>
      </c>
      <c r="Z113" s="59">
        <v>4</v>
      </c>
      <c r="AA113" s="26" t="s">
        <v>253</v>
      </c>
      <c r="AB113" s="60">
        <v>13.399606129865543</v>
      </c>
      <c r="AC113" s="59">
        <v>4</v>
      </c>
      <c r="AD113" s="26" t="s">
        <v>221</v>
      </c>
      <c r="AE113" s="60">
        <v>33.068026215969567</v>
      </c>
      <c r="AF113" s="59">
        <v>4</v>
      </c>
      <c r="AG113" s="26" t="s">
        <v>300</v>
      </c>
      <c r="AH113" s="60">
        <v>40.652120918448993</v>
      </c>
    </row>
    <row r="114" spans="1:34" x14ac:dyDescent="0.3">
      <c r="A114" s="59">
        <v>5</v>
      </c>
      <c r="B114" s="26" t="s">
        <v>221</v>
      </c>
      <c r="C114" s="60">
        <v>12.373242502674259</v>
      </c>
      <c r="D114" s="59">
        <v>5</v>
      </c>
      <c r="E114" s="26" t="s">
        <v>202</v>
      </c>
      <c r="F114" s="32">
        <v>5.6675423198976347</v>
      </c>
      <c r="G114" s="59">
        <v>5</v>
      </c>
      <c r="H114" s="26" t="s">
        <v>236</v>
      </c>
      <c r="I114" s="32">
        <v>25084.925098847249</v>
      </c>
      <c r="J114" s="74">
        <v>1</v>
      </c>
      <c r="K114" s="59">
        <v>5</v>
      </c>
      <c r="L114" s="26" t="s">
        <v>406</v>
      </c>
      <c r="M114" s="60">
        <v>13.418421266563698</v>
      </c>
      <c r="N114" s="59">
        <v>5</v>
      </c>
      <c r="O114" s="26" t="s">
        <v>319</v>
      </c>
      <c r="P114" s="60">
        <v>10.951747917661962</v>
      </c>
      <c r="Q114" s="59">
        <v>5</v>
      </c>
      <c r="R114" s="26" t="s">
        <v>330</v>
      </c>
      <c r="S114" s="60">
        <v>9.6190907327167849</v>
      </c>
      <c r="T114" s="59">
        <v>5</v>
      </c>
      <c r="U114" s="26" t="s">
        <v>230</v>
      </c>
      <c r="V114" s="60">
        <v>7.4657929853213574</v>
      </c>
      <c r="W114" s="59">
        <v>5</v>
      </c>
      <c r="X114" s="26" t="s">
        <v>230</v>
      </c>
      <c r="Y114" s="60">
        <v>66.07475036883406</v>
      </c>
      <c r="Z114" s="59">
        <v>5</v>
      </c>
      <c r="AA114" s="26" t="s">
        <v>319</v>
      </c>
      <c r="AB114" s="60">
        <v>13.148511683148817</v>
      </c>
      <c r="AC114" s="59">
        <v>5</v>
      </c>
      <c r="AD114" s="26" t="s">
        <v>189</v>
      </c>
      <c r="AE114" s="60">
        <v>32.977600178797815</v>
      </c>
      <c r="AF114" s="59">
        <v>5</v>
      </c>
      <c r="AG114" s="26" t="s">
        <v>319</v>
      </c>
      <c r="AH114" s="60">
        <v>40.351632933125742</v>
      </c>
    </row>
    <row r="115" spans="1:34" x14ac:dyDescent="0.3">
      <c r="A115" s="59">
        <v>6</v>
      </c>
      <c r="B115" s="26" t="s">
        <v>283</v>
      </c>
      <c r="C115" s="60">
        <v>12.147843319288754</v>
      </c>
      <c r="D115" s="59">
        <v>6</v>
      </c>
      <c r="E115" s="26" t="s">
        <v>319</v>
      </c>
      <c r="F115" s="32">
        <v>5.45569470745437</v>
      </c>
      <c r="G115" s="59">
        <v>6</v>
      </c>
      <c r="H115" s="26" t="s">
        <v>189</v>
      </c>
      <c r="I115" s="32">
        <v>24416.021970665788</v>
      </c>
      <c r="J115" s="74">
        <v>-2</v>
      </c>
      <c r="K115" s="59">
        <v>6</v>
      </c>
      <c r="L115" s="26" t="s">
        <v>293</v>
      </c>
      <c r="M115" s="60">
        <v>13.357544877986754</v>
      </c>
      <c r="N115" s="59">
        <v>6</v>
      </c>
      <c r="O115" s="26" t="s">
        <v>236</v>
      </c>
      <c r="P115" s="60">
        <v>10.828895261504812</v>
      </c>
      <c r="Q115" s="59">
        <v>6</v>
      </c>
      <c r="R115" s="26" t="s">
        <v>293</v>
      </c>
      <c r="S115" s="60">
        <v>9.3198103509121637</v>
      </c>
      <c r="T115" s="59">
        <v>6</v>
      </c>
      <c r="U115" s="26" t="s">
        <v>221</v>
      </c>
      <c r="V115" s="60">
        <v>7.2494945683697836</v>
      </c>
      <c r="W115" s="59">
        <v>6</v>
      </c>
      <c r="X115" s="26" t="s">
        <v>242</v>
      </c>
      <c r="Y115" s="60">
        <v>64.538614804606922</v>
      </c>
      <c r="Z115" s="59">
        <v>6</v>
      </c>
      <c r="AA115" s="26" t="s">
        <v>289</v>
      </c>
      <c r="AB115" s="60">
        <v>13.038866580801578</v>
      </c>
      <c r="AC115" s="59">
        <v>6</v>
      </c>
      <c r="AD115" s="26" t="s">
        <v>202</v>
      </c>
      <c r="AE115" s="60">
        <v>32.553628073649698</v>
      </c>
      <c r="AF115" s="59">
        <v>6</v>
      </c>
      <c r="AG115" s="26" t="s">
        <v>289</v>
      </c>
      <c r="AH115" s="60">
        <v>40.148874914766267</v>
      </c>
    </row>
    <row r="116" spans="1:34" x14ac:dyDescent="0.3">
      <c r="A116" s="59">
        <v>7</v>
      </c>
      <c r="B116" s="26" t="s">
        <v>319</v>
      </c>
      <c r="C116" s="60">
        <v>11.821343488379469</v>
      </c>
      <c r="D116" s="59">
        <v>7</v>
      </c>
      <c r="E116" s="26" t="s">
        <v>236</v>
      </c>
      <c r="F116" s="32">
        <v>5.3270645611163303</v>
      </c>
      <c r="G116" s="59">
        <v>7</v>
      </c>
      <c r="H116" s="26" t="s">
        <v>221</v>
      </c>
      <c r="I116" s="32">
        <v>24103.047598845118</v>
      </c>
      <c r="J116" s="74">
        <v>-1</v>
      </c>
      <c r="K116" s="59">
        <v>7</v>
      </c>
      <c r="L116" s="26" t="s">
        <v>236</v>
      </c>
      <c r="M116" s="60">
        <v>13.289903970931732</v>
      </c>
      <c r="N116" s="59">
        <v>7</v>
      </c>
      <c r="O116" s="26" t="s">
        <v>289</v>
      </c>
      <c r="P116" s="60">
        <v>10.35588329592818</v>
      </c>
      <c r="Q116" s="59">
        <v>7</v>
      </c>
      <c r="R116" s="26" t="s">
        <v>312</v>
      </c>
      <c r="S116" s="60">
        <v>9.265831279278359</v>
      </c>
      <c r="T116" s="59">
        <v>7</v>
      </c>
      <c r="U116" s="26" t="s">
        <v>242</v>
      </c>
      <c r="V116" s="60">
        <v>7.2214447988487791</v>
      </c>
      <c r="W116" s="59">
        <v>7</v>
      </c>
      <c r="X116" s="26" t="s">
        <v>189</v>
      </c>
      <c r="Y116" s="60">
        <v>61.767612933555803</v>
      </c>
      <c r="Z116" s="59">
        <v>7</v>
      </c>
      <c r="AA116" s="26" t="s">
        <v>189</v>
      </c>
      <c r="AB116" s="60">
        <v>12.970933794713908</v>
      </c>
      <c r="AC116" s="59">
        <v>7</v>
      </c>
      <c r="AD116" s="26" t="s">
        <v>265</v>
      </c>
      <c r="AE116" s="60">
        <v>32.30535457426214</v>
      </c>
      <c r="AF116" s="59">
        <v>7</v>
      </c>
      <c r="AG116" s="26" t="s">
        <v>265</v>
      </c>
      <c r="AH116" s="60">
        <v>39.139980316450909</v>
      </c>
    </row>
    <row r="117" spans="1:34" x14ac:dyDescent="0.3">
      <c r="A117" s="59">
        <v>8</v>
      </c>
      <c r="B117" s="26" t="s">
        <v>242</v>
      </c>
      <c r="C117" s="60">
        <v>11.557681070689753</v>
      </c>
      <c r="D117" s="59">
        <v>8</v>
      </c>
      <c r="E117" s="26" t="s">
        <v>312</v>
      </c>
      <c r="F117" s="32">
        <v>5.3060286946074342</v>
      </c>
      <c r="G117" s="59">
        <v>8</v>
      </c>
      <c r="H117" s="26" t="s">
        <v>253</v>
      </c>
      <c r="I117" s="32">
        <v>23494.181162718636</v>
      </c>
      <c r="J117" s="74">
        <v>0</v>
      </c>
      <c r="K117" s="59">
        <v>8</v>
      </c>
      <c r="L117" s="26" t="s">
        <v>202</v>
      </c>
      <c r="M117" s="60">
        <v>12.22122995026966</v>
      </c>
      <c r="N117" s="59">
        <v>8</v>
      </c>
      <c r="O117" s="26" t="s">
        <v>293</v>
      </c>
      <c r="P117" s="60">
        <v>10.178127898176072</v>
      </c>
      <c r="Q117" s="59">
        <v>8</v>
      </c>
      <c r="R117" s="26" t="s">
        <v>276</v>
      </c>
      <c r="S117" s="60">
        <v>9.1489870722118951</v>
      </c>
      <c r="T117" s="59">
        <v>8</v>
      </c>
      <c r="U117" s="26" t="s">
        <v>289</v>
      </c>
      <c r="V117" s="60">
        <v>7.0069160482608908</v>
      </c>
      <c r="W117" s="59">
        <v>8</v>
      </c>
      <c r="X117" s="26" t="s">
        <v>283</v>
      </c>
      <c r="Y117" s="60">
        <v>60.545241080134517</v>
      </c>
      <c r="Z117" s="59">
        <v>8</v>
      </c>
      <c r="AA117" s="26" t="s">
        <v>242</v>
      </c>
      <c r="AB117" s="60">
        <v>12.82353743175458</v>
      </c>
      <c r="AC117" s="59">
        <v>8</v>
      </c>
      <c r="AD117" s="26" t="s">
        <v>236</v>
      </c>
      <c r="AE117" s="60">
        <v>31.93341050483907</v>
      </c>
      <c r="AF117" s="59">
        <v>8</v>
      </c>
      <c r="AG117" s="26" t="s">
        <v>230</v>
      </c>
      <c r="AH117" s="60">
        <v>38.456741288745391</v>
      </c>
    </row>
    <row r="118" spans="1:34" x14ac:dyDescent="0.3">
      <c r="A118" s="59">
        <v>9</v>
      </c>
      <c r="B118" s="26" t="s">
        <v>293</v>
      </c>
      <c r="C118" s="60">
        <v>11.304543252181219</v>
      </c>
      <c r="D118" s="59">
        <v>9</v>
      </c>
      <c r="E118" s="26" t="s">
        <v>242</v>
      </c>
      <c r="F118" s="32">
        <v>5.033095056179576</v>
      </c>
      <c r="G118" s="59">
        <v>9</v>
      </c>
      <c r="H118" s="26" t="s">
        <v>230</v>
      </c>
      <c r="I118" s="32">
        <v>23493.50988587044</v>
      </c>
      <c r="J118" s="74">
        <v>2</v>
      </c>
      <c r="K118" s="59">
        <v>9</v>
      </c>
      <c r="L118" s="26" t="s">
        <v>289</v>
      </c>
      <c r="M118" s="60">
        <v>11.950756076320175</v>
      </c>
      <c r="N118" s="59">
        <v>9</v>
      </c>
      <c r="O118" s="26" t="s">
        <v>265</v>
      </c>
      <c r="P118" s="60">
        <v>10.057018734727137</v>
      </c>
      <c r="Q118" s="59">
        <v>9</v>
      </c>
      <c r="R118" s="26" t="s">
        <v>221</v>
      </c>
      <c r="S118" s="60">
        <v>9.0956546275394885</v>
      </c>
      <c r="T118" s="59">
        <v>9</v>
      </c>
      <c r="U118" s="26" t="s">
        <v>253</v>
      </c>
      <c r="V118" s="60">
        <v>6.9370517530049796</v>
      </c>
      <c r="W118" s="59">
        <v>9</v>
      </c>
      <c r="X118" s="26" t="s">
        <v>18</v>
      </c>
      <c r="Y118" s="60">
        <v>60.411817946728732</v>
      </c>
      <c r="Z118" s="59">
        <v>9</v>
      </c>
      <c r="AA118" s="26" t="s">
        <v>202</v>
      </c>
      <c r="AB118" s="60">
        <v>12.505008665772245</v>
      </c>
      <c r="AC118" s="59">
        <v>9</v>
      </c>
      <c r="AD118" s="26" t="s">
        <v>406</v>
      </c>
      <c r="AE118" s="60">
        <v>31.833462291951324</v>
      </c>
      <c r="AF118" s="59">
        <v>9</v>
      </c>
      <c r="AG118" s="26" t="s">
        <v>293</v>
      </c>
      <c r="AH118" s="60">
        <v>37.736733891891063</v>
      </c>
    </row>
    <row r="119" spans="1:34" x14ac:dyDescent="0.3">
      <c r="A119" s="59">
        <v>10</v>
      </c>
      <c r="B119" s="26" t="s">
        <v>189</v>
      </c>
      <c r="C119" s="60">
        <v>11.300010507648068</v>
      </c>
      <c r="D119" s="59">
        <v>10</v>
      </c>
      <c r="E119" s="26" t="s">
        <v>308</v>
      </c>
      <c r="F119" s="32">
        <v>4.9514914403310684</v>
      </c>
      <c r="G119" s="59">
        <v>10</v>
      </c>
      <c r="H119" s="26" t="s">
        <v>276</v>
      </c>
      <c r="I119" s="32">
        <v>23348.11011640204</v>
      </c>
      <c r="J119" s="74">
        <v>0</v>
      </c>
      <c r="K119" s="59">
        <v>10</v>
      </c>
      <c r="L119" s="26" t="s">
        <v>269</v>
      </c>
      <c r="M119" s="60">
        <v>11.455265277159853</v>
      </c>
      <c r="N119" s="59">
        <v>10</v>
      </c>
      <c r="O119" s="26" t="s">
        <v>269</v>
      </c>
      <c r="P119" s="60">
        <v>9.9071014402394297</v>
      </c>
      <c r="Q119" s="59">
        <v>10</v>
      </c>
      <c r="R119" s="26" t="s">
        <v>202</v>
      </c>
      <c r="S119" s="60">
        <v>9.0449201137242596</v>
      </c>
      <c r="T119" s="59">
        <v>10</v>
      </c>
      <c r="U119" s="26" t="s">
        <v>265</v>
      </c>
      <c r="V119" s="60">
        <v>6.7772106334641649</v>
      </c>
      <c r="W119" s="59">
        <v>10</v>
      </c>
      <c r="X119" s="26" t="s">
        <v>269</v>
      </c>
      <c r="Y119" s="60">
        <v>60.32075977762608</v>
      </c>
      <c r="Z119" s="59">
        <v>10</v>
      </c>
      <c r="AA119" s="26" t="s">
        <v>300</v>
      </c>
      <c r="AB119" s="60">
        <v>11.913874095377395</v>
      </c>
      <c r="AC119" s="59">
        <v>10</v>
      </c>
      <c r="AD119" s="26" t="s">
        <v>289</v>
      </c>
      <c r="AE119" s="60">
        <v>31.038336237593761</v>
      </c>
      <c r="AF119" s="59">
        <v>10</v>
      </c>
      <c r="AG119" s="26" t="s">
        <v>283</v>
      </c>
      <c r="AH119" s="60">
        <v>37.731080731498615</v>
      </c>
    </row>
    <row r="120" spans="1:34" x14ac:dyDescent="0.3">
      <c r="A120" s="59">
        <v>11</v>
      </c>
      <c r="B120" s="26" t="s">
        <v>265</v>
      </c>
      <c r="C120" s="60">
        <v>11.275851901773294</v>
      </c>
      <c r="D120" s="59">
        <v>11</v>
      </c>
      <c r="E120" s="26" t="s">
        <v>269</v>
      </c>
      <c r="F120" s="32">
        <v>4.7737963320740704</v>
      </c>
      <c r="G120" s="59">
        <v>11</v>
      </c>
      <c r="H120" s="26" t="s">
        <v>269</v>
      </c>
      <c r="I120" s="32">
        <v>22116.01850191638</v>
      </c>
      <c r="J120" s="74">
        <v>0</v>
      </c>
      <c r="K120" s="59">
        <v>11</v>
      </c>
      <c r="L120" s="26" t="s">
        <v>300</v>
      </c>
      <c r="M120" s="60">
        <v>11.336259419349744</v>
      </c>
      <c r="N120" s="59">
        <v>11</v>
      </c>
      <c r="O120" s="26" t="s">
        <v>308</v>
      </c>
      <c r="P120" s="60">
        <v>9.8832968636032064</v>
      </c>
      <c r="Q120" s="59">
        <v>11</v>
      </c>
      <c r="R120" s="26" t="s">
        <v>269</v>
      </c>
      <c r="S120" s="60">
        <v>8.7025814575791003</v>
      </c>
      <c r="T120" s="59">
        <v>11</v>
      </c>
      <c r="U120" s="26" t="s">
        <v>283</v>
      </c>
      <c r="V120" s="60">
        <v>6.7623873873873919</v>
      </c>
      <c r="W120" s="59">
        <v>11</v>
      </c>
      <c r="X120" s="26" t="s">
        <v>253</v>
      </c>
      <c r="Y120" s="60">
        <v>60.016717392365805</v>
      </c>
      <c r="Z120" s="59">
        <v>11</v>
      </c>
      <c r="AA120" s="26" t="s">
        <v>406</v>
      </c>
      <c r="AB120" s="60">
        <v>11.824243122664337</v>
      </c>
      <c r="AC120" s="59">
        <v>11</v>
      </c>
      <c r="AD120" s="26" t="s">
        <v>293</v>
      </c>
      <c r="AE120" s="60">
        <v>30.937208933739473</v>
      </c>
      <c r="AF120" s="59">
        <v>11</v>
      </c>
      <c r="AG120" s="26" t="s">
        <v>269</v>
      </c>
      <c r="AH120" s="60">
        <v>36.46646103579441</v>
      </c>
    </row>
    <row r="121" spans="1:34" x14ac:dyDescent="0.3">
      <c r="A121" s="59">
        <v>12</v>
      </c>
      <c r="B121" s="26" t="s">
        <v>330</v>
      </c>
      <c r="C121" s="60">
        <v>11.185658291531723</v>
      </c>
      <c r="D121" s="59">
        <v>12</v>
      </c>
      <c r="E121" s="26" t="s">
        <v>406</v>
      </c>
      <c r="F121" s="32">
        <v>4.7618226346107519</v>
      </c>
      <c r="G121" s="59">
        <v>12</v>
      </c>
      <c r="H121" s="26" t="s">
        <v>265</v>
      </c>
      <c r="I121" s="32">
        <v>21635.414381608385</v>
      </c>
      <c r="J121" s="74">
        <v>-1</v>
      </c>
      <c r="K121" s="59">
        <v>12</v>
      </c>
      <c r="L121" s="26" t="s">
        <v>253</v>
      </c>
      <c r="M121" s="60">
        <v>11.102909211426805</v>
      </c>
      <c r="N121" s="59">
        <v>12</v>
      </c>
      <c r="O121" s="26" t="s">
        <v>300</v>
      </c>
      <c r="P121" s="60">
        <v>9.8664974899321578</v>
      </c>
      <c r="Q121" s="59">
        <v>12</v>
      </c>
      <c r="R121" s="26" t="s">
        <v>189</v>
      </c>
      <c r="S121" s="60">
        <v>8.5795485182682967</v>
      </c>
      <c r="T121" s="59">
        <v>12</v>
      </c>
      <c r="U121" s="26" t="s">
        <v>269</v>
      </c>
      <c r="V121" s="60">
        <v>6.609817601824858</v>
      </c>
      <c r="W121" s="59">
        <v>12</v>
      </c>
      <c r="X121" s="26" t="s">
        <v>265</v>
      </c>
      <c r="Y121" s="60">
        <v>58.261142294755729</v>
      </c>
      <c r="Z121" s="59">
        <v>12</v>
      </c>
      <c r="AA121" s="26" t="s">
        <v>230</v>
      </c>
      <c r="AB121" s="60">
        <v>11.501920787986345</v>
      </c>
      <c r="AC121" s="59">
        <v>12</v>
      </c>
      <c r="AD121" s="26" t="s">
        <v>18</v>
      </c>
      <c r="AE121" s="60">
        <v>30.630980087923454</v>
      </c>
      <c r="AF121" s="59">
        <v>12</v>
      </c>
      <c r="AG121" s="26" t="s">
        <v>18</v>
      </c>
      <c r="AH121" s="60">
        <v>36.129428497543323</v>
      </c>
    </row>
    <row r="122" spans="1:34" x14ac:dyDescent="0.3">
      <c r="A122" s="59">
        <v>13</v>
      </c>
      <c r="B122" s="26" t="s">
        <v>312</v>
      </c>
      <c r="C122" s="60">
        <v>10.853811872716904</v>
      </c>
      <c r="D122" s="59">
        <v>13</v>
      </c>
      <c r="E122" s="26" t="s">
        <v>265</v>
      </c>
      <c r="F122" s="32">
        <v>4.6346224573513979</v>
      </c>
      <c r="G122" s="59">
        <v>13</v>
      </c>
      <c r="H122" s="26" t="s">
        <v>283</v>
      </c>
      <c r="I122" s="32">
        <v>19767.539743167134</v>
      </c>
      <c r="J122" s="74">
        <v>0</v>
      </c>
      <c r="K122" s="59">
        <v>13</v>
      </c>
      <c r="L122" s="26" t="s">
        <v>242</v>
      </c>
      <c r="M122" s="60">
        <v>10.895490299287601</v>
      </c>
      <c r="N122" s="59">
        <v>13</v>
      </c>
      <c r="O122" s="26" t="s">
        <v>230</v>
      </c>
      <c r="P122" s="60">
        <v>9.7337911807704529</v>
      </c>
      <c r="Q122" s="59">
        <v>13</v>
      </c>
      <c r="R122" s="26" t="s">
        <v>242</v>
      </c>
      <c r="S122" s="60">
        <v>8.4893813275841268</v>
      </c>
      <c r="T122" s="59">
        <v>13</v>
      </c>
      <c r="U122" s="26" t="s">
        <v>308</v>
      </c>
      <c r="V122" s="60">
        <v>6.5161863512688285</v>
      </c>
      <c r="W122" s="59">
        <v>13</v>
      </c>
      <c r="X122" s="26" t="s">
        <v>236</v>
      </c>
      <c r="Y122" s="60">
        <v>57.681207681207681</v>
      </c>
      <c r="Z122" s="59">
        <v>13</v>
      </c>
      <c r="AA122" s="26" t="s">
        <v>330</v>
      </c>
      <c r="AB122" s="60">
        <v>11.485110906007282</v>
      </c>
      <c r="AC122" s="59">
        <v>13</v>
      </c>
      <c r="AD122" s="26" t="s">
        <v>308</v>
      </c>
      <c r="AE122" s="60">
        <v>30.131333699645545</v>
      </c>
      <c r="AF122" s="59">
        <v>13</v>
      </c>
      <c r="AG122" s="26" t="s">
        <v>236</v>
      </c>
      <c r="AH122" s="60">
        <v>36.050193193050333</v>
      </c>
    </row>
    <row r="123" spans="1:34" x14ac:dyDescent="0.3">
      <c r="A123" s="59">
        <v>14</v>
      </c>
      <c r="B123" s="26" t="s">
        <v>269</v>
      </c>
      <c r="C123" s="60">
        <v>10.77587953271653</v>
      </c>
      <c r="D123" s="59">
        <v>14</v>
      </c>
      <c r="E123" s="26" t="s">
        <v>293</v>
      </c>
      <c r="F123" s="32">
        <v>4.3401928269812799</v>
      </c>
      <c r="G123" s="59">
        <v>14</v>
      </c>
      <c r="H123" s="26" t="s">
        <v>330</v>
      </c>
      <c r="I123" s="32">
        <v>19063.653389968047</v>
      </c>
      <c r="J123" s="74">
        <v>0</v>
      </c>
      <c r="K123" s="59">
        <v>14</v>
      </c>
      <c r="L123" s="26" t="s">
        <v>312</v>
      </c>
      <c r="M123" s="60">
        <v>10.561565419672661</v>
      </c>
      <c r="N123" s="59">
        <v>14</v>
      </c>
      <c r="O123" s="26" t="s">
        <v>221</v>
      </c>
      <c r="P123" s="60">
        <v>9.6082005673040101</v>
      </c>
      <c r="Q123" s="59">
        <v>14</v>
      </c>
      <c r="R123" s="26" t="s">
        <v>319</v>
      </c>
      <c r="S123" s="60">
        <v>8.1555137856815776</v>
      </c>
      <c r="T123" s="59">
        <v>14</v>
      </c>
      <c r="U123" s="26" t="s">
        <v>319</v>
      </c>
      <c r="V123" s="60">
        <v>6.3725203916759057</v>
      </c>
      <c r="W123" s="59">
        <v>14</v>
      </c>
      <c r="X123" s="26" t="s">
        <v>308</v>
      </c>
      <c r="Y123" s="60">
        <v>56.385144962668491</v>
      </c>
      <c r="Z123" s="59">
        <v>14</v>
      </c>
      <c r="AA123" s="26" t="s">
        <v>221</v>
      </c>
      <c r="AB123" s="60">
        <v>11.468161007722303</v>
      </c>
      <c r="AC123" s="59">
        <v>14</v>
      </c>
      <c r="AD123" s="26" t="s">
        <v>230</v>
      </c>
      <c r="AE123" s="60">
        <v>29.465030255083498</v>
      </c>
      <c r="AF123" s="59">
        <v>14</v>
      </c>
      <c r="AG123" s="26" t="s">
        <v>189</v>
      </c>
      <c r="AH123" s="60">
        <v>35.261896412868829</v>
      </c>
    </row>
    <row r="124" spans="1:34" x14ac:dyDescent="0.3">
      <c r="A124" s="59">
        <v>15</v>
      </c>
      <c r="B124" s="26" t="s">
        <v>253</v>
      </c>
      <c r="C124" s="60">
        <v>10.698838036824029</v>
      </c>
      <c r="D124" s="59">
        <v>15</v>
      </c>
      <c r="E124" s="26" t="s">
        <v>289</v>
      </c>
      <c r="F124" s="32">
        <v>4.1608301931461682</v>
      </c>
      <c r="G124" s="59">
        <v>15</v>
      </c>
      <c r="H124" s="26" t="s">
        <v>289</v>
      </c>
      <c r="I124" s="32">
        <v>18209.912737557344</v>
      </c>
      <c r="J124" s="74">
        <v>0</v>
      </c>
      <c r="K124" s="59">
        <v>15</v>
      </c>
      <c r="L124" s="26" t="s">
        <v>330</v>
      </c>
      <c r="M124" s="60">
        <v>10.540452987069088</v>
      </c>
      <c r="N124" s="59">
        <v>15</v>
      </c>
      <c r="O124" s="26" t="s">
        <v>202</v>
      </c>
      <c r="P124" s="60">
        <v>9.5592967281901196</v>
      </c>
      <c r="Q124" s="59">
        <v>15</v>
      </c>
      <c r="R124" s="26" t="s">
        <v>236</v>
      </c>
      <c r="S124" s="60">
        <v>7.9312192943278319</v>
      </c>
      <c r="T124" s="59">
        <v>15</v>
      </c>
      <c r="U124" s="26" t="s">
        <v>300</v>
      </c>
      <c r="V124" s="60">
        <v>6.3233902070767272</v>
      </c>
      <c r="W124" s="59">
        <v>15</v>
      </c>
      <c r="X124" s="26" t="s">
        <v>293</v>
      </c>
      <c r="Y124" s="60">
        <v>55.162714859821413</v>
      </c>
      <c r="Z124" s="59">
        <v>15</v>
      </c>
      <c r="AA124" s="26" t="s">
        <v>283</v>
      </c>
      <c r="AB124" s="60">
        <v>11.290072234493463</v>
      </c>
      <c r="AC124" s="59">
        <v>15</v>
      </c>
      <c r="AD124" s="26" t="s">
        <v>300</v>
      </c>
      <c r="AE124" s="60">
        <v>28.890643671044145</v>
      </c>
      <c r="AF124" s="59">
        <v>15</v>
      </c>
      <c r="AG124" s="26" t="s">
        <v>253</v>
      </c>
      <c r="AH124" s="60">
        <v>34.824141867651271</v>
      </c>
    </row>
    <row r="125" spans="1:34" x14ac:dyDescent="0.3">
      <c r="A125" s="59">
        <v>16</v>
      </c>
      <c r="B125" s="26" t="s">
        <v>289</v>
      </c>
      <c r="C125" s="60">
        <v>10.262729209306244</v>
      </c>
      <c r="D125" s="59">
        <v>16</v>
      </c>
      <c r="E125" s="26" t="s">
        <v>330</v>
      </c>
      <c r="F125" s="32">
        <v>4.0807762734435613</v>
      </c>
      <c r="G125" s="59">
        <v>16</v>
      </c>
      <c r="H125" s="26" t="s">
        <v>308</v>
      </c>
      <c r="I125" s="32">
        <v>17335.848563237178</v>
      </c>
      <c r="J125" s="74">
        <v>-1</v>
      </c>
      <c r="K125" s="59">
        <v>16</v>
      </c>
      <c r="L125" s="26" t="s">
        <v>276</v>
      </c>
      <c r="M125" s="60">
        <v>10.534650254047378</v>
      </c>
      <c r="N125" s="59">
        <v>16</v>
      </c>
      <c r="O125" s="26" t="s">
        <v>189</v>
      </c>
      <c r="P125" s="60">
        <v>9.370633914936505</v>
      </c>
      <c r="Q125" s="59">
        <v>16</v>
      </c>
      <c r="R125" s="26" t="s">
        <v>230</v>
      </c>
      <c r="S125" s="60">
        <v>7.4084177708495957</v>
      </c>
      <c r="T125" s="59">
        <v>16</v>
      </c>
      <c r="U125" s="26" t="s">
        <v>202</v>
      </c>
      <c r="V125" s="60">
        <v>6.3182303474625741</v>
      </c>
      <c r="W125" s="59">
        <v>16</v>
      </c>
      <c r="X125" s="26" t="s">
        <v>300</v>
      </c>
      <c r="Y125" s="60">
        <v>54.932408483374687</v>
      </c>
      <c r="Z125" s="59">
        <v>16</v>
      </c>
      <c r="AA125" s="26" t="s">
        <v>312</v>
      </c>
      <c r="AB125" s="60">
        <v>11.229383043339652</v>
      </c>
      <c r="AC125" s="59">
        <v>16</v>
      </c>
      <c r="AD125" s="26" t="s">
        <v>283</v>
      </c>
      <c r="AE125" s="60">
        <v>28.508148767237778</v>
      </c>
      <c r="AF125" s="59">
        <v>16</v>
      </c>
      <c r="AG125" s="26" t="s">
        <v>276</v>
      </c>
      <c r="AH125" s="60">
        <v>34.547376290393501</v>
      </c>
    </row>
    <row r="126" spans="1:34" x14ac:dyDescent="0.3">
      <c r="A126" s="59">
        <v>17</v>
      </c>
      <c r="B126" s="26" t="s">
        <v>308</v>
      </c>
      <c r="C126" s="60">
        <v>9.7400063845635572</v>
      </c>
      <c r="D126" s="59">
        <v>17</v>
      </c>
      <c r="E126" s="26" t="s">
        <v>276</v>
      </c>
      <c r="F126" s="32">
        <v>3.8758091461626094</v>
      </c>
      <c r="G126" s="59">
        <v>17</v>
      </c>
      <c r="H126" s="26" t="s">
        <v>300</v>
      </c>
      <c r="I126" s="32">
        <v>17148.486909528488</v>
      </c>
      <c r="J126" s="74">
        <v>1</v>
      </c>
      <c r="K126" s="59">
        <v>17</v>
      </c>
      <c r="L126" s="26" t="s">
        <v>265</v>
      </c>
      <c r="M126" s="60">
        <v>10.42781296763215</v>
      </c>
      <c r="N126" s="59">
        <v>17</v>
      </c>
      <c r="O126" s="26" t="s">
        <v>312</v>
      </c>
      <c r="P126" s="60">
        <v>9.1493248091852166</v>
      </c>
      <c r="Q126" s="59">
        <v>17</v>
      </c>
      <c r="R126" s="26" t="s">
        <v>308</v>
      </c>
      <c r="S126" s="60">
        <v>7.099911921265317</v>
      </c>
      <c r="T126" s="59">
        <v>17</v>
      </c>
      <c r="U126" s="26" t="s">
        <v>189</v>
      </c>
      <c r="V126" s="60">
        <v>6.1752889817111196</v>
      </c>
      <c r="W126" s="59">
        <v>17</v>
      </c>
      <c r="X126" s="26" t="s">
        <v>330</v>
      </c>
      <c r="Y126" s="60">
        <v>54.575018575964876</v>
      </c>
      <c r="Z126" s="59">
        <v>17</v>
      </c>
      <c r="AA126" s="26" t="s">
        <v>293</v>
      </c>
      <c r="AB126" s="60">
        <v>11.220041207926339</v>
      </c>
      <c r="AC126" s="59">
        <v>17</v>
      </c>
      <c r="AD126" s="26" t="s">
        <v>312</v>
      </c>
      <c r="AE126" s="60">
        <v>28.412892833772368</v>
      </c>
      <c r="AF126" s="59">
        <v>17</v>
      </c>
      <c r="AG126" s="26" t="s">
        <v>242</v>
      </c>
      <c r="AH126" s="60">
        <v>32.662104172257614</v>
      </c>
    </row>
    <row r="127" spans="1:34" x14ac:dyDescent="0.3">
      <c r="A127" s="59">
        <v>18</v>
      </c>
      <c r="B127" s="26" t="s">
        <v>276</v>
      </c>
      <c r="C127" s="60">
        <v>9.7080939819038008</v>
      </c>
      <c r="D127" s="59">
        <v>18</v>
      </c>
      <c r="E127" s="26" t="s">
        <v>300</v>
      </c>
      <c r="F127" s="32">
        <v>3.680657205944371</v>
      </c>
      <c r="G127" s="59">
        <v>18</v>
      </c>
      <c r="H127" s="26" t="s">
        <v>319</v>
      </c>
      <c r="I127" s="32">
        <v>16906.946196563964</v>
      </c>
      <c r="J127" s="74">
        <v>0</v>
      </c>
      <c r="K127" s="59">
        <v>18</v>
      </c>
      <c r="L127" s="26" t="s">
        <v>189</v>
      </c>
      <c r="M127" s="60">
        <v>10.044434833202033</v>
      </c>
      <c r="N127" s="59">
        <v>18</v>
      </c>
      <c r="O127" s="26" t="s">
        <v>18</v>
      </c>
      <c r="P127" s="60">
        <v>8.5371702637889797</v>
      </c>
      <c r="Q127" s="59">
        <v>18</v>
      </c>
      <c r="R127" s="26" t="s">
        <v>283</v>
      </c>
      <c r="S127" s="60">
        <v>7.055746525183082</v>
      </c>
      <c r="T127" s="59">
        <v>18</v>
      </c>
      <c r="U127" s="26" t="s">
        <v>276</v>
      </c>
      <c r="V127" s="60">
        <v>6.0857483950066182</v>
      </c>
      <c r="W127" s="59">
        <v>18</v>
      </c>
      <c r="X127" s="26" t="s">
        <v>289</v>
      </c>
      <c r="Y127" s="60">
        <v>53.566558072581252</v>
      </c>
      <c r="Z127" s="59">
        <v>18</v>
      </c>
      <c r="AA127" s="26" t="s">
        <v>265</v>
      </c>
      <c r="AB127" s="60">
        <v>10.95951894271222</v>
      </c>
      <c r="AC127" s="59">
        <v>18</v>
      </c>
      <c r="AD127" s="26" t="s">
        <v>330</v>
      </c>
      <c r="AE127" s="60">
        <v>28.239465012211816</v>
      </c>
      <c r="AF127" s="59">
        <v>18</v>
      </c>
      <c r="AG127" s="26" t="s">
        <v>221</v>
      </c>
      <c r="AH127" s="60">
        <v>32.576498168422972</v>
      </c>
    </row>
    <row r="128" spans="1:34" x14ac:dyDescent="0.3">
      <c r="A128" s="59">
        <v>19</v>
      </c>
      <c r="B128" s="26" t="s">
        <v>300</v>
      </c>
      <c r="C128" s="60">
        <v>8.943604716524618</v>
      </c>
      <c r="D128" s="59">
        <v>19</v>
      </c>
      <c r="E128" s="26" t="s">
        <v>253</v>
      </c>
      <c r="F128" s="32">
        <v>3.5989401421173</v>
      </c>
      <c r="G128" s="59">
        <v>19</v>
      </c>
      <c r="H128" s="26" t="s">
        <v>293</v>
      </c>
      <c r="I128" s="32">
        <v>16444.624785847063</v>
      </c>
      <c r="J128" s="74">
        <v>0</v>
      </c>
      <c r="K128" s="59">
        <v>19</v>
      </c>
      <c r="L128" s="26" t="s">
        <v>308</v>
      </c>
      <c r="M128" s="60">
        <v>9.213272120200358</v>
      </c>
      <c r="N128" s="59">
        <v>19</v>
      </c>
      <c r="O128" s="26" t="s">
        <v>276</v>
      </c>
      <c r="P128" s="60">
        <v>7.5868604985699193</v>
      </c>
      <c r="Q128" s="59">
        <v>19</v>
      </c>
      <c r="R128" s="26" t="s">
        <v>300</v>
      </c>
      <c r="S128" s="60">
        <v>7.0535165060488225</v>
      </c>
      <c r="T128" s="59">
        <v>19</v>
      </c>
      <c r="U128" s="26" t="s">
        <v>312</v>
      </c>
      <c r="V128" s="60">
        <v>5.8936547955866843</v>
      </c>
      <c r="W128" s="59">
        <v>19</v>
      </c>
      <c r="X128" s="26" t="s">
        <v>319</v>
      </c>
      <c r="Y128" s="60">
        <v>51.269977046012592</v>
      </c>
      <c r="Z128" s="59">
        <v>19</v>
      </c>
      <c r="AA128" s="26" t="s">
        <v>269</v>
      </c>
      <c r="AB128" s="60">
        <v>10.745635423778408</v>
      </c>
      <c r="AC128" s="59">
        <v>19</v>
      </c>
      <c r="AD128" s="26" t="s">
        <v>276</v>
      </c>
      <c r="AE128" s="60">
        <v>27.682381732500051</v>
      </c>
      <c r="AF128" s="59">
        <v>19</v>
      </c>
      <c r="AG128" s="26" t="s">
        <v>406</v>
      </c>
      <c r="AH128" s="60">
        <v>30.825938791301045</v>
      </c>
    </row>
    <row r="129" spans="1:34" ht="12.5" thickBot="1" x14ac:dyDescent="0.35">
      <c r="A129" s="61">
        <v>20</v>
      </c>
      <c r="B129" s="62" t="s">
        <v>230</v>
      </c>
      <c r="C129" s="63">
        <v>7.9658343272671459</v>
      </c>
      <c r="D129" s="61">
        <v>20</v>
      </c>
      <c r="E129" s="62" t="s">
        <v>230</v>
      </c>
      <c r="F129" s="71">
        <v>3.2226975608141259</v>
      </c>
      <c r="G129" s="61">
        <v>20</v>
      </c>
      <c r="H129" s="62" t="s">
        <v>312</v>
      </c>
      <c r="I129" s="71">
        <v>16172.62449737842</v>
      </c>
      <c r="J129" s="75">
        <v>0</v>
      </c>
      <c r="K129" s="61">
        <v>20</v>
      </c>
      <c r="L129" s="62" t="s">
        <v>230</v>
      </c>
      <c r="M129" s="63">
        <v>7.0673765417841139</v>
      </c>
      <c r="N129" s="61">
        <v>20</v>
      </c>
      <c r="O129" s="62" t="s">
        <v>283</v>
      </c>
      <c r="P129" s="63">
        <v>7.5319358629316326</v>
      </c>
      <c r="Q129" s="61">
        <v>20</v>
      </c>
      <c r="R129" s="62" t="s">
        <v>289</v>
      </c>
      <c r="S129" s="63">
        <v>6.5266853019567463</v>
      </c>
      <c r="T129" s="61">
        <v>20</v>
      </c>
      <c r="U129" s="62" t="s">
        <v>293</v>
      </c>
      <c r="V129" s="63">
        <v>5.7466089501205602</v>
      </c>
      <c r="W129" s="61">
        <v>20</v>
      </c>
      <c r="X129" s="62" t="s">
        <v>312</v>
      </c>
      <c r="Y129" s="63">
        <v>48.80484571888789</v>
      </c>
      <c r="Z129" s="61">
        <v>20</v>
      </c>
      <c r="AA129" s="62" t="s">
        <v>308</v>
      </c>
      <c r="AB129" s="63">
        <v>9.7385177284333686</v>
      </c>
      <c r="AC129" s="61">
        <v>20</v>
      </c>
      <c r="AD129" s="62" t="s">
        <v>319</v>
      </c>
      <c r="AE129" s="63">
        <v>27.336291300254157</v>
      </c>
      <c r="AF129" s="61">
        <v>20</v>
      </c>
      <c r="AG129" s="62" t="s">
        <v>202</v>
      </c>
      <c r="AH129" s="63">
        <v>30.20984794590531</v>
      </c>
    </row>
    <row r="130" spans="1:34" ht="12.5" thickBot="1" x14ac:dyDescent="0.35">
      <c r="G130" s="59"/>
      <c r="J130" s="74"/>
    </row>
    <row r="131" spans="1:34" x14ac:dyDescent="0.3">
      <c r="A131" s="64">
        <v>1</v>
      </c>
      <c r="B131" s="65" t="s">
        <v>363</v>
      </c>
      <c r="C131" s="66">
        <v>12.142262643484216</v>
      </c>
      <c r="D131" s="64">
        <v>1</v>
      </c>
      <c r="E131" s="65" t="s">
        <v>363</v>
      </c>
      <c r="F131" s="72">
        <v>5.6510803159596605</v>
      </c>
      <c r="G131" s="64">
        <v>1</v>
      </c>
      <c r="H131" s="65" t="s">
        <v>363</v>
      </c>
      <c r="I131" s="72">
        <v>26265.018428988558</v>
      </c>
      <c r="J131" s="76">
        <v>0</v>
      </c>
      <c r="K131" s="64">
        <v>1</v>
      </c>
      <c r="L131" s="65" t="s">
        <v>367</v>
      </c>
      <c r="M131" s="66">
        <v>12.841671365518835</v>
      </c>
      <c r="N131" s="64">
        <v>1</v>
      </c>
      <c r="O131" s="65" t="s">
        <v>367</v>
      </c>
      <c r="P131" s="66">
        <v>11.071807569862059</v>
      </c>
      <c r="Q131" s="64">
        <v>1</v>
      </c>
      <c r="R131" s="65" t="s">
        <v>363</v>
      </c>
      <c r="S131" s="66">
        <v>8.8376954126089231</v>
      </c>
      <c r="T131" s="64">
        <v>1</v>
      </c>
      <c r="U131" s="65" t="s">
        <v>364</v>
      </c>
      <c r="V131" s="66">
        <v>7.4468572808684002</v>
      </c>
      <c r="W131" s="64">
        <v>1</v>
      </c>
      <c r="X131" s="65" t="s">
        <v>363</v>
      </c>
      <c r="Y131" s="66">
        <v>67.161694130579335</v>
      </c>
      <c r="Z131" s="64">
        <v>1</v>
      </c>
      <c r="AA131" s="65" t="s">
        <v>365</v>
      </c>
      <c r="AB131" s="66">
        <v>13.348521969673188</v>
      </c>
      <c r="AC131" s="64">
        <v>1</v>
      </c>
      <c r="AD131" s="65" t="s">
        <v>364</v>
      </c>
      <c r="AE131" s="66">
        <v>32.841850165962263</v>
      </c>
      <c r="AF131" s="64">
        <v>1</v>
      </c>
      <c r="AG131" s="65" t="s">
        <v>367</v>
      </c>
      <c r="AH131" s="66">
        <v>40.501018322616837</v>
      </c>
    </row>
    <row r="132" spans="1:34" x14ac:dyDescent="0.3">
      <c r="A132" s="59">
        <v>2</v>
      </c>
      <c r="B132" s="26" t="s">
        <v>364</v>
      </c>
      <c r="C132" s="60">
        <v>11.689340151357698</v>
      </c>
      <c r="D132" s="59">
        <v>2</v>
      </c>
      <c r="E132" s="26" t="s">
        <v>364</v>
      </c>
      <c r="F132" s="32">
        <v>5.1307958207713682</v>
      </c>
      <c r="G132" s="59">
        <v>2</v>
      </c>
      <c r="H132" s="26" t="s">
        <v>364</v>
      </c>
      <c r="I132" s="32">
        <v>25172.080857065048</v>
      </c>
      <c r="J132" s="74">
        <v>0</v>
      </c>
      <c r="K132" s="59">
        <v>2</v>
      </c>
      <c r="L132" s="26" t="s">
        <v>366</v>
      </c>
      <c r="M132" s="60">
        <v>12.321109704448601</v>
      </c>
      <c r="N132" s="59">
        <v>2</v>
      </c>
      <c r="O132" s="26" t="s">
        <v>364</v>
      </c>
      <c r="P132" s="60">
        <v>10.45379854819717</v>
      </c>
      <c r="Q132" s="59">
        <v>2</v>
      </c>
      <c r="R132" s="26" t="s">
        <v>364</v>
      </c>
      <c r="S132" s="60">
        <v>8.7675747224205764</v>
      </c>
      <c r="T132" s="59">
        <v>2</v>
      </c>
      <c r="U132" s="26" t="s">
        <v>367</v>
      </c>
      <c r="V132" s="60">
        <v>6.7349462085431355</v>
      </c>
      <c r="W132" s="59">
        <v>2</v>
      </c>
      <c r="X132" s="26" t="s">
        <v>364</v>
      </c>
      <c r="Y132" s="60">
        <v>66.028775491354423</v>
      </c>
      <c r="Z132" s="59">
        <v>2</v>
      </c>
      <c r="AA132" s="26" t="s">
        <v>363</v>
      </c>
      <c r="AB132" s="60">
        <v>12.864463270888574</v>
      </c>
      <c r="AC132" s="59">
        <v>2</v>
      </c>
      <c r="AD132" s="26" t="s">
        <v>363</v>
      </c>
      <c r="AE132" s="60">
        <v>32.588625942684409</v>
      </c>
      <c r="AF132" s="59">
        <v>2</v>
      </c>
      <c r="AG132" s="26" t="s">
        <v>366</v>
      </c>
      <c r="AH132" s="60">
        <v>39.586484726248983</v>
      </c>
    </row>
    <row r="133" spans="1:34" x14ac:dyDescent="0.3">
      <c r="A133" s="59">
        <v>3</v>
      </c>
      <c r="B133" s="26" t="s">
        <v>367</v>
      </c>
      <c r="C133" s="60">
        <v>11.649157524081133</v>
      </c>
      <c r="D133" s="59">
        <v>3</v>
      </c>
      <c r="E133" s="26" t="s">
        <v>367</v>
      </c>
      <c r="F133" s="32">
        <v>5.0812560858243927</v>
      </c>
      <c r="G133" s="59">
        <v>3</v>
      </c>
      <c r="H133" s="26" t="s">
        <v>365</v>
      </c>
      <c r="I133" s="32">
        <v>23112.819489337668</v>
      </c>
      <c r="J133" s="74">
        <v>0</v>
      </c>
      <c r="K133" s="59">
        <v>3</v>
      </c>
      <c r="L133" s="26" t="s">
        <v>364</v>
      </c>
      <c r="M133" s="60">
        <v>11.898156122130743</v>
      </c>
      <c r="N133" s="59">
        <v>3</v>
      </c>
      <c r="O133" s="26" t="s">
        <v>366</v>
      </c>
      <c r="P133" s="60">
        <v>9.651417038096028</v>
      </c>
      <c r="Q133" s="59">
        <v>3</v>
      </c>
      <c r="R133" s="26" t="s">
        <v>365</v>
      </c>
      <c r="S133" s="60">
        <v>9.3839037879304641</v>
      </c>
      <c r="T133" s="59">
        <v>3</v>
      </c>
      <c r="U133" s="26" t="s">
        <v>365</v>
      </c>
      <c r="V133" s="60">
        <v>6.4703325291187781</v>
      </c>
      <c r="W133" s="59">
        <v>3</v>
      </c>
      <c r="X133" s="26" t="s">
        <v>365</v>
      </c>
      <c r="Y133" s="60">
        <v>64.57774914010038</v>
      </c>
      <c r="Z133" s="59">
        <v>3</v>
      </c>
      <c r="AA133" s="26" t="s">
        <v>367</v>
      </c>
      <c r="AB133" s="60">
        <v>12.699822220464602</v>
      </c>
      <c r="AC133" s="59">
        <v>3</v>
      </c>
      <c r="AD133" s="26" t="s">
        <v>365</v>
      </c>
      <c r="AE133" s="60">
        <v>30.790258348365036</v>
      </c>
      <c r="AF133" s="59">
        <v>3</v>
      </c>
      <c r="AG133" s="26" t="s">
        <v>365</v>
      </c>
      <c r="AH133" s="60">
        <v>35.181386658493849</v>
      </c>
    </row>
    <row r="134" spans="1:34" x14ac:dyDescent="0.3">
      <c r="A134" s="59">
        <v>4</v>
      </c>
      <c r="B134" s="26" t="s">
        <v>366</v>
      </c>
      <c r="C134" s="60">
        <v>10.548036078650739</v>
      </c>
      <c r="D134" s="59">
        <v>4</v>
      </c>
      <c r="E134" s="26" t="s">
        <v>366</v>
      </c>
      <c r="F134" s="32">
        <v>4.4752286177577361</v>
      </c>
      <c r="G134" s="59">
        <v>4</v>
      </c>
      <c r="H134" s="26" t="s">
        <v>367</v>
      </c>
      <c r="I134" s="32">
        <v>17439.126443361085</v>
      </c>
      <c r="J134" s="74">
        <v>0</v>
      </c>
      <c r="K134" s="59">
        <v>4</v>
      </c>
      <c r="L134" s="26" t="s">
        <v>363</v>
      </c>
      <c r="M134" s="60">
        <v>11.814353908820991</v>
      </c>
      <c r="N134" s="59">
        <v>4</v>
      </c>
      <c r="O134" s="26" t="s">
        <v>363</v>
      </c>
      <c r="P134" s="60">
        <v>9.6361239692222824</v>
      </c>
      <c r="Q134" s="59">
        <v>4</v>
      </c>
      <c r="R134" s="26" t="s">
        <v>366</v>
      </c>
      <c r="S134" s="60">
        <v>8.2583775094253014</v>
      </c>
      <c r="T134" s="59">
        <v>4</v>
      </c>
      <c r="U134" s="26" t="s">
        <v>363</v>
      </c>
      <c r="V134" s="60">
        <v>6.4139964910017113</v>
      </c>
      <c r="W134" s="59">
        <v>4</v>
      </c>
      <c r="X134" s="26" t="s">
        <v>366</v>
      </c>
      <c r="Y134" s="60">
        <v>54.87078413658837</v>
      </c>
      <c r="Z134" s="59">
        <v>4</v>
      </c>
      <c r="AA134" s="26" t="s">
        <v>364</v>
      </c>
      <c r="AB134" s="60">
        <v>12.047861409575367</v>
      </c>
      <c r="AC134" s="59">
        <v>4</v>
      </c>
      <c r="AD134" s="26" t="s">
        <v>366</v>
      </c>
      <c r="AE134" s="60">
        <v>29.711463716962893</v>
      </c>
      <c r="AF134" s="59">
        <v>4</v>
      </c>
      <c r="AG134" s="26" t="s">
        <v>364</v>
      </c>
      <c r="AH134" s="60">
        <v>32.994575967867149</v>
      </c>
    </row>
    <row r="135" spans="1:34" ht="12.5" thickBot="1" x14ac:dyDescent="0.35">
      <c r="A135" s="61">
        <v>5</v>
      </c>
      <c r="B135" s="62" t="s">
        <v>365</v>
      </c>
      <c r="C135" s="63">
        <v>10.256350753426815</v>
      </c>
      <c r="D135" s="61">
        <v>5</v>
      </c>
      <c r="E135" s="62" t="s">
        <v>365</v>
      </c>
      <c r="F135" s="71">
        <v>3.946981057699773</v>
      </c>
      <c r="G135" s="61">
        <v>5</v>
      </c>
      <c r="H135" s="62" t="s">
        <v>366</v>
      </c>
      <c r="I135" s="71">
        <v>16999.391960485471</v>
      </c>
      <c r="J135" s="75">
        <v>0</v>
      </c>
      <c r="K135" s="61">
        <v>5</v>
      </c>
      <c r="L135" s="62" t="s">
        <v>365</v>
      </c>
      <c r="M135" s="63">
        <v>10.798900165988783</v>
      </c>
      <c r="N135" s="61">
        <v>5</v>
      </c>
      <c r="O135" s="62" t="s">
        <v>365</v>
      </c>
      <c r="P135" s="63">
        <v>9.0856420361445913</v>
      </c>
      <c r="Q135" s="61">
        <v>5</v>
      </c>
      <c r="R135" s="62" t="s">
        <v>367</v>
      </c>
      <c r="S135" s="63">
        <v>8.5558224520912773</v>
      </c>
      <c r="T135" s="61">
        <v>5</v>
      </c>
      <c r="U135" s="62" t="s">
        <v>366</v>
      </c>
      <c r="V135" s="63">
        <v>6.1085189830201898</v>
      </c>
      <c r="W135" s="61">
        <v>5</v>
      </c>
      <c r="X135" s="62" t="s">
        <v>367</v>
      </c>
      <c r="Y135" s="63">
        <v>52.161486373531176</v>
      </c>
      <c r="Z135" s="61">
        <v>5</v>
      </c>
      <c r="AA135" s="62" t="s">
        <v>366</v>
      </c>
      <c r="AB135" s="63">
        <v>11.413863677745558</v>
      </c>
      <c r="AC135" s="61">
        <v>5</v>
      </c>
      <c r="AD135" s="62" t="s">
        <v>367</v>
      </c>
      <c r="AE135" s="63">
        <v>27.579915406421286</v>
      </c>
      <c r="AF135" s="61">
        <v>5</v>
      </c>
      <c r="AG135" s="62" t="s">
        <v>363</v>
      </c>
      <c r="AH135" s="63">
        <v>32.041258097152159</v>
      </c>
    </row>
    <row r="136" spans="1:34" ht="12.5" thickBot="1" x14ac:dyDescent="0.35">
      <c r="G136" s="59"/>
      <c r="J136" s="74"/>
    </row>
    <row r="137" spans="1:34" ht="12.5" thickBot="1" x14ac:dyDescent="0.35">
      <c r="A137" s="67"/>
      <c r="B137" s="68" t="s">
        <v>9</v>
      </c>
      <c r="C137" s="69">
        <v>11.331884311349967</v>
      </c>
      <c r="D137" s="67"/>
      <c r="E137" s="68" t="s">
        <v>9</v>
      </c>
      <c r="F137" s="73">
        <v>4.9305548814633511</v>
      </c>
      <c r="G137" s="67"/>
      <c r="H137" s="68" t="s">
        <v>9</v>
      </c>
      <c r="I137" s="73">
        <v>22358.576592410554</v>
      </c>
      <c r="J137" s="77"/>
      <c r="K137" s="67"/>
      <c r="L137" s="68" t="s">
        <v>9</v>
      </c>
      <c r="M137" s="69">
        <v>11.765265450051984</v>
      </c>
      <c r="N137" s="67"/>
      <c r="O137" s="68" t="s">
        <v>9</v>
      </c>
      <c r="P137" s="69">
        <v>9.8114625702151699</v>
      </c>
      <c r="Q137" s="67"/>
      <c r="R137" s="68" t="s">
        <v>9</v>
      </c>
      <c r="S137" s="69">
        <v>8.8144823243254251</v>
      </c>
      <c r="T137" s="67"/>
      <c r="U137" s="68" t="s">
        <v>9</v>
      </c>
      <c r="V137" s="69">
        <v>6.6106124293534521</v>
      </c>
      <c r="W137" s="67"/>
      <c r="X137" s="68" t="s">
        <v>9</v>
      </c>
      <c r="Y137" s="69">
        <v>62.986104597418681</v>
      </c>
      <c r="Z137" s="67"/>
      <c r="AA137" s="68" t="s">
        <v>9</v>
      </c>
      <c r="AB137" s="69">
        <v>12.518335754594457</v>
      </c>
      <c r="AC137" s="67"/>
      <c r="AD137" s="68" t="s">
        <v>9</v>
      </c>
      <c r="AE137" s="69">
        <v>31.354248409030877</v>
      </c>
      <c r="AF137" s="67"/>
      <c r="AG137" s="68" t="s">
        <v>9</v>
      </c>
      <c r="AH137" s="69">
        <v>34.917464176418775</v>
      </c>
    </row>
    <row r="139" spans="1:34" x14ac:dyDescent="0.3">
      <c r="B139" s="26" t="s">
        <v>355</v>
      </c>
      <c r="C139" s="32">
        <v>11.100545176906735</v>
      </c>
      <c r="E139" s="26" t="s">
        <v>355</v>
      </c>
      <c r="F139" s="32">
        <v>4.8573500237007181</v>
      </c>
      <c r="H139" s="26" t="s">
        <v>355</v>
      </c>
      <c r="I139" s="32">
        <v>24219.532443754953</v>
      </c>
      <c r="L139" s="26" t="s">
        <v>355</v>
      </c>
      <c r="M139" s="32">
        <v>11.831732571416296</v>
      </c>
      <c r="O139" s="26" t="s">
        <v>355</v>
      </c>
      <c r="P139" s="32">
        <v>8.2269528681120789</v>
      </c>
      <c r="R139" s="26" t="s">
        <v>355</v>
      </c>
      <c r="S139" s="32">
        <v>8.6623778279925716</v>
      </c>
      <c r="U139" s="26" t="s">
        <v>355</v>
      </c>
      <c r="V139" s="32">
        <v>6.1349609712763282</v>
      </c>
      <c r="X139" s="26" t="s">
        <v>355</v>
      </c>
      <c r="Y139" s="32">
        <v>68.056843895556113</v>
      </c>
      <c r="Z139" s="26">
        <v>1</v>
      </c>
      <c r="AA139" s="26" t="s">
        <v>355</v>
      </c>
      <c r="AB139" s="32">
        <v>12.074585189260855</v>
      </c>
      <c r="AC139" s="26">
        <v>1</v>
      </c>
      <c r="AD139" s="26" t="s">
        <v>355</v>
      </c>
      <c r="AE139" s="32">
        <v>30.39114030103222</v>
      </c>
      <c r="AF139" s="26">
        <v>1</v>
      </c>
      <c r="AG139" s="26" t="s">
        <v>355</v>
      </c>
      <c r="AH139" s="32">
        <v>32.806796404575998</v>
      </c>
    </row>
    <row r="140" spans="1:34" x14ac:dyDescent="0.3">
      <c r="B140" s="26" t="s">
        <v>187</v>
      </c>
      <c r="C140" s="32">
        <v>11.481429368471879</v>
      </c>
      <c r="E140" s="26" t="s">
        <v>187</v>
      </c>
      <c r="F140" s="32">
        <v>4.977769336545208</v>
      </c>
      <c r="H140" s="26" t="s">
        <v>187</v>
      </c>
      <c r="I140" s="32">
        <v>21304.023230376712</v>
      </c>
      <c r="L140" s="26" t="s">
        <v>187</v>
      </c>
      <c r="M140" s="32">
        <v>11.716517979216974</v>
      </c>
      <c r="O140" s="26" t="s">
        <v>187</v>
      </c>
      <c r="P140" s="32">
        <v>10.796932202578631</v>
      </c>
      <c r="R140" s="26" t="s">
        <v>187</v>
      </c>
      <c r="S140" s="32">
        <v>8.907829033356478</v>
      </c>
      <c r="U140" s="26" t="s">
        <v>187</v>
      </c>
      <c r="V140" s="32">
        <v>6.8896950644759869</v>
      </c>
      <c r="X140" s="26" t="s">
        <v>187</v>
      </c>
      <c r="Y140" s="32">
        <v>59.719414763276127</v>
      </c>
      <c r="Z140" s="26">
        <v>2</v>
      </c>
      <c r="AA140" s="26" t="s">
        <v>187</v>
      </c>
      <c r="AB140" s="32">
        <v>12.804210333317654</v>
      </c>
      <c r="AC140" s="26">
        <v>2</v>
      </c>
      <c r="AD140" s="26" t="s">
        <v>187</v>
      </c>
      <c r="AE140" s="32">
        <v>31.974705364239604</v>
      </c>
      <c r="AF140" s="26">
        <v>2</v>
      </c>
      <c r="AG140" s="26" t="s">
        <v>187</v>
      </c>
      <c r="AH140" s="32">
        <v>36.27720612885232</v>
      </c>
    </row>
    <row r="142" spans="1:34" x14ac:dyDescent="0.3">
      <c r="B142" s="26" t="s">
        <v>358</v>
      </c>
      <c r="C142" s="32">
        <v>13.398131209478478</v>
      </c>
      <c r="E142" s="26" t="s">
        <v>358</v>
      </c>
      <c r="F142" s="32">
        <v>4.8038875948235074</v>
      </c>
      <c r="H142" s="26" t="s">
        <v>358</v>
      </c>
      <c r="I142" s="32">
        <v>25983.805561265872</v>
      </c>
      <c r="L142" s="26" t="s">
        <v>358</v>
      </c>
      <c r="M142" s="32">
        <v>12.951453092000492</v>
      </c>
      <c r="O142" s="26" t="s">
        <v>358</v>
      </c>
      <c r="P142" s="32">
        <v>10.581865489474424</v>
      </c>
      <c r="R142" s="26" t="s">
        <v>358</v>
      </c>
      <c r="S142" s="32">
        <v>11.22381509854516</v>
      </c>
      <c r="U142" s="26" t="s">
        <v>358</v>
      </c>
      <c r="V142" s="32">
        <v>8.1011845191281537</v>
      </c>
      <c r="X142" s="26" t="s">
        <v>358</v>
      </c>
      <c r="Y142" s="32">
        <v>62.037498296184005</v>
      </c>
      <c r="Z142" s="26">
        <v>1</v>
      </c>
      <c r="AA142" s="26" t="s">
        <v>358</v>
      </c>
      <c r="AB142" s="32">
        <v>12.540809349903265</v>
      </c>
      <c r="AC142" s="26">
        <v>1</v>
      </c>
      <c r="AD142" s="26" t="s">
        <v>358</v>
      </c>
      <c r="AE142" s="32">
        <v>34.090045709225997</v>
      </c>
      <c r="AF142" s="26">
        <v>1</v>
      </c>
      <c r="AG142" s="26" t="s">
        <v>358</v>
      </c>
      <c r="AH142" s="32">
        <v>32.351082651302512</v>
      </c>
    </row>
    <row r="143" spans="1:34" x14ac:dyDescent="0.3">
      <c r="B143" s="26" t="s">
        <v>360</v>
      </c>
      <c r="C143" s="32">
        <v>11.235028613033805</v>
      </c>
      <c r="E143" s="26" t="s">
        <v>360</v>
      </c>
      <c r="F143" s="32">
        <v>4.9366155623364705</v>
      </c>
      <c r="H143" s="26" t="s">
        <v>360</v>
      </c>
      <c r="I143" s="32">
        <v>22210.49597061536</v>
      </c>
      <c r="L143" s="26" t="s">
        <v>360</v>
      </c>
      <c r="M143" s="32">
        <v>11.710088418032313</v>
      </c>
      <c r="O143" s="26" t="s">
        <v>360</v>
      </c>
      <c r="P143" s="32">
        <v>9.7748474581183586</v>
      </c>
      <c r="R143" s="26" t="s">
        <v>360</v>
      </c>
      <c r="S143" s="32">
        <v>8.6916399388911714</v>
      </c>
      <c r="U143" s="26" t="s">
        <v>360</v>
      </c>
      <c r="V143" s="32">
        <v>6.545795331806147</v>
      </c>
      <c r="X143" s="26" t="s">
        <v>360</v>
      </c>
      <c r="Y143" s="32">
        <v>63.031435388055236</v>
      </c>
      <c r="Z143" s="26">
        <v>2</v>
      </c>
      <c r="AA143" s="26" t="s">
        <v>360</v>
      </c>
      <c r="AB143" s="32">
        <v>12.517261815023881</v>
      </c>
      <c r="AC143" s="26">
        <v>2</v>
      </c>
      <c r="AD143" s="26" t="s">
        <v>360</v>
      </c>
      <c r="AE143" s="32">
        <v>31.22351360948571</v>
      </c>
      <c r="AF143" s="26">
        <v>2</v>
      </c>
      <c r="AG143" s="26" t="s">
        <v>360</v>
      </c>
      <c r="AH143" s="32">
        <v>35.040103150519144</v>
      </c>
    </row>
    <row r="145" spans="1:34" x14ac:dyDescent="0.3">
      <c r="B145" s="26" t="s">
        <v>380</v>
      </c>
      <c r="C145" s="32">
        <v>11.448886684871255</v>
      </c>
      <c r="E145" s="26" t="s">
        <v>380</v>
      </c>
      <c r="F145" s="32">
        <v>4.7658276375140503</v>
      </c>
      <c r="H145" s="26" t="s">
        <v>380</v>
      </c>
      <c r="I145" s="32">
        <v>24884.721055081471</v>
      </c>
      <c r="L145" s="26" t="s">
        <v>380</v>
      </c>
      <c r="M145" s="32">
        <v>12.201585413743032</v>
      </c>
      <c r="O145" s="26" t="s">
        <v>380</v>
      </c>
      <c r="P145" s="32">
        <v>8.7501113644647575</v>
      </c>
      <c r="R145" s="26" t="s">
        <v>380</v>
      </c>
      <c r="S145" s="32">
        <v>9.0890878765745668</v>
      </c>
      <c r="U145" s="26" t="s">
        <v>380</v>
      </c>
      <c r="V145" s="32">
        <v>6.5366523942250581</v>
      </c>
      <c r="X145" s="26" t="s">
        <v>380</v>
      </c>
      <c r="Y145" s="32">
        <v>67.992259222400989</v>
      </c>
      <c r="Z145" s="26">
        <v>1</v>
      </c>
      <c r="AA145" s="26" t="s">
        <v>380</v>
      </c>
      <c r="AB145" s="32">
        <v>12.38444758122049</v>
      </c>
      <c r="AC145" s="26">
        <v>1</v>
      </c>
      <c r="AD145" s="26" t="s">
        <v>380</v>
      </c>
      <c r="AE145" s="32">
        <v>31.65469829674749</v>
      </c>
      <c r="AF145" s="26">
        <v>1</v>
      </c>
      <c r="AG145" s="26" t="s">
        <v>380</v>
      </c>
      <c r="AH145" s="32">
        <v>32.062922654681415</v>
      </c>
    </row>
    <row r="146" spans="1:34" x14ac:dyDescent="0.3">
      <c r="B146" s="26" t="s">
        <v>381</v>
      </c>
      <c r="C146" s="32">
        <v>11.233820454079364</v>
      </c>
      <c r="E146" s="26" t="s">
        <v>381</v>
      </c>
      <c r="F146" s="32">
        <v>5.0692862743908762</v>
      </c>
      <c r="H146" s="26" t="s">
        <v>381</v>
      </c>
      <c r="I146" s="32">
        <v>20602.294856310134</v>
      </c>
      <c r="L146" s="26" t="s">
        <v>381</v>
      </c>
      <c r="M146" s="32">
        <v>11.344691131018109</v>
      </c>
      <c r="O146" s="26" t="s">
        <v>381</v>
      </c>
      <c r="P146" s="32">
        <v>10.7010345779684</v>
      </c>
      <c r="R146" s="26" t="s">
        <v>381</v>
      </c>
      <c r="S146" s="32">
        <v>8.580875690984243</v>
      </c>
      <c r="U146" s="26" t="s">
        <v>381</v>
      </c>
      <c r="V146" s="32">
        <v>6.6640434908373578</v>
      </c>
      <c r="X146" s="26" t="s">
        <v>381</v>
      </c>
      <c r="Y146" s="32">
        <v>58.782155584542487</v>
      </c>
      <c r="Z146" s="26">
        <v>2</v>
      </c>
      <c r="AA146" s="26" t="s">
        <v>381</v>
      </c>
      <c r="AB146" s="32">
        <v>12.630769168353261</v>
      </c>
      <c r="AC146" s="26">
        <v>2</v>
      </c>
      <c r="AD146" s="26" t="s">
        <v>381</v>
      </c>
      <c r="AE146" s="32">
        <v>31.101943775334245</v>
      </c>
      <c r="AF146" s="26">
        <v>2</v>
      </c>
      <c r="AG146" s="26" t="s">
        <v>381</v>
      </c>
      <c r="AH146" s="32">
        <v>37.314582905559931</v>
      </c>
    </row>
    <row r="148" spans="1:34" x14ac:dyDescent="0.3">
      <c r="B148" s="26" t="s">
        <v>389</v>
      </c>
      <c r="C148" s="32">
        <v>11.317147797812439</v>
      </c>
      <c r="E148" s="26" t="s">
        <v>389</v>
      </c>
      <c r="F148" s="32">
        <v>4.8002848086661913</v>
      </c>
      <c r="H148" s="26" t="s">
        <v>389</v>
      </c>
      <c r="I148" s="32">
        <v>20500.325388654448</v>
      </c>
      <c r="L148" s="26" t="s">
        <v>389</v>
      </c>
      <c r="M148" s="32">
        <v>11.330343759195088</v>
      </c>
      <c r="O148" s="26" t="s">
        <v>389</v>
      </c>
      <c r="P148" s="32">
        <v>11.852761829900913</v>
      </c>
      <c r="R148" s="26" t="s">
        <v>389</v>
      </c>
      <c r="S148" s="32">
        <v>8.9970985743137817</v>
      </c>
      <c r="U148" s="26" t="s">
        <v>389</v>
      </c>
      <c r="V148" s="32">
        <v>6.8366329842012306</v>
      </c>
      <c r="X148" s="26" t="s">
        <v>389</v>
      </c>
      <c r="Y148" s="32">
        <v>56.230814510882652</v>
      </c>
      <c r="Z148" s="26">
        <v>1</v>
      </c>
      <c r="AA148" s="26" t="s">
        <v>389</v>
      </c>
      <c r="AB148" s="32">
        <v>13.238851499728998</v>
      </c>
      <c r="AC148" s="26">
        <v>1</v>
      </c>
      <c r="AD148" s="26" t="s">
        <v>389</v>
      </c>
      <c r="AE148" s="32">
        <v>31.714571716824651</v>
      </c>
      <c r="AF148" s="26">
        <v>1</v>
      </c>
      <c r="AG148" s="26" t="s">
        <v>389</v>
      </c>
      <c r="AH148" s="32">
        <v>38.269168209162537</v>
      </c>
    </row>
    <row r="149" spans="1:34" x14ac:dyDescent="0.3">
      <c r="B149" s="26" t="s">
        <v>390</v>
      </c>
      <c r="C149" s="32">
        <v>11.338557622906194</v>
      </c>
      <c r="E149" s="26" t="s">
        <v>390</v>
      </c>
      <c r="F149" s="32">
        <v>4.9896418597083994</v>
      </c>
      <c r="H149" s="26" t="s">
        <v>390</v>
      </c>
      <c r="I149" s="32">
        <v>23315.441081502358</v>
      </c>
      <c r="L149" s="26" t="s">
        <v>390</v>
      </c>
      <c r="M149" s="32">
        <v>11.933827225349944</v>
      </c>
      <c r="O149" s="26" t="s">
        <v>390</v>
      </c>
      <c r="P149" s="32">
        <v>8.8349839390546379</v>
      </c>
      <c r="R149" s="26" t="s">
        <v>390</v>
      </c>
      <c r="S149" s="32">
        <v>8.7306198838117837</v>
      </c>
      <c r="U149" s="26" t="s">
        <v>390</v>
      </c>
      <c r="V149" s="32">
        <v>6.4937384109069285</v>
      </c>
      <c r="X149" s="26" t="s">
        <v>390</v>
      </c>
      <c r="Y149" s="32">
        <v>66.044595101695208</v>
      </c>
      <c r="Z149" s="26">
        <v>2</v>
      </c>
      <c r="AA149" s="26" t="s">
        <v>390</v>
      </c>
      <c r="AB149" s="32">
        <v>12.192118740010882</v>
      </c>
      <c r="AC149" s="26">
        <v>2</v>
      </c>
      <c r="AD149" s="26" t="s">
        <v>390</v>
      </c>
      <c r="AE149" s="32">
        <v>31.191110275621455</v>
      </c>
      <c r="AF149" s="26">
        <v>2</v>
      </c>
      <c r="AG149" s="26" t="s">
        <v>390</v>
      </c>
      <c r="AH149" s="32">
        <v>33.399963843202315</v>
      </c>
    </row>
    <row r="151" spans="1:34" x14ac:dyDescent="0.3">
      <c r="B151" s="26" t="s">
        <v>8233</v>
      </c>
      <c r="C151" s="32">
        <v>11.350726516476612</v>
      </c>
      <c r="E151" s="26" t="s">
        <v>8233</v>
      </c>
      <c r="F151" s="32">
        <v>4.8483695770287909</v>
      </c>
      <c r="H151" s="26" t="s">
        <v>8233</v>
      </c>
      <c r="I151" s="32">
        <v>20183.388969595533</v>
      </c>
      <c r="L151" s="26" t="s">
        <v>8233</v>
      </c>
      <c r="M151" s="32">
        <v>11.808870963549211</v>
      </c>
      <c r="O151" s="26" t="s">
        <v>8233</v>
      </c>
      <c r="P151" s="32">
        <v>10.417194877076795</v>
      </c>
      <c r="R151" s="26" t="s">
        <v>8233</v>
      </c>
      <c r="S151" s="32">
        <v>8.8832959435422225</v>
      </c>
      <c r="U151" s="26" t="s">
        <v>8233</v>
      </c>
      <c r="V151" s="32">
        <v>6.8056262705128887</v>
      </c>
      <c r="X151" s="26" t="s">
        <v>8233</v>
      </c>
      <c r="Y151" s="32">
        <v>57.674907076095685</v>
      </c>
      <c r="Z151" s="26">
        <v>1</v>
      </c>
      <c r="AA151" s="26" t="s">
        <v>8233</v>
      </c>
      <c r="AB151" s="32">
        <v>12.659759358439478</v>
      </c>
      <c r="AC151" s="26">
        <v>1</v>
      </c>
      <c r="AD151" s="26" t="s">
        <v>8233</v>
      </c>
      <c r="AE151" s="32">
        <v>31.014812219268979</v>
      </c>
      <c r="AF151" s="26">
        <v>1</v>
      </c>
      <c r="AG151" s="26" t="s">
        <v>8233</v>
      </c>
      <c r="AH151" s="32">
        <v>37.236703102939792</v>
      </c>
    </row>
    <row r="152" spans="1:34" x14ac:dyDescent="0.3">
      <c r="B152" s="26" t="s">
        <v>8234</v>
      </c>
      <c r="C152" s="32">
        <v>11.32365178326134</v>
      </c>
      <c r="E152" s="26" t="s">
        <v>8234</v>
      </c>
      <c r="F152" s="32">
        <v>4.9665124534961933</v>
      </c>
      <c r="H152" s="26" t="s">
        <v>8234</v>
      </c>
      <c r="I152" s="32">
        <v>23463.687869483161</v>
      </c>
      <c r="L152" s="26" t="s">
        <v>8234</v>
      </c>
      <c r="M152" s="32">
        <v>11.748444932989656</v>
      </c>
      <c r="O152" s="26" t="s">
        <v>8234</v>
      </c>
      <c r="P152" s="32">
        <v>9.5445492316788716</v>
      </c>
      <c r="R152" s="26" t="s">
        <v>8234</v>
      </c>
      <c r="S152" s="32">
        <v>8.7849013991866229</v>
      </c>
      <c r="U152" s="26" t="s">
        <v>8234</v>
      </c>
      <c r="V152" s="32">
        <v>6.5172612078101935</v>
      </c>
      <c r="X152" s="26" t="s">
        <v>8234</v>
      </c>
      <c r="Y152" s="32">
        <v>65.307235092822964</v>
      </c>
      <c r="Z152" s="26">
        <v>2</v>
      </c>
      <c r="AA152" s="26" t="s">
        <v>8234</v>
      </c>
      <c r="AB152" s="32">
        <v>12.456529986999321</v>
      </c>
      <c r="AC152" s="26">
        <v>2</v>
      </c>
      <c r="AD152" s="26" t="s">
        <v>8234</v>
      </c>
      <c r="AE152" s="32">
        <v>31.502590790977141</v>
      </c>
      <c r="AF152" s="26">
        <v>2</v>
      </c>
      <c r="AG152" s="26" t="s">
        <v>8234</v>
      </c>
      <c r="AH152" s="32">
        <v>33.903896863799623</v>
      </c>
    </row>
    <row r="155" spans="1:34" x14ac:dyDescent="0.3">
      <c r="A155" s="26" t="s">
        <v>8235</v>
      </c>
    </row>
    <row r="156" spans="1:34" x14ac:dyDescent="0.3">
      <c r="A156" s="26" t="s">
        <v>8236</v>
      </c>
    </row>
  </sheetData>
  <sortState xmlns:xlrd2="http://schemas.microsoft.com/office/spreadsheetml/2017/richdata2" ref="AG131:AH135">
    <sortCondition descending="1" ref="AH131:AH135"/>
  </sortState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39B5C-D394-471F-8BE2-1002B01EF7DE}">
  <dimension ref="A1:M7897"/>
  <sheetViews>
    <sheetView workbookViewId="0">
      <selection activeCell="M37" sqref="M37"/>
    </sheetView>
  </sheetViews>
  <sheetFormatPr defaultRowHeight="14.5" x14ac:dyDescent="0.35"/>
  <cols>
    <col min="8" max="8" width="19.453125" bestFit="1" customWidth="1"/>
    <col min="9" max="9" width="21.1796875" bestFit="1" customWidth="1"/>
    <col min="10" max="10" width="12.26953125" bestFit="1" customWidth="1"/>
    <col min="11" max="11" width="18.26953125" bestFit="1" customWidth="1"/>
  </cols>
  <sheetData>
    <row r="1" spans="1:13" x14ac:dyDescent="0.35">
      <c r="A1" t="s">
        <v>423</v>
      </c>
      <c r="B1" t="s">
        <v>424</v>
      </c>
      <c r="C1" t="s">
        <v>425</v>
      </c>
      <c r="D1" t="s">
        <v>426</v>
      </c>
      <c r="E1" t="s">
        <v>376</v>
      </c>
      <c r="F1" t="s">
        <v>345</v>
      </c>
    </row>
    <row r="2" spans="1:13" x14ac:dyDescent="0.35">
      <c r="A2">
        <v>1001</v>
      </c>
      <c r="B2" t="s">
        <v>427</v>
      </c>
      <c r="C2" t="s">
        <v>428</v>
      </c>
      <c r="D2" t="s">
        <v>429</v>
      </c>
      <c r="E2">
        <v>13.2851</v>
      </c>
      <c r="F2">
        <f>INT(A2/1000)</f>
        <v>1</v>
      </c>
      <c r="H2" s="86" t="s">
        <v>8229</v>
      </c>
      <c r="I2" s="86" t="s">
        <v>8230</v>
      </c>
    </row>
    <row r="3" spans="1:13" x14ac:dyDescent="0.35">
      <c r="A3">
        <v>1002</v>
      </c>
      <c r="B3" t="s">
        <v>430</v>
      </c>
      <c r="C3" t="s">
        <v>428</v>
      </c>
      <c r="D3" t="s">
        <v>429</v>
      </c>
      <c r="E3">
        <v>15.7819</v>
      </c>
      <c r="F3">
        <f t="shared" ref="F3:F66" si="0">INT(A3/1000)</f>
        <v>1</v>
      </c>
      <c r="H3" s="86" t="s">
        <v>8227</v>
      </c>
      <c r="I3" t="s">
        <v>429</v>
      </c>
      <c r="J3" t="s">
        <v>433</v>
      </c>
      <c r="K3" t="s">
        <v>8228</v>
      </c>
    </row>
    <row r="4" spans="1:13" x14ac:dyDescent="0.35">
      <c r="A4">
        <v>1003</v>
      </c>
      <c r="B4" t="s">
        <v>431</v>
      </c>
      <c r="C4" t="s">
        <v>432</v>
      </c>
      <c r="D4" t="s">
        <v>433</v>
      </c>
      <c r="E4">
        <v>45.764800000000001</v>
      </c>
      <c r="F4">
        <f t="shared" si="0"/>
        <v>1</v>
      </c>
      <c r="H4" s="87">
        <v>1</v>
      </c>
      <c r="I4">
        <v>3566.583700000001</v>
      </c>
      <c r="J4">
        <v>3261.7883000000011</v>
      </c>
      <c r="K4">
        <v>6828.3720000000021</v>
      </c>
      <c r="L4">
        <f>J4/K4</f>
        <v>0.47768169338167282</v>
      </c>
      <c r="M4">
        <f>IF(L4&gt;L$111,1,2)</f>
        <v>2</v>
      </c>
    </row>
    <row r="5" spans="1:13" x14ac:dyDescent="0.35">
      <c r="A5">
        <v>1004</v>
      </c>
      <c r="B5" t="s">
        <v>434</v>
      </c>
      <c r="C5" t="s">
        <v>428</v>
      </c>
      <c r="D5" t="s">
        <v>429</v>
      </c>
      <c r="E5">
        <v>11.3764</v>
      </c>
      <c r="F5">
        <f t="shared" si="0"/>
        <v>1</v>
      </c>
      <c r="H5" s="87">
        <v>2</v>
      </c>
      <c r="I5">
        <v>1213.9035000000003</v>
      </c>
      <c r="J5">
        <v>868.26949999999999</v>
      </c>
      <c r="K5">
        <v>2082.1730000000002</v>
      </c>
      <c r="L5">
        <f t="shared" ref="L5:L68" si="1">J5/K5</f>
        <v>0.4170016132184981</v>
      </c>
      <c r="M5">
        <f t="shared" ref="M5:M68" si="2">IF(L5&gt;L$111,1,2)</f>
        <v>2</v>
      </c>
    </row>
    <row r="6" spans="1:13" x14ac:dyDescent="0.35">
      <c r="A6">
        <v>1006</v>
      </c>
      <c r="B6" t="s">
        <v>435</v>
      </c>
      <c r="C6" t="s">
        <v>428</v>
      </c>
      <c r="D6" t="s">
        <v>429</v>
      </c>
      <c r="E6">
        <v>17.796099999999999</v>
      </c>
      <c r="F6">
        <f t="shared" si="0"/>
        <v>1</v>
      </c>
      <c r="H6" s="87">
        <v>3</v>
      </c>
      <c r="I6">
        <v>982.26929999999993</v>
      </c>
      <c r="J6">
        <v>358.27120000000002</v>
      </c>
      <c r="K6">
        <v>1340.5405000000001</v>
      </c>
      <c r="L6">
        <f t="shared" si="1"/>
        <v>0.2672587661469385</v>
      </c>
      <c r="M6">
        <f t="shared" si="2"/>
        <v>2</v>
      </c>
    </row>
    <row r="7" spans="1:13" x14ac:dyDescent="0.35">
      <c r="A7">
        <v>1007</v>
      </c>
      <c r="B7" t="s">
        <v>436</v>
      </c>
      <c r="C7" t="s">
        <v>432</v>
      </c>
      <c r="D7" t="s">
        <v>433</v>
      </c>
      <c r="E7">
        <v>5.4660000000000002</v>
      </c>
      <c r="F7">
        <f t="shared" si="0"/>
        <v>1</v>
      </c>
      <c r="H7" s="87">
        <v>4</v>
      </c>
      <c r="I7">
        <v>4011.9291000000003</v>
      </c>
      <c r="J7">
        <v>2886.2571000000003</v>
      </c>
      <c r="K7">
        <v>6898.1862000000001</v>
      </c>
      <c r="L7">
        <f t="shared" si="1"/>
        <v>0.418408117194633</v>
      </c>
      <c r="M7">
        <f t="shared" si="2"/>
        <v>2</v>
      </c>
    </row>
    <row r="8" spans="1:13" x14ac:dyDescent="0.35">
      <c r="A8">
        <v>1008</v>
      </c>
      <c r="B8" t="s">
        <v>437</v>
      </c>
      <c r="C8" t="s">
        <v>438</v>
      </c>
      <c r="D8" t="s">
        <v>429</v>
      </c>
      <c r="E8">
        <v>11.998900000000001</v>
      </c>
      <c r="F8">
        <f t="shared" si="0"/>
        <v>1</v>
      </c>
      <c r="H8" s="87">
        <v>5</v>
      </c>
      <c r="I8">
        <v>1091.2317000000007</v>
      </c>
      <c r="J8">
        <v>417.71590000000003</v>
      </c>
      <c r="K8">
        <v>1508.9476000000009</v>
      </c>
      <c r="L8">
        <f t="shared" si="1"/>
        <v>0.27682598123354302</v>
      </c>
      <c r="M8">
        <f t="shared" si="2"/>
        <v>2</v>
      </c>
    </row>
    <row r="9" spans="1:13" x14ac:dyDescent="0.35">
      <c r="A9">
        <v>1009</v>
      </c>
      <c r="B9" t="s">
        <v>439</v>
      </c>
      <c r="C9" t="s">
        <v>428</v>
      </c>
      <c r="D9" t="s">
        <v>429</v>
      </c>
      <c r="E9">
        <v>7.4702999999999999</v>
      </c>
      <c r="F9">
        <f t="shared" si="0"/>
        <v>1</v>
      </c>
      <c r="H9" s="87">
        <v>6</v>
      </c>
      <c r="I9">
        <v>2415.6370000000006</v>
      </c>
      <c r="J9">
        <v>1142.3063</v>
      </c>
      <c r="K9">
        <v>3557.9433000000008</v>
      </c>
      <c r="L9">
        <f t="shared" si="1"/>
        <v>0.32105803934537114</v>
      </c>
      <c r="M9">
        <f t="shared" si="2"/>
        <v>2</v>
      </c>
    </row>
    <row r="10" spans="1:13" x14ac:dyDescent="0.35">
      <c r="A10">
        <v>1010</v>
      </c>
      <c r="B10" t="s">
        <v>440</v>
      </c>
      <c r="C10" t="s">
        <v>428</v>
      </c>
      <c r="D10" t="s">
        <v>429</v>
      </c>
      <c r="E10">
        <v>9.2212999999999994</v>
      </c>
      <c r="F10">
        <f t="shared" si="0"/>
        <v>1</v>
      </c>
      <c r="H10" s="87">
        <v>7</v>
      </c>
      <c r="I10">
        <v>989.20730000000015</v>
      </c>
      <c r="J10">
        <v>2269.4009000000001</v>
      </c>
      <c r="K10">
        <v>3258.6082000000001</v>
      </c>
      <c r="L10">
        <f t="shared" si="1"/>
        <v>0.69643257510982759</v>
      </c>
      <c r="M10">
        <f t="shared" si="2"/>
        <v>1</v>
      </c>
    </row>
    <row r="11" spans="1:13" x14ac:dyDescent="0.35">
      <c r="A11">
        <v>1011</v>
      </c>
      <c r="B11" t="s">
        <v>441</v>
      </c>
      <c r="C11" t="s">
        <v>442</v>
      </c>
      <c r="D11" t="s">
        <v>433</v>
      </c>
      <c r="E11">
        <v>38.088299999999997</v>
      </c>
      <c r="F11">
        <f t="shared" si="0"/>
        <v>1</v>
      </c>
      <c r="H11" s="87">
        <v>8</v>
      </c>
      <c r="I11">
        <v>461.91559999999993</v>
      </c>
      <c r="J11">
        <v>694.07159999999999</v>
      </c>
      <c r="K11">
        <v>1155.9872</v>
      </c>
      <c r="L11">
        <f t="shared" si="1"/>
        <v>0.60041460666692503</v>
      </c>
      <c r="M11">
        <f t="shared" si="2"/>
        <v>1</v>
      </c>
    </row>
    <row r="12" spans="1:13" x14ac:dyDescent="0.35">
      <c r="A12">
        <v>1012</v>
      </c>
      <c r="B12" t="s">
        <v>443</v>
      </c>
      <c r="C12" t="s">
        <v>428</v>
      </c>
      <c r="D12" t="s">
        <v>429</v>
      </c>
      <c r="E12">
        <v>7.9882999999999997</v>
      </c>
      <c r="F12">
        <f t="shared" si="0"/>
        <v>1</v>
      </c>
      <c r="H12" s="87">
        <v>9</v>
      </c>
      <c r="I12">
        <v>676.19170000000008</v>
      </c>
      <c r="J12">
        <v>869.2315000000001</v>
      </c>
      <c r="K12">
        <v>1545.4232000000002</v>
      </c>
      <c r="L12">
        <f t="shared" si="1"/>
        <v>0.56245531968201334</v>
      </c>
      <c r="M12">
        <f t="shared" si="2"/>
        <v>2</v>
      </c>
    </row>
    <row r="13" spans="1:13" x14ac:dyDescent="0.35">
      <c r="A13">
        <v>1013</v>
      </c>
      <c r="B13" t="s">
        <v>444</v>
      </c>
      <c r="C13" t="s">
        <v>428</v>
      </c>
      <c r="D13" t="s">
        <v>429</v>
      </c>
      <c r="E13">
        <v>23.558399999999999</v>
      </c>
      <c r="F13">
        <f t="shared" si="0"/>
        <v>1</v>
      </c>
      <c r="H13" s="87">
        <v>10</v>
      </c>
      <c r="I13">
        <v>839.67119999999989</v>
      </c>
      <c r="J13">
        <v>994.33609999999987</v>
      </c>
      <c r="K13">
        <v>1834.0072999999998</v>
      </c>
      <c r="L13">
        <f t="shared" si="1"/>
        <v>0.5421658354358786</v>
      </c>
      <c r="M13">
        <f t="shared" si="2"/>
        <v>2</v>
      </c>
    </row>
    <row r="14" spans="1:13" x14ac:dyDescent="0.35">
      <c r="A14">
        <v>1014</v>
      </c>
      <c r="B14" t="s">
        <v>445</v>
      </c>
      <c r="C14" t="s">
        <v>428</v>
      </c>
      <c r="D14" t="s">
        <v>429</v>
      </c>
      <c r="E14">
        <v>10.0616</v>
      </c>
      <c r="F14">
        <f t="shared" si="0"/>
        <v>1</v>
      </c>
      <c r="H14" s="87">
        <v>11</v>
      </c>
      <c r="I14">
        <v>386.43459999999999</v>
      </c>
      <c r="J14">
        <v>495.86149999999998</v>
      </c>
      <c r="K14">
        <v>882.29610000000002</v>
      </c>
      <c r="L14">
        <f t="shared" si="1"/>
        <v>0.56201257151652373</v>
      </c>
      <c r="M14">
        <f t="shared" si="2"/>
        <v>2</v>
      </c>
    </row>
    <row r="15" spans="1:13" x14ac:dyDescent="0.35">
      <c r="A15">
        <v>1015</v>
      </c>
      <c r="B15" t="s">
        <v>446</v>
      </c>
      <c r="C15" t="s">
        <v>428</v>
      </c>
      <c r="D15" t="s">
        <v>429</v>
      </c>
      <c r="E15">
        <v>6.9641000000000002</v>
      </c>
      <c r="F15">
        <f t="shared" si="0"/>
        <v>1</v>
      </c>
      <c r="H15" s="87">
        <v>12</v>
      </c>
      <c r="I15">
        <v>936.86649999999986</v>
      </c>
      <c r="J15">
        <v>262.38029999999998</v>
      </c>
      <c r="K15">
        <v>1199.2467999999999</v>
      </c>
      <c r="L15">
        <f t="shared" si="1"/>
        <v>0.21878757566832782</v>
      </c>
      <c r="M15">
        <f t="shared" si="2"/>
        <v>2</v>
      </c>
    </row>
    <row r="16" spans="1:13" x14ac:dyDescent="0.35">
      <c r="A16">
        <v>1016</v>
      </c>
      <c r="B16" t="s">
        <v>447</v>
      </c>
      <c r="C16" t="s">
        <v>442</v>
      </c>
      <c r="D16" t="s">
        <v>433</v>
      </c>
      <c r="E16">
        <v>13.0001</v>
      </c>
      <c r="F16">
        <f t="shared" si="0"/>
        <v>1</v>
      </c>
      <c r="H16" s="87">
        <v>13</v>
      </c>
      <c r="I16">
        <v>527.88329999999985</v>
      </c>
      <c r="J16">
        <v>751.0678999999999</v>
      </c>
      <c r="K16">
        <v>1278.9511999999997</v>
      </c>
      <c r="L16">
        <f t="shared" si="1"/>
        <v>0.58725297728326153</v>
      </c>
      <c r="M16">
        <f t="shared" si="2"/>
        <v>2</v>
      </c>
    </row>
    <row r="17" spans="1:13" x14ac:dyDescent="0.35">
      <c r="A17">
        <v>1017</v>
      </c>
      <c r="B17" t="s">
        <v>448</v>
      </c>
      <c r="C17" t="s">
        <v>428</v>
      </c>
      <c r="D17" t="s">
        <v>429</v>
      </c>
      <c r="E17">
        <v>4.5320999999999998</v>
      </c>
      <c r="F17">
        <f t="shared" si="0"/>
        <v>1</v>
      </c>
      <c r="H17" s="87">
        <v>14</v>
      </c>
      <c r="I17">
        <v>991.34399999999994</v>
      </c>
      <c r="J17">
        <v>2203.5450999999994</v>
      </c>
      <c r="K17">
        <v>3194.8890999999994</v>
      </c>
      <c r="L17">
        <f t="shared" si="1"/>
        <v>0.68970941745677483</v>
      </c>
      <c r="M17">
        <f t="shared" si="2"/>
        <v>1</v>
      </c>
    </row>
    <row r="18" spans="1:13" x14ac:dyDescent="0.35">
      <c r="A18">
        <v>1018</v>
      </c>
      <c r="B18" t="s">
        <v>449</v>
      </c>
      <c r="C18" t="s">
        <v>428</v>
      </c>
      <c r="D18" t="s">
        <v>429</v>
      </c>
      <c r="E18">
        <v>15.8355</v>
      </c>
      <c r="F18">
        <f t="shared" si="0"/>
        <v>1</v>
      </c>
      <c r="H18" s="87">
        <v>15</v>
      </c>
      <c r="I18">
        <v>1574.4453000000005</v>
      </c>
      <c r="K18">
        <v>1574.4453000000005</v>
      </c>
      <c r="L18">
        <f t="shared" si="1"/>
        <v>0</v>
      </c>
      <c r="M18">
        <f t="shared" si="2"/>
        <v>2</v>
      </c>
    </row>
    <row r="19" spans="1:13" x14ac:dyDescent="0.35">
      <c r="A19">
        <v>1019</v>
      </c>
      <c r="B19" t="s">
        <v>450</v>
      </c>
      <c r="C19" t="s">
        <v>451</v>
      </c>
      <c r="D19" t="s">
        <v>433</v>
      </c>
      <c r="E19">
        <v>62.927799999999998</v>
      </c>
      <c r="F19">
        <f t="shared" si="0"/>
        <v>1</v>
      </c>
      <c r="H19" s="87">
        <v>16</v>
      </c>
      <c r="I19">
        <v>1204.6694999999995</v>
      </c>
      <c r="J19">
        <v>1551.0177000000006</v>
      </c>
      <c r="K19">
        <v>2755.6872000000003</v>
      </c>
      <c r="L19">
        <f t="shared" si="1"/>
        <v>0.562842437269368</v>
      </c>
      <c r="M19">
        <f t="shared" si="2"/>
        <v>2</v>
      </c>
    </row>
    <row r="20" spans="1:13" x14ac:dyDescent="0.35">
      <c r="A20">
        <v>1020</v>
      </c>
      <c r="B20" t="s">
        <v>452</v>
      </c>
      <c r="C20" t="s">
        <v>428</v>
      </c>
      <c r="D20" t="s">
        <v>429</v>
      </c>
      <c r="E20">
        <v>1.8772</v>
      </c>
      <c r="F20">
        <f t="shared" si="0"/>
        <v>1</v>
      </c>
      <c r="H20" s="87">
        <v>17</v>
      </c>
      <c r="I20">
        <v>1513.2650000000006</v>
      </c>
      <c r="J20">
        <v>3273.831099999999</v>
      </c>
      <c r="K20">
        <v>4787.0960999999998</v>
      </c>
      <c r="L20">
        <f t="shared" si="1"/>
        <v>0.68388664685465561</v>
      </c>
      <c r="M20">
        <f t="shared" si="2"/>
        <v>1</v>
      </c>
    </row>
    <row r="21" spans="1:13" x14ac:dyDescent="0.35">
      <c r="A21">
        <v>1021</v>
      </c>
      <c r="B21" t="s">
        <v>453</v>
      </c>
      <c r="C21" t="s">
        <v>442</v>
      </c>
      <c r="D21" t="s">
        <v>433</v>
      </c>
      <c r="E21">
        <v>13.3485</v>
      </c>
      <c r="F21">
        <f t="shared" si="0"/>
        <v>1</v>
      </c>
      <c r="H21" s="87">
        <v>18</v>
      </c>
      <c r="I21">
        <v>2231.1548000000003</v>
      </c>
      <c r="J21">
        <v>736.77410000000009</v>
      </c>
      <c r="K21">
        <v>2967.9289000000003</v>
      </c>
      <c r="L21">
        <f t="shared" si="1"/>
        <v>0.24824519886578145</v>
      </c>
      <c r="M21">
        <f t="shared" si="2"/>
        <v>2</v>
      </c>
    </row>
    <row r="22" spans="1:13" x14ac:dyDescent="0.35">
      <c r="A22">
        <v>1022</v>
      </c>
      <c r="B22" t="s">
        <v>454</v>
      </c>
      <c r="C22" t="s">
        <v>432</v>
      </c>
      <c r="D22" t="s">
        <v>433</v>
      </c>
      <c r="E22">
        <v>131.5658</v>
      </c>
      <c r="F22">
        <f t="shared" si="0"/>
        <v>1</v>
      </c>
      <c r="H22" s="87">
        <v>19</v>
      </c>
      <c r="I22">
        <v>1450.9168999999997</v>
      </c>
      <c r="J22">
        <v>318.50189999999992</v>
      </c>
      <c r="K22">
        <v>1769.4187999999997</v>
      </c>
      <c r="L22">
        <f t="shared" si="1"/>
        <v>0.1800036825651451</v>
      </c>
      <c r="M22">
        <f t="shared" si="2"/>
        <v>2</v>
      </c>
    </row>
    <row r="23" spans="1:13" x14ac:dyDescent="0.35">
      <c r="A23">
        <v>1023</v>
      </c>
      <c r="B23" t="s">
        <v>455</v>
      </c>
      <c r="C23" t="s">
        <v>428</v>
      </c>
      <c r="D23" t="s">
        <v>429</v>
      </c>
      <c r="E23">
        <v>4.0162000000000004</v>
      </c>
      <c r="F23">
        <f t="shared" si="0"/>
        <v>1</v>
      </c>
      <c r="H23" s="87">
        <v>20</v>
      </c>
      <c r="I23">
        <v>1298.7276999999999</v>
      </c>
      <c r="J23">
        <v>1043.1157999999998</v>
      </c>
      <c r="K23">
        <v>2341.8434999999999</v>
      </c>
      <c r="L23">
        <f t="shared" si="1"/>
        <v>0.4454250679005663</v>
      </c>
      <c r="M23">
        <f t="shared" si="2"/>
        <v>2</v>
      </c>
    </row>
    <row r="24" spans="1:13" x14ac:dyDescent="0.35">
      <c r="A24">
        <v>1024</v>
      </c>
      <c r="B24" t="s">
        <v>456</v>
      </c>
      <c r="C24" t="s">
        <v>428</v>
      </c>
      <c r="D24" t="s">
        <v>429</v>
      </c>
      <c r="E24">
        <v>6.7594000000000003</v>
      </c>
      <c r="F24">
        <f t="shared" si="0"/>
        <v>1</v>
      </c>
      <c r="H24" s="87">
        <v>21</v>
      </c>
      <c r="I24">
        <v>949.67809999999986</v>
      </c>
      <c r="J24">
        <v>6448.107799999998</v>
      </c>
      <c r="K24">
        <v>7397.785899999998</v>
      </c>
      <c r="L24">
        <f t="shared" si="1"/>
        <v>0.87162671198689323</v>
      </c>
      <c r="M24">
        <f t="shared" si="2"/>
        <v>1</v>
      </c>
    </row>
    <row r="25" spans="1:13" x14ac:dyDescent="0.35">
      <c r="A25">
        <v>1025</v>
      </c>
      <c r="B25" t="s">
        <v>457</v>
      </c>
      <c r="C25" t="s">
        <v>428</v>
      </c>
      <c r="D25" t="s">
        <v>429</v>
      </c>
      <c r="E25">
        <v>18.398399999999999</v>
      </c>
      <c r="F25">
        <f t="shared" si="0"/>
        <v>1</v>
      </c>
      <c r="H25" s="87">
        <v>22</v>
      </c>
      <c r="I25">
        <v>1371.5129999999999</v>
      </c>
      <c r="J25">
        <v>4836.6663000000008</v>
      </c>
      <c r="K25">
        <v>6208.1793000000007</v>
      </c>
      <c r="L25">
        <f t="shared" si="1"/>
        <v>0.7790796731660119</v>
      </c>
      <c r="M25">
        <f t="shared" si="2"/>
        <v>1</v>
      </c>
    </row>
    <row r="26" spans="1:13" x14ac:dyDescent="0.35">
      <c r="A26">
        <v>1026</v>
      </c>
      <c r="B26" t="s">
        <v>458</v>
      </c>
      <c r="C26" t="s">
        <v>442</v>
      </c>
      <c r="D26" t="s">
        <v>433</v>
      </c>
      <c r="E26">
        <v>94.615399999999994</v>
      </c>
      <c r="F26">
        <f t="shared" si="0"/>
        <v>1</v>
      </c>
      <c r="H26" s="87">
        <v>23</v>
      </c>
      <c r="I26">
        <v>2248.6974</v>
      </c>
      <c r="J26">
        <v>848.06479999999988</v>
      </c>
      <c r="K26">
        <v>3096.7622000000001</v>
      </c>
      <c r="L26">
        <f t="shared" si="1"/>
        <v>0.27385531895216231</v>
      </c>
      <c r="M26">
        <f t="shared" si="2"/>
        <v>2</v>
      </c>
    </row>
    <row r="27" spans="1:13" x14ac:dyDescent="0.35">
      <c r="A27">
        <v>1027</v>
      </c>
      <c r="B27" t="s">
        <v>459</v>
      </c>
      <c r="C27" t="s">
        <v>428</v>
      </c>
      <c r="D27" t="s">
        <v>429</v>
      </c>
      <c r="E27">
        <v>14.317</v>
      </c>
      <c r="F27">
        <f t="shared" si="0"/>
        <v>1</v>
      </c>
      <c r="H27" s="87">
        <v>24</v>
      </c>
      <c r="I27">
        <v>1859.2396999999999</v>
      </c>
      <c r="J27">
        <v>861.17960000000005</v>
      </c>
      <c r="K27">
        <v>2720.4193</v>
      </c>
      <c r="L27">
        <f t="shared" si="1"/>
        <v>0.31656134773047673</v>
      </c>
      <c r="M27">
        <f t="shared" si="2"/>
        <v>2</v>
      </c>
    </row>
    <row r="28" spans="1:13" x14ac:dyDescent="0.35">
      <c r="A28">
        <v>1028</v>
      </c>
      <c r="B28" t="s">
        <v>460</v>
      </c>
      <c r="C28" t="s">
        <v>428</v>
      </c>
      <c r="D28" t="s">
        <v>429</v>
      </c>
      <c r="E28">
        <v>11.3073</v>
      </c>
      <c r="F28">
        <f t="shared" si="0"/>
        <v>1</v>
      </c>
      <c r="H28" s="87">
        <v>25</v>
      </c>
      <c r="I28">
        <v>1339.2810999999997</v>
      </c>
      <c r="J28">
        <v>2269.5832999999998</v>
      </c>
      <c r="K28">
        <v>3608.8643999999995</v>
      </c>
      <c r="L28">
        <f t="shared" si="1"/>
        <v>0.62889126562915476</v>
      </c>
      <c r="M28">
        <f t="shared" si="2"/>
        <v>1</v>
      </c>
    </row>
    <row r="29" spans="1:13" x14ac:dyDescent="0.35">
      <c r="A29">
        <v>1029</v>
      </c>
      <c r="B29" t="s">
        <v>461</v>
      </c>
      <c r="C29" t="s">
        <v>442</v>
      </c>
      <c r="D29" t="s">
        <v>433</v>
      </c>
      <c r="E29">
        <v>7.0904999999999996</v>
      </c>
      <c r="F29">
        <f t="shared" si="0"/>
        <v>1</v>
      </c>
      <c r="H29" s="87">
        <v>26</v>
      </c>
      <c r="I29">
        <v>2448.4875000000006</v>
      </c>
      <c r="J29">
        <v>30.7746</v>
      </c>
      <c r="K29">
        <v>2479.2621000000008</v>
      </c>
      <c r="L29">
        <f t="shared" si="1"/>
        <v>1.2412806213590725E-2</v>
      </c>
      <c r="M29">
        <f t="shared" si="2"/>
        <v>2</v>
      </c>
    </row>
    <row r="30" spans="1:13" x14ac:dyDescent="0.35">
      <c r="A30">
        <v>1030</v>
      </c>
      <c r="B30" t="s">
        <v>462</v>
      </c>
      <c r="C30" t="s">
        <v>428</v>
      </c>
      <c r="D30" t="s">
        <v>429</v>
      </c>
      <c r="E30">
        <v>13.375400000000001</v>
      </c>
      <c r="F30">
        <f t="shared" si="0"/>
        <v>1</v>
      </c>
      <c r="H30" s="87">
        <v>27</v>
      </c>
      <c r="I30">
        <v>1994.6449999999998</v>
      </c>
      <c r="J30">
        <v>482.85110000000003</v>
      </c>
      <c r="K30">
        <v>2477.4960999999998</v>
      </c>
      <c r="L30">
        <f t="shared" si="1"/>
        <v>0.19489479721078071</v>
      </c>
      <c r="M30">
        <f t="shared" si="2"/>
        <v>2</v>
      </c>
    </row>
    <row r="31" spans="1:13" x14ac:dyDescent="0.35">
      <c r="A31">
        <v>1031</v>
      </c>
      <c r="B31" t="s">
        <v>463</v>
      </c>
      <c r="C31" t="s">
        <v>428</v>
      </c>
      <c r="D31" t="s">
        <v>429</v>
      </c>
      <c r="E31">
        <v>12.1472</v>
      </c>
      <c r="F31">
        <f t="shared" si="0"/>
        <v>1</v>
      </c>
      <c r="H31" s="87">
        <v>28</v>
      </c>
      <c r="I31">
        <v>2111.4254999999998</v>
      </c>
      <c r="J31">
        <v>33.759799999999998</v>
      </c>
      <c r="K31">
        <v>2145.1852999999996</v>
      </c>
      <c r="L31">
        <f t="shared" si="1"/>
        <v>1.5737474986426584E-2</v>
      </c>
      <c r="M31">
        <f t="shared" si="2"/>
        <v>2</v>
      </c>
    </row>
    <row r="32" spans="1:13" x14ac:dyDescent="0.35">
      <c r="A32">
        <v>1032</v>
      </c>
      <c r="B32" t="s">
        <v>464</v>
      </c>
      <c r="C32" t="s">
        <v>428</v>
      </c>
      <c r="D32" t="s">
        <v>429</v>
      </c>
      <c r="E32">
        <v>4.9652000000000003</v>
      </c>
      <c r="F32">
        <f t="shared" si="0"/>
        <v>1</v>
      </c>
      <c r="H32" s="87">
        <v>29</v>
      </c>
      <c r="I32">
        <v>937.89919999999984</v>
      </c>
      <c r="J32">
        <v>885.60540000000003</v>
      </c>
      <c r="K32">
        <v>1823.5045999999998</v>
      </c>
      <c r="L32">
        <f t="shared" si="1"/>
        <v>0.48566118231892597</v>
      </c>
      <c r="M32">
        <f t="shared" si="2"/>
        <v>2</v>
      </c>
    </row>
    <row r="33" spans="1:13" x14ac:dyDescent="0.35">
      <c r="A33">
        <v>1033</v>
      </c>
      <c r="B33" t="s">
        <v>465</v>
      </c>
      <c r="C33" t="s">
        <v>428</v>
      </c>
      <c r="D33" t="s">
        <v>429</v>
      </c>
      <c r="E33">
        <v>11.1568</v>
      </c>
      <c r="F33">
        <f t="shared" si="0"/>
        <v>1</v>
      </c>
      <c r="H33" s="87">
        <v>30</v>
      </c>
      <c r="I33">
        <v>1957.7016000000001</v>
      </c>
      <c r="J33">
        <v>3014.6712999999995</v>
      </c>
      <c r="K33">
        <v>4972.3728999999994</v>
      </c>
      <c r="L33">
        <f t="shared" si="1"/>
        <v>0.60628423503796347</v>
      </c>
      <c r="M33">
        <f t="shared" si="2"/>
        <v>1</v>
      </c>
    </row>
    <row r="34" spans="1:13" x14ac:dyDescent="0.35">
      <c r="A34">
        <v>1034</v>
      </c>
      <c r="B34" t="s">
        <v>466</v>
      </c>
      <c r="C34" t="s">
        <v>428</v>
      </c>
      <c r="D34" t="s">
        <v>429</v>
      </c>
      <c r="E34">
        <v>6.2801</v>
      </c>
      <c r="F34">
        <f t="shared" si="0"/>
        <v>1</v>
      </c>
      <c r="H34" s="87">
        <v>31</v>
      </c>
      <c r="I34">
        <v>461.86989999999997</v>
      </c>
      <c r="J34">
        <v>13.3978</v>
      </c>
      <c r="K34">
        <v>475.26769999999999</v>
      </c>
      <c r="L34">
        <f t="shared" si="1"/>
        <v>2.8190007442121568E-2</v>
      </c>
      <c r="M34">
        <f t="shared" si="2"/>
        <v>2</v>
      </c>
    </row>
    <row r="35" spans="1:13" x14ac:dyDescent="0.35">
      <c r="A35">
        <v>1035</v>
      </c>
      <c r="B35" t="s">
        <v>467</v>
      </c>
      <c r="C35" t="s">
        <v>428</v>
      </c>
      <c r="D35" t="s">
        <v>429</v>
      </c>
      <c r="E35">
        <v>22.8795</v>
      </c>
      <c r="F35">
        <f t="shared" si="0"/>
        <v>1</v>
      </c>
      <c r="H35" s="87">
        <v>32</v>
      </c>
      <c r="I35">
        <v>212.82569999999998</v>
      </c>
      <c r="K35">
        <v>212.82569999999998</v>
      </c>
      <c r="L35">
        <f t="shared" si="1"/>
        <v>0</v>
      </c>
      <c r="M35">
        <f t="shared" si="2"/>
        <v>2</v>
      </c>
    </row>
    <row r="36" spans="1:13" x14ac:dyDescent="0.35">
      <c r="A36">
        <v>1036</v>
      </c>
      <c r="B36" t="s">
        <v>468</v>
      </c>
      <c r="C36" t="s">
        <v>442</v>
      </c>
      <c r="D36" t="s">
        <v>433</v>
      </c>
      <c r="E36">
        <v>11.097200000000001</v>
      </c>
      <c r="F36">
        <f t="shared" si="0"/>
        <v>1</v>
      </c>
      <c r="H36" s="87">
        <v>33</v>
      </c>
      <c r="I36">
        <v>1278.6265000000001</v>
      </c>
      <c r="J36">
        <v>1307.6016999999997</v>
      </c>
      <c r="K36">
        <v>2586.2281999999996</v>
      </c>
      <c r="L36">
        <f t="shared" si="1"/>
        <v>0.50560182585589308</v>
      </c>
      <c r="M36">
        <f t="shared" si="2"/>
        <v>2</v>
      </c>
    </row>
    <row r="37" spans="1:13" x14ac:dyDescent="0.35">
      <c r="A37">
        <v>1037</v>
      </c>
      <c r="B37" t="s">
        <v>469</v>
      </c>
      <c r="C37" t="s">
        <v>428</v>
      </c>
      <c r="D37" t="s">
        <v>429</v>
      </c>
      <c r="E37">
        <v>8.9490999999999996</v>
      </c>
      <c r="F37">
        <f t="shared" si="0"/>
        <v>1</v>
      </c>
      <c r="H37" s="87">
        <v>34</v>
      </c>
      <c r="I37">
        <v>1393.0523000000001</v>
      </c>
      <c r="J37">
        <v>2052.3418000000001</v>
      </c>
      <c r="K37">
        <v>3445.3941000000004</v>
      </c>
      <c r="L37">
        <f t="shared" si="1"/>
        <v>0.59567693576766734</v>
      </c>
      <c r="M37">
        <f t="shared" si="2"/>
        <v>1</v>
      </c>
    </row>
    <row r="38" spans="1:13" x14ac:dyDescent="0.35">
      <c r="A38">
        <v>1038</v>
      </c>
      <c r="B38" t="s">
        <v>470</v>
      </c>
      <c r="C38" t="s">
        <v>428</v>
      </c>
      <c r="D38" t="s">
        <v>429</v>
      </c>
      <c r="E38">
        <v>5.6322999999999999</v>
      </c>
      <c r="F38">
        <f t="shared" si="0"/>
        <v>1</v>
      </c>
      <c r="H38" s="87">
        <v>35</v>
      </c>
      <c r="I38">
        <v>950.61689999999999</v>
      </c>
      <c r="J38">
        <v>1340.3095999999996</v>
      </c>
      <c r="K38">
        <v>2290.9264999999996</v>
      </c>
      <c r="L38">
        <f t="shared" si="1"/>
        <v>0.5850513318519821</v>
      </c>
      <c r="M38">
        <f t="shared" si="2"/>
        <v>2</v>
      </c>
    </row>
    <row r="39" spans="1:13" x14ac:dyDescent="0.35">
      <c r="A39">
        <v>1039</v>
      </c>
      <c r="B39" t="s">
        <v>471</v>
      </c>
      <c r="C39" t="s">
        <v>428</v>
      </c>
      <c r="D39" t="s">
        <v>429</v>
      </c>
      <c r="E39">
        <v>14.692500000000001</v>
      </c>
      <c r="F39">
        <f t="shared" si="0"/>
        <v>1</v>
      </c>
      <c r="H39" s="87">
        <v>36</v>
      </c>
      <c r="I39">
        <v>843.08660000000009</v>
      </c>
      <c r="J39">
        <v>1844.8667999999998</v>
      </c>
      <c r="K39">
        <v>2687.9533999999999</v>
      </c>
      <c r="L39">
        <f t="shared" si="1"/>
        <v>0.68634627371144152</v>
      </c>
      <c r="M39">
        <f t="shared" si="2"/>
        <v>1</v>
      </c>
    </row>
    <row r="40" spans="1:13" x14ac:dyDescent="0.35">
      <c r="A40">
        <v>1040</v>
      </c>
      <c r="B40" t="s">
        <v>472</v>
      </c>
      <c r="C40" t="s">
        <v>428</v>
      </c>
      <c r="D40" t="s">
        <v>429</v>
      </c>
      <c r="E40">
        <v>12.2789</v>
      </c>
      <c r="F40">
        <f t="shared" si="0"/>
        <v>1</v>
      </c>
      <c r="H40" s="87">
        <v>37</v>
      </c>
      <c r="I40">
        <v>1415.8809000000001</v>
      </c>
      <c r="J40">
        <v>2286.9533000000001</v>
      </c>
      <c r="K40">
        <v>3702.8342000000002</v>
      </c>
      <c r="L40">
        <f t="shared" si="1"/>
        <v>0.61762238773747957</v>
      </c>
      <c r="M40">
        <f t="shared" si="2"/>
        <v>1</v>
      </c>
    </row>
    <row r="41" spans="1:13" x14ac:dyDescent="0.35">
      <c r="A41">
        <v>1041</v>
      </c>
      <c r="B41" t="s">
        <v>473</v>
      </c>
      <c r="C41" t="s">
        <v>428</v>
      </c>
      <c r="D41" t="s">
        <v>429</v>
      </c>
      <c r="E41">
        <v>14.9101</v>
      </c>
      <c r="F41">
        <f t="shared" si="0"/>
        <v>1</v>
      </c>
      <c r="H41" s="87">
        <v>38</v>
      </c>
      <c r="I41">
        <v>901.35040000000004</v>
      </c>
      <c r="J41">
        <v>1726.2752999999998</v>
      </c>
      <c r="K41">
        <v>2627.6256999999996</v>
      </c>
      <c r="L41">
        <f t="shared" si="1"/>
        <v>0.6569715389828924</v>
      </c>
      <c r="M41">
        <f t="shared" si="2"/>
        <v>1</v>
      </c>
    </row>
    <row r="42" spans="1:13" x14ac:dyDescent="0.35">
      <c r="A42">
        <v>1042</v>
      </c>
      <c r="B42" t="s">
        <v>474</v>
      </c>
      <c r="C42" t="s">
        <v>428</v>
      </c>
      <c r="D42" t="s">
        <v>429</v>
      </c>
      <c r="E42">
        <v>5.7138</v>
      </c>
      <c r="F42">
        <f t="shared" si="0"/>
        <v>1</v>
      </c>
      <c r="H42" s="87">
        <v>39</v>
      </c>
      <c r="I42">
        <v>1774.2263999999998</v>
      </c>
      <c r="J42">
        <v>84.848399999999998</v>
      </c>
      <c r="K42">
        <v>1859.0747999999999</v>
      </c>
      <c r="L42">
        <f t="shared" si="1"/>
        <v>4.5640121634697002E-2</v>
      </c>
      <c r="M42">
        <f t="shared" si="2"/>
        <v>2</v>
      </c>
    </row>
    <row r="43" spans="1:13" x14ac:dyDescent="0.35">
      <c r="A43">
        <v>1043</v>
      </c>
      <c r="B43" t="s">
        <v>475</v>
      </c>
      <c r="C43" t="s">
        <v>442</v>
      </c>
      <c r="D43" t="s">
        <v>433</v>
      </c>
      <c r="E43">
        <v>5.1974999999999998</v>
      </c>
      <c r="F43">
        <f t="shared" si="0"/>
        <v>1</v>
      </c>
      <c r="H43" s="87">
        <v>40</v>
      </c>
      <c r="I43">
        <v>1302.3836000000001</v>
      </c>
      <c r="J43">
        <v>1075.9322999999999</v>
      </c>
      <c r="K43">
        <v>2378.3159000000001</v>
      </c>
      <c r="L43">
        <f t="shared" si="1"/>
        <v>0.45239251017915655</v>
      </c>
      <c r="M43">
        <f t="shared" si="2"/>
        <v>2</v>
      </c>
    </row>
    <row r="44" spans="1:13" x14ac:dyDescent="0.35">
      <c r="A44">
        <v>1044</v>
      </c>
      <c r="B44" t="s">
        <v>476</v>
      </c>
      <c r="C44" t="s">
        <v>428</v>
      </c>
      <c r="D44" t="s">
        <v>429</v>
      </c>
      <c r="E44">
        <v>37.177599999999998</v>
      </c>
      <c r="F44">
        <f t="shared" si="0"/>
        <v>1</v>
      </c>
      <c r="H44" s="87">
        <v>41</v>
      </c>
      <c r="I44">
        <v>814.2245999999999</v>
      </c>
      <c r="J44">
        <v>1695.6378999999999</v>
      </c>
      <c r="K44">
        <v>2509.8624999999997</v>
      </c>
      <c r="L44">
        <f t="shared" si="1"/>
        <v>0.6755899576172002</v>
      </c>
      <c r="M44">
        <f t="shared" si="2"/>
        <v>1</v>
      </c>
    </row>
    <row r="45" spans="1:13" x14ac:dyDescent="0.35">
      <c r="A45">
        <v>1045</v>
      </c>
      <c r="B45" t="s">
        <v>477</v>
      </c>
      <c r="C45" t="s">
        <v>428</v>
      </c>
      <c r="D45" t="s">
        <v>429</v>
      </c>
      <c r="E45">
        <v>8.2372999999999994</v>
      </c>
      <c r="F45">
        <f t="shared" si="0"/>
        <v>1</v>
      </c>
      <c r="H45" s="87">
        <v>42</v>
      </c>
      <c r="I45">
        <v>1320.4379999999996</v>
      </c>
      <c r="J45">
        <v>642.62660000000005</v>
      </c>
      <c r="K45">
        <v>1963.0645999999997</v>
      </c>
      <c r="L45">
        <f t="shared" si="1"/>
        <v>0.32735886531701514</v>
      </c>
      <c r="M45">
        <f t="shared" si="2"/>
        <v>2</v>
      </c>
    </row>
    <row r="46" spans="1:13" x14ac:dyDescent="0.35">
      <c r="A46">
        <v>1046</v>
      </c>
      <c r="B46" t="s">
        <v>478</v>
      </c>
      <c r="C46" t="s">
        <v>442</v>
      </c>
      <c r="D46" t="s">
        <v>433</v>
      </c>
      <c r="E46">
        <v>10.4206</v>
      </c>
      <c r="F46">
        <f t="shared" si="0"/>
        <v>1</v>
      </c>
      <c r="H46" s="87">
        <v>43</v>
      </c>
      <c r="I46">
        <v>951.78729999999985</v>
      </c>
      <c r="J46">
        <v>1829.0133999999998</v>
      </c>
      <c r="K46">
        <v>2780.8006999999998</v>
      </c>
      <c r="L46">
        <f t="shared" si="1"/>
        <v>0.65772904904691654</v>
      </c>
      <c r="M46">
        <f t="shared" si="2"/>
        <v>1</v>
      </c>
    </row>
    <row r="47" spans="1:13" x14ac:dyDescent="0.35">
      <c r="A47">
        <v>1047</v>
      </c>
      <c r="B47" t="s">
        <v>479</v>
      </c>
      <c r="C47" t="s">
        <v>428</v>
      </c>
      <c r="D47" t="s">
        <v>429</v>
      </c>
      <c r="E47">
        <v>39.485799999999998</v>
      </c>
      <c r="F47">
        <f t="shared" si="0"/>
        <v>1</v>
      </c>
      <c r="H47" s="87">
        <v>44</v>
      </c>
      <c r="I47">
        <v>738.58780000000013</v>
      </c>
      <c r="J47">
        <v>490.85390000000001</v>
      </c>
      <c r="K47">
        <v>1229.4417000000001</v>
      </c>
      <c r="L47">
        <f t="shared" si="1"/>
        <v>0.39924943167292926</v>
      </c>
      <c r="M47">
        <f t="shared" si="2"/>
        <v>2</v>
      </c>
    </row>
    <row r="48" spans="1:13" x14ac:dyDescent="0.35">
      <c r="A48">
        <v>1048</v>
      </c>
      <c r="B48" t="s">
        <v>480</v>
      </c>
      <c r="C48" t="s">
        <v>428</v>
      </c>
      <c r="D48" t="s">
        <v>429</v>
      </c>
      <c r="E48">
        <v>13.7668</v>
      </c>
      <c r="F48">
        <f t="shared" si="0"/>
        <v>1</v>
      </c>
      <c r="H48" s="87">
        <v>45</v>
      </c>
      <c r="I48">
        <v>286.13909999999998</v>
      </c>
      <c r="J48">
        <v>869.14580000000001</v>
      </c>
      <c r="K48">
        <v>1155.2849000000001</v>
      </c>
      <c r="L48">
        <f t="shared" si="1"/>
        <v>0.75232161348252702</v>
      </c>
      <c r="M48">
        <f t="shared" si="2"/>
        <v>1</v>
      </c>
    </row>
    <row r="49" spans="1:13" x14ac:dyDescent="0.35">
      <c r="A49">
        <v>1049</v>
      </c>
      <c r="B49" t="s">
        <v>481</v>
      </c>
      <c r="C49" t="s">
        <v>428</v>
      </c>
      <c r="D49" t="s">
        <v>429</v>
      </c>
      <c r="E49">
        <v>11.3346</v>
      </c>
      <c r="F49">
        <f t="shared" si="0"/>
        <v>1</v>
      </c>
      <c r="H49" s="87">
        <v>46</v>
      </c>
      <c r="I49">
        <v>717.48759999999993</v>
      </c>
      <c r="J49">
        <v>1056.5438000000001</v>
      </c>
      <c r="K49">
        <v>1774.0314000000001</v>
      </c>
      <c r="L49">
        <f t="shared" si="1"/>
        <v>0.59556093539268817</v>
      </c>
      <c r="M49">
        <f t="shared" si="2"/>
        <v>1</v>
      </c>
    </row>
    <row r="50" spans="1:13" x14ac:dyDescent="0.35">
      <c r="A50">
        <v>1050</v>
      </c>
      <c r="B50" t="s">
        <v>482</v>
      </c>
      <c r="C50" t="s">
        <v>428</v>
      </c>
      <c r="D50" t="s">
        <v>429</v>
      </c>
      <c r="E50">
        <v>9.1827000000000005</v>
      </c>
      <c r="F50">
        <f t="shared" si="0"/>
        <v>1</v>
      </c>
      <c r="H50" s="87">
        <v>47</v>
      </c>
      <c r="I50">
        <v>677.77800000000002</v>
      </c>
      <c r="J50">
        <v>285.75670000000002</v>
      </c>
      <c r="K50">
        <v>963.53470000000004</v>
      </c>
      <c r="L50">
        <f t="shared" si="1"/>
        <v>0.29657125996603961</v>
      </c>
      <c r="M50">
        <f t="shared" si="2"/>
        <v>2</v>
      </c>
    </row>
    <row r="51" spans="1:13" x14ac:dyDescent="0.35">
      <c r="A51">
        <v>1051</v>
      </c>
      <c r="B51" t="s">
        <v>483</v>
      </c>
      <c r="C51" t="s">
        <v>428</v>
      </c>
      <c r="D51" t="s">
        <v>429</v>
      </c>
      <c r="E51">
        <v>12.389200000000001</v>
      </c>
      <c r="F51">
        <f t="shared" si="0"/>
        <v>1</v>
      </c>
      <c r="H51" s="87">
        <v>48</v>
      </c>
      <c r="I51">
        <v>1489.5743000000002</v>
      </c>
      <c r="J51">
        <v>2024.0373000000002</v>
      </c>
      <c r="K51">
        <v>3513.6116000000002</v>
      </c>
      <c r="L51">
        <f t="shared" si="1"/>
        <v>0.57605607290230942</v>
      </c>
      <c r="M51">
        <f t="shared" si="2"/>
        <v>2</v>
      </c>
    </row>
    <row r="52" spans="1:13" x14ac:dyDescent="0.35">
      <c r="A52">
        <v>1052</v>
      </c>
      <c r="B52" t="s">
        <v>484</v>
      </c>
      <c r="C52" t="s">
        <v>442</v>
      </c>
      <c r="D52" t="s">
        <v>433</v>
      </c>
      <c r="E52">
        <v>11.946899999999999</v>
      </c>
      <c r="F52">
        <f t="shared" si="0"/>
        <v>1</v>
      </c>
      <c r="H52" s="87">
        <v>49</v>
      </c>
      <c r="I52">
        <v>212.8742</v>
      </c>
      <c r="J52">
        <v>1000.5172</v>
      </c>
      <c r="K52">
        <v>1213.3914</v>
      </c>
      <c r="L52">
        <f t="shared" si="1"/>
        <v>0.82456262670066727</v>
      </c>
      <c r="M52">
        <f t="shared" si="2"/>
        <v>1</v>
      </c>
    </row>
    <row r="53" spans="1:13" x14ac:dyDescent="0.35">
      <c r="A53">
        <v>1053</v>
      </c>
      <c r="B53" t="s">
        <v>485</v>
      </c>
      <c r="C53" t="s">
        <v>428</v>
      </c>
      <c r="D53" t="s">
        <v>429</v>
      </c>
      <c r="E53">
        <v>11.3322</v>
      </c>
      <c r="F53">
        <f t="shared" si="0"/>
        <v>1</v>
      </c>
      <c r="H53" s="87">
        <v>50</v>
      </c>
      <c r="I53">
        <v>1246.6132999999998</v>
      </c>
      <c r="J53">
        <v>1197.7468000000001</v>
      </c>
      <c r="K53">
        <v>2444.3600999999999</v>
      </c>
      <c r="L53">
        <f t="shared" si="1"/>
        <v>0.49000423464611459</v>
      </c>
      <c r="M53">
        <f t="shared" si="2"/>
        <v>2</v>
      </c>
    </row>
    <row r="54" spans="1:13" x14ac:dyDescent="0.35">
      <c r="A54">
        <v>1054</v>
      </c>
      <c r="B54" t="s">
        <v>486</v>
      </c>
      <c r="C54" t="s">
        <v>432</v>
      </c>
      <c r="D54" t="s">
        <v>433</v>
      </c>
      <c r="E54">
        <v>23.104099999999999</v>
      </c>
      <c r="F54">
        <f t="shared" si="0"/>
        <v>1</v>
      </c>
      <c r="H54" s="87">
        <v>51</v>
      </c>
      <c r="I54">
        <v>876.72130000000004</v>
      </c>
      <c r="J54">
        <v>2356.1831999999999</v>
      </c>
      <c r="K54">
        <v>3232.9045000000001</v>
      </c>
      <c r="L54">
        <f t="shared" si="1"/>
        <v>0.72881311526523596</v>
      </c>
      <c r="M54">
        <f t="shared" si="2"/>
        <v>1</v>
      </c>
    </row>
    <row r="55" spans="1:13" x14ac:dyDescent="0.35">
      <c r="A55">
        <v>1055</v>
      </c>
      <c r="B55" t="s">
        <v>487</v>
      </c>
      <c r="C55" t="s">
        <v>428</v>
      </c>
      <c r="D55" t="s">
        <v>429</v>
      </c>
      <c r="E55">
        <v>16.186</v>
      </c>
      <c r="F55">
        <f t="shared" si="0"/>
        <v>1</v>
      </c>
      <c r="H55" s="87">
        <v>52</v>
      </c>
      <c r="I55">
        <v>989.06720000000007</v>
      </c>
      <c r="J55">
        <v>2830.6369999999997</v>
      </c>
      <c r="K55">
        <v>3819.7041999999997</v>
      </c>
      <c r="L55">
        <f t="shared" si="1"/>
        <v>0.74106183405510828</v>
      </c>
      <c r="M55">
        <f t="shared" si="2"/>
        <v>1</v>
      </c>
    </row>
    <row r="56" spans="1:13" x14ac:dyDescent="0.35">
      <c r="A56">
        <v>1056</v>
      </c>
      <c r="B56" t="s">
        <v>488</v>
      </c>
      <c r="C56" t="s">
        <v>428</v>
      </c>
      <c r="D56" t="s">
        <v>429</v>
      </c>
      <c r="E56">
        <v>11.4749</v>
      </c>
      <c r="F56">
        <f t="shared" si="0"/>
        <v>1</v>
      </c>
      <c r="H56" s="87">
        <v>53</v>
      </c>
      <c r="I56">
        <v>1038.7534000000001</v>
      </c>
      <c r="J56">
        <v>3463.5228000000006</v>
      </c>
      <c r="K56">
        <v>4502.2762000000002</v>
      </c>
      <c r="L56">
        <f t="shared" si="1"/>
        <v>0.76928261309246204</v>
      </c>
      <c r="M56">
        <f t="shared" si="2"/>
        <v>1</v>
      </c>
    </row>
    <row r="57" spans="1:13" x14ac:dyDescent="0.35">
      <c r="A57">
        <v>1057</v>
      </c>
      <c r="B57" t="s">
        <v>489</v>
      </c>
      <c r="C57" t="s">
        <v>428</v>
      </c>
      <c r="D57" t="s">
        <v>429</v>
      </c>
      <c r="E57">
        <v>10.329000000000001</v>
      </c>
      <c r="F57">
        <f t="shared" si="0"/>
        <v>1</v>
      </c>
      <c r="H57" s="87">
        <v>54</v>
      </c>
      <c r="I57">
        <v>2624.3277000000003</v>
      </c>
      <c r="J57">
        <v>3711.3262</v>
      </c>
      <c r="K57">
        <v>6335.6539000000002</v>
      </c>
      <c r="L57">
        <f t="shared" si="1"/>
        <v>0.5857842392558722</v>
      </c>
      <c r="M57">
        <f t="shared" si="2"/>
        <v>2</v>
      </c>
    </row>
    <row r="58" spans="1:13" x14ac:dyDescent="0.35">
      <c r="A58">
        <v>1058</v>
      </c>
      <c r="B58" t="s">
        <v>490</v>
      </c>
      <c r="C58" t="s">
        <v>428</v>
      </c>
      <c r="D58" t="s">
        <v>429</v>
      </c>
      <c r="E58">
        <v>49.689799999999998</v>
      </c>
      <c r="F58">
        <f t="shared" si="0"/>
        <v>1</v>
      </c>
      <c r="H58" s="87">
        <v>55</v>
      </c>
      <c r="I58">
        <v>1465.4814999999999</v>
      </c>
      <c r="J58">
        <v>662.83319999999992</v>
      </c>
      <c r="K58">
        <v>2128.3146999999999</v>
      </c>
      <c r="L58">
        <f t="shared" si="1"/>
        <v>0.31143571014192589</v>
      </c>
      <c r="M58">
        <f t="shared" si="2"/>
        <v>2</v>
      </c>
    </row>
    <row r="59" spans="1:13" x14ac:dyDescent="0.35">
      <c r="A59">
        <v>1059</v>
      </c>
      <c r="B59" t="s">
        <v>491</v>
      </c>
      <c r="C59" t="s">
        <v>428</v>
      </c>
      <c r="D59" t="s">
        <v>429</v>
      </c>
      <c r="E59">
        <v>95.576499999999996</v>
      </c>
      <c r="F59">
        <f t="shared" si="0"/>
        <v>1</v>
      </c>
      <c r="H59" s="87">
        <v>56</v>
      </c>
      <c r="I59">
        <v>2028.8999000000001</v>
      </c>
      <c r="J59">
        <v>1587.356</v>
      </c>
      <c r="K59">
        <v>3616.2559000000001</v>
      </c>
      <c r="L59">
        <f t="shared" si="1"/>
        <v>0.4389501307139243</v>
      </c>
      <c r="M59">
        <f t="shared" si="2"/>
        <v>2</v>
      </c>
    </row>
    <row r="60" spans="1:13" x14ac:dyDescent="0.35">
      <c r="A60">
        <v>1060</v>
      </c>
      <c r="B60" t="s">
        <v>492</v>
      </c>
      <c r="C60" t="s">
        <v>428</v>
      </c>
      <c r="D60" t="s">
        <v>429</v>
      </c>
      <c r="E60">
        <v>20.016500000000001</v>
      </c>
      <c r="F60">
        <f t="shared" si="0"/>
        <v>1</v>
      </c>
      <c r="H60" s="87">
        <v>57</v>
      </c>
      <c r="I60">
        <v>1082.4609</v>
      </c>
      <c r="J60">
        <v>1667.5585999999998</v>
      </c>
      <c r="K60">
        <v>2750.0194999999999</v>
      </c>
      <c r="L60">
        <f t="shared" si="1"/>
        <v>0.60638064566451255</v>
      </c>
      <c r="M60">
        <f t="shared" si="2"/>
        <v>1</v>
      </c>
    </row>
    <row r="61" spans="1:13" x14ac:dyDescent="0.35">
      <c r="A61">
        <v>1061</v>
      </c>
      <c r="B61" t="s">
        <v>493</v>
      </c>
      <c r="C61" t="s">
        <v>428</v>
      </c>
      <c r="D61" t="s">
        <v>429</v>
      </c>
      <c r="E61">
        <v>2.2702</v>
      </c>
      <c r="F61">
        <f t="shared" si="0"/>
        <v>1</v>
      </c>
      <c r="H61" s="87">
        <v>58</v>
      </c>
      <c r="I61">
        <v>3245.6980000000003</v>
      </c>
      <c r="J61">
        <v>2120.0717999999993</v>
      </c>
      <c r="K61">
        <v>5365.7698</v>
      </c>
      <c r="L61">
        <f t="shared" si="1"/>
        <v>0.39511046485818291</v>
      </c>
      <c r="M61">
        <f t="shared" si="2"/>
        <v>2</v>
      </c>
    </row>
    <row r="62" spans="1:13" x14ac:dyDescent="0.35">
      <c r="A62">
        <v>1062</v>
      </c>
      <c r="B62" t="s">
        <v>494</v>
      </c>
      <c r="C62" t="s">
        <v>428</v>
      </c>
      <c r="D62" t="s">
        <v>429</v>
      </c>
      <c r="E62">
        <v>14.068899999999999</v>
      </c>
      <c r="F62">
        <f t="shared" si="0"/>
        <v>1</v>
      </c>
      <c r="H62" s="87">
        <v>59</v>
      </c>
      <c r="I62">
        <v>1280.5010999999995</v>
      </c>
      <c r="J62">
        <v>975.51989999999978</v>
      </c>
      <c r="K62">
        <v>2256.0209999999993</v>
      </c>
      <c r="L62">
        <f t="shared" si="1"/>
        <v>0.43240727812374091</v>
      </c>
      <c r="M62">
        <f t="shared" si="2"/>
        <v>2</v>
      </c>
    </row>
    <row r="63" spans="1:13" x14ac:dyDescent="0.35">
      <c r="A63">
        <v>1063</v>
      </c>
      <c r="B63" t="s">
        <v>495</v>
      </c>
      <c r="C63" t="s">
        <v>428</v>
      </c>
      <c r="D63" t="s">
        <v>429</v>
      </c>
      <c r="E63">
        <v>23.844200000000001</v>
      </c>
      <c r="F63">
        <f t="shared" si="0"/>
        <v>1</v>
      </c>
      <c r="H63" s="87">
        <v>60</v>
      </c>
      <c r="I63">
        <v>1652.1968999999997</v>
      </c>
      <c r="J63">
        <v>1596.2250999999999</v>
      </c>
      <c r="K63">
        <v>3248.4219999999996</v>
      </c>
      <c r="L63">
        <f t="shared" si="1"/>
        <v>0.49138477082103249</v>
      </c>
      <c r="M63">
        <f t="shared" si="2"/>
        <v>2</v>
      </c>
    </row>
    <row r="64" spans="1:13" x14ac:dyDescent="0.35">
      <c r="A64">
        <v>1064</v>
      </c>
      <c r="B64" t="s">
        <v>496</v>
      </c>
      <c r="C64" t="s">
        <v>428</v>
      </c>
      <c r="D64" t="s">
        <v>429</v>
      </c>
      <c r="E64">
        <v>11.795299999999999</v>
      </c>
      <c r="F64">
        <f t="shared" si="0"/>
        <v>1</v>
      </c>
      <c r="H64" s="87">
        <v>61</v>
      </c>
      <c r="I64">
        <v>850.48839999999984</v>
      </c>
      <c r="J64">
        <v>1800.6746000000003</v>
      </c>
      <c r="K64">
        <v>2651.163</v>
      </c>
      <c r="L64">
        <f t="shared" si="1"/>
        <v>0.67920176918582531</v>
      </c>
      <c r="M64">
        <f t="shared" si="2"/>
        <v>1</v>
      </c>
    </row>
    <row r="65" spans="1:13" x14ac:dyDescent="0.35">
      <c r="A65">
        <v>1065</v>
      </c>
      <c r="B65" t="s">
        <v>497</v>
      </c>
      <c r="C65" t="s">
        <v>428</v>
      </c>
      <c r="D65" t="s">
        <v>429</v>
      </c>
      <c r="E65">
        <v>17.334</v>
      </c>
      <c r="F65">
        <f t="shared" si="0"/>
        <v>1</v>
      </c>
      <c r="H65" s="87">
        <v>62</v>
      </c>
      <c r="I65">
        <v>880.26200000000017</v>
      </c>
      <c r="J65">
        <v>1200.2528999999997</v>
      </c>
      <c r="K65">
        <v>2080.5149000000001</v>
      </c>
      <c r="L65">
        <f t="shared" si="1"/>
        <v>0.57690185251737425</v>
      </c>
      <c r="M65">
        <f t="shared" si="2"/>
        <v>2</v>
      </c>
    </row>
    <row r="66" spans="1:13" x14ac:dyDescent="0.35">
      <c r="A66">
        <v>1066</v>
      </c>
      <c r="B66" t="s">
        <v>498</v>
      </c>
      <c r="C66" t="s">
        <v>428</v>
      </c>
      <c r="D66" t="s">
        <v>429</v>
      </c>
      <c r="E66">
        <v>38.630400000000002</v>
      </c>
      <c r="F66">
        <f t="shared" si="0"/>
        <v>1</v>
      </c>
      <c r="H66" s="87">
        <v>63</v>
      </c>
      <c r="I66">
        <v>1065.8661999999999</v>
      </c>
      <c r="J66">
        <v>110.85830000000003</v>
      </c>
      <c r="K66">
        <v>1176.7245</v>
      </c>
      <c r="L66">
        <f t="shared" si="1"/>
        <v>9.4209222294598285E-2</v>
      </c>
      <c r="M66">
        <f t="shared" si="2"/>
        <v>2</v>
      </c>
    </row>
    <row r="67" spans="1:13" x14ac:dyDescent="0.35">
      <c r="A67">
        <v>1067</v>
      </c>
      <c r="B67" t="s">
        <v>499</v>
      </c>
      <c r="C67" t="s">
        <v>442</v>
      </c>
      <c r="D67" t="s">
        <v>433</v>
      </c>
      <c r="E67">
        <v>28.587399999999999</v>
      </c>
      <c r="F67">
        <f t="shared" ref="F67:F130" si="3">INT(A67/1000)</f>
        <v>1</v>
      </c>
      <c r="H67" s="87">
        <v>64</v>
      </c>
      <c r="I67">
        <v>759.85789999999997</v>
      </c>
      <c r="J67">
        <v>2044.6631</v>
      </c>
      <c r="K67">
        <v>2804.5209999999997</v>
      </c>
      <c r="L67">
        <f t="shared" si="1"/>
        <v>0.72905965047150656</v>
      </c>
      <c r="M67">
        <f t="shared" si="2"/>
        <v>1</v>
      </c>
    </row>
    <row r="68" spans="1:13" x14ac:dyDescent="0.35">
      <c r="A68">
        <v>1068</v>
      </c>
      <c r="B68" t="s">
        <v>500</v>
      </c>
      <c r="C68" t="s">
        <v>428</v>
      </c>
      <c r="D68" t="s">
        <v>429</v>
      </c>
      <c r="E68">
        <v>14.491300000000001</v>
      </c>
      <c r="F68">
        <f t="shared" si="3"/>
        <v>1</v>
      </c>
      <c r="H68" s="87">
        <v>65</v>
      </c>
      <c r="I68">
        <v>1030.8109999999997</v>
      </c>
      <c r="J68">
        <v>3924.1141999999977</v>
      </c>
      <c r="K68">
        <v>4954.9251999999979</v>
      </c>
      <c r="L68">
        <f t="shared" si="1"/>
        <v>0.79196234889681072</v>
      </c>
      <c r="M68">
        <f t="shared" si="2"/>
        <v>1</v>
      </c>
    </row>
    <row r="69" spans="1:13" x14ac:dyDescent="0.35">
      <c r="A69">
        <v>1069</v>
      </c>
      <c r="B69" t="s">
        <v>501</v>
      </c>
      <c r="C69" t="s">
        <v>428</v>
      </c>
      <c r="D69" t="s">
        <v>429</v>
      </c>
      <c r="E69">
        <v>12.310700000000001</v>
      </c>
      <c r="F69">
        <f t="shared" si="3"/>
        <v>1</v>
      </c>
      <c r="H69" s="87">
        <v>66</v>
      </c>
      <c r="I69">
        <v>2112.0011</v>
      </c>
      <c r="J69">
        <v>2934.9084999999995</v>
      </c>
      <c r="K69">
        <v>5046.909599999999</v>
      </c>
      <c r="L69">
        <f t="shared" ref="L69:L111" si="4">J69/K69</f>
        <v>0.58152587080220342</v>
      </c>
      <c r="M69">
        <f t="shared" ref="M69:M110" si="5">IF(L69&gt;L$111,1,2)</f>
        <v>2</v>
      </c>
    </row>
    <row r="70" spans="1:13" x14ac:dyDescent="0.35">
      <c r="A70">
        <v>1070</v>
      </c>
      <c r="B70" t="s">
        <v>502</v>
      </c>
      <c r="C70" t="s">
        <v>428</v>
      </c>
      <c r="D70" t="s">
        <v>429</v>
      </c>
      <c r="E70">
        <v>48.555999999999997</v>
      </c>
      <c r="F70">
        <f t="shared" si="3"/>
        <v>1</v>
      </c>
      <c r="H70" s="87">
        <v>67</v>
      </c>
      <c r="I70">
        <v>1079.5593999999996</v>
      </c>
      <c r="J70">
        <v>875.17549999999994</v>
      </c>
      <c r="K70">
        <v>1954.7348999999995</v>
      </c>
      <c r="L70">
        <f t="shared" si="4"/>
        <v>0.44772081370215477</v>
      </c>
      <c r="M70">
        <f t="shared" si="5"/>
        <v>2</v>
      </c>
    </row>
    <row r="71" spans="1:13" x14ac:dyDescent="0.35">
      <c r="A71">
        <v>1071</v>
      </c>
      <c r="B71" t="s">
        <v>503</v>
      </c>
      <c r="C71" t="s">
        <v>428</v>
      </c>
      <c r="D71" t="s">
        <v>429</v>
      </c>
      <c r="E71">
        <v>13.388</v>
      </c>
      <c r="F71">
        <f t="shared" si="3"/>
        <v>1</v>
      </c>
      <c r="H71" s="87">
        <v>68</v>
      </c>
      <c r="I71">
        <v>395.30759999999998</v>
      </c>
      <c r="J71">
        <v>833.36900000000014</v>
      </c>
      <c r="K71">
        <v>1228.6766000000002</v>
      </c>
      <c r="L71">
        <f t="shared" si="4"/>
        <v>0.67826554196604705</v>
      </c>
      <c r="M71">
        <f t="shared" si="5"/>
        <v>1</v>
      </c>
    </row>
    <row r="72" spans="1:13" x14ac:dyDescent="0.35">
      <c r="A72">
        <v>1072</v>
      </c>
      <c r="B72" t="s">
        <v>504</v>
      </c>
      <c r="C72" t="s">
        <v>432</v>
      </c>
      <c r="D72" t="s">
        <v>433</v>
      </c>
      <c r="E72">
        <v>27.983799999999999</v>
      </c>
      <c r="F72">
        <f t="shared" si="3"/>
        <v>1</v>
      </c>
      <c r="H72" s="87">
        <v>69</v>
      </c>
      <c r="I72">
        <v>407.23310000000004</v>
      </c>
      <c r="J72">
        <v>2191.3345000000004</v>
      </c>
      <c r="K72">
        <v>2598.5676000000003</v>
      </c>
      <c r="L72">
        <f t="shared" si="4"/>
        <v>0.8432855470067433</v>
      </c>
      <c r="M72">
        <f t="shared" si="5"/>
        <v>1</v>
      </c>
    </row>
    <row r="73" spans="1:13" x14ac:dyDescent="0.35">
      <c r="A73">
        <v>1073</v>
      </c>
      <c r="B73" t="s">
        <v>505</v>
      </c>
      <c r="C73" t="s">
        <v>451</v>
      </c>
      <c r="D73" t="s">
        <v>433</v>
      </c>
      <c r="E73">
        <v>100.14919999999999</v>
      </c>
      <c r="F73">
        <f t="shared" si="3"/>
        <v>1</v>
      </c>
      <c r="H73" s="87">
        <v>70</v>
      </c>
      <c r="I73">
        <v>866.03459999999995</v>
      </c>
      <c r="J73">
        <v>2060.3016000000002</v>
      </c>
      <c r="K73">
        <v>2926.3362000000002</v>
      </c>
      <c r="L73">
        <f t="shared" si="4"/>
        <v>0.70405498862365856</v>
      </c>
      <c r="M73">
        <f t="shared" si="5"/>
        <v>1</v>
      </c>
    </row>
    <row r="74" spans="1:13" x14ac:dyDescent="0.35">
      <c r="A74">
        <v>1074</v>
      </c>
      <c r="B74" t="s">
        <v>506</v>
      </c>
      <c r="C74" t="s">
        <v>432</v>
      </c>
      <c r="D74" t="s">
        <v>433</v>
      </c>
      <c r="E74">
        <v>121.9823</v>
      </c>
      <c r="F74">
        <f t="shared" si="3"/>
        <v>1</v>
      </c>
      <c r="H74" s="87">
        <v>71</v>
      </c>
      <c r="I74">
        <v>1572.7891</v>
      </c>
      <c r="J74">
        <v>5435.8995999999979</v>
      </c>
      <c r="K74">
        <v>7008.6886999999979</v>
      </c>
      <c r="L74">
        <f t="shared" si="4"/>
        <v>0.77559438472420661</v>
      </c>
      <c r="M74">
        <f t="shared" si="5"/>
        <v>1</v>
      </c>
    </row>
    <row r="75" spans="1:13" x14ac:dyDescent="0.35">
      <c r="A75">
        <v>1075</v>
      </c>
      <c r="B75" t="s">
        <v>507</v>
      </c>
      <c r="C75" t="s">
        <v>432</v>
      </c>
      <c r="D75" t="s">
        <v>433</v>
      </c>
      <c r="E75">
        <v>35.604199999999999</v>
      </c>
      <c r="F75">
        <f t="shared" si="3"/>
        <v>1</v>
      </c>
      <c r="H75" s="87">
        <v>72</v>
      </c>
      <c r="I75">
        <v>2368.4049</v>
      </c>
      <c r="J75">
        <v>1496.7340000000002</v>
      </c>
      <c r="K75">
        <v>3865.1388999999999</v>
      </c>
      <c r="L75">
        <f t="shared" si="4"/>
        <v>0.38723938226385607</v>
      </c>
      <c r="M75">
        <f t="shared" si="5"/>
        <v>2</v>
      </c>
    </row>
    <row r="76" spans="1:13" x14ac:dyDescent="0.35">
      <c r="A76">
        <v>1076</v>
      </c>
      <c r="B76" t="s">
        <v>508</v>
      </c>
      <c r="C76" t="s">
        <v>442</v>
      </c>
      <c r="D76" t="s">
        <v>433</v>
      </c>
      <c r="E76">
        <v>19.064900000000002</v>
      </c>
      <c r="F76">
        <f t="shared" si="3"/>
        <v>1</v>
      </c>
      <c r="H76" s="87">
        <v>73</v>
      </c>
      <c r="I76">
        <v>1320.1374999999998</v>
      </c>
      <c r="J76">
        <v>1147.0238000000002</v>
      </c>
      <c r="K76">
        <v>2467.1612999999998</v>
      </c>
      <c r="L76">
        <f t="shared" si="4"/>
        <v>0.46491642034106173</v>
      </c>
      <c r="M76">
        <f t="shared" si="5"/>
        <v>2</v>
      </c>
    </row>
    <row r="77" spans="1:13" x14ac:dyDescent="0.35">
      <c r="A77">
        <v>1077</v>
      </c>
      <c r="B77" t="s">
        <v>509</v>
      </c>
      <c r="C77" t="s">
        <v>428</v>
      </c>
      <c r="D77" t="s">
        <v>429</v>
      </c>
      <c r="E77">
        <v>11.6067</v>
      </c>
      <c r="F77">
        <f t="shared" si="3"/>
        <v>1</v>
      </c>
      <c r="H77" s="87">
        <v>74</v>
      </c>
      <c r="I77">
        <v>765.50790000000018</v>
      </c>
      <c r="J77">
        <v>1094.6726000000001</v>
      </c>
      <c r="K77">
        <v>1860.1805000000004</v>
      </c>
      <c r="L77">
        <f t="shared" si="4"/>
        <v>0.58847654837796648</v>
      </c>
      <c r="M77">
        <f t="shared" si="5"/>
        <v>1</v>
      </c>
    </row>
    <row r="78" spans="1:13" x14ac:dyDescent="0.35">
      <c r="A78">
        <v>1078</v>
      </c>
      <c r="B78" t="s">
        <v>510</v>
      </c>
      <c r="C78" t="s">
        <v>511</v>
      </c>
      <c r="D78" t="s">
        <v>429</v>
      </c>
      <c r="E78">
        <v>54.320900000000002</v>
      </c>
      <c r="F78">
        <f t="shared" si="3"/>
        <v>1</v>
      </c>
      <c r="H78" s="87">
        <v>75</v>
      </c>
      <c r="I78">
        <v>1299.1023</v>
      </c>
      <c r="J78">
        <v>1498.6639999999998</v>
      </c>
      <c r="K78">
        <v>2797.7662999999998</v>
      </c>
      <c r="L78">
        <f t="shared" si="4"/>
        <v>0.53566446918743704</v>
      </c>
      <c r="M78">
        <f t="shared" si="5"/>
        <v>2</v>
      </c>
    </row>
    <row r="79" spans="1:13" x14ac:dyDescent="0.35">
      <c r="A79">
        <v>1079</v>
      </c>
      <c r="B79" t="s">
        <v>512</v>
      </c>
      <c r="C79" t="s">
        <v>442</v>
      </c>
      <c r="D79" t="s">
        <v>433</v>
      </c>
      <c r="E79">
        <v>4.2493999999999996</v>
      </c>
      <c r="F79">
        <f t="shared" si="3"/>
        <v>1</v>
      </c>
      <c r="H79" s="87">
        <v>76</v>
      </c>
      <c r="I79">
        <v>879.3895</v>
      </c>
      <c r="J79">
        <v>5712.8498999999993</v>
      </c>
      <c r="K79">
        <v>6592.2393999999995</v>
      </c>
      <c r="L79">
        <f t="shared" si="4"/>
        <v>0.86660231119640463</v>
      </c>
      <c r="M79">
        <f t="shared" si="5"/>
        <v>1</v>
      </c>
    </row>
    <row r="80" spans="1:13" x14ac:dyDescent="0.35">
      <c r="A80">
        <v>1080</v>
      </c>
      <c r="B80" t="s">
        <v>513</v>
      </c>
      <c r="C80" t="s">
        <v>442</v>
      </c>
      <c r="D80" t="s">
        <v>433</v>
      </c>
      <c r="E80">
        <v>26.432200000000002</v>
      </c>
      <c r="F80">
        <f t="shared" si="3"/>
        <v>1</v>
      </c>
      <c r="H80" s="87">
        <v>77</v>
      </c>
      <c r="J80">
        <v>3479.3548000000001</v>
      </c>
      <c r="K80">
        <v>3479.3548000000001</v>
      </c>
      <c r="L80">
        <f t="shared" si="4"/>
        <v>1</v>
      </c>
      <c r="M80">
        <f t="shared" si="5"/>
        <v>1</v>
      </c>
    </row>
    <row r="81" spans="1:13" x14ac:dyDescent="0.35">
      <c r="A81">
        <v>1081</v>
      </c>
      <c r="B81" t="s">
        <v>514</v>
      </c>
      <c r="C81" t="s">
        <v>428</v>
      </c>
      <c r="D81" t="s">
        <v>429</v>
      </c>
      <c r="E81">
        <v>5.6757999999999997</v>
      </c>
      <c r="F81">
        <f t="shared" si="3"/>
        <v>1</v>
      </c>
      <c r="H81" s="87">
        <v>78</v>
      </c>
      <c r="I81">
        <v>1884.6604999999997</v>
      </c>
      <c r="J81">
        <v>4821.5217000000011</v>
      </c>
      <c r="K81">
        <v>6706.1822000000011</v>
      </c>
      <c r="L81">
        <f t="shared" si="4"/>
        <v>0.71896670209765556</v>
      </c>
      <c r="M81">
        <f t="shared" si="5"/>
        <v>1</v>
      </c>
    </row>
    <row r="82" spans="1:13" x14ac:dyDescent="0.35">
      <c r="A82">
        <v>1082</v>
      </c>
      <c r="B82" t="s">
        <v>515</v>
      </c>
      <c r="C82" t="s">
        <v>511</v>
      </c>
      <c r="D82" t="s">
        <v>429</v>
      </c>
      <c r="E82">
        <v>51.157800000000002</v>
      </c>
      <c r="F82">
        <f t="shared" si="3"/>
        <v>1</v>
      </c>
      <c r="H82" s="87">
        <v>79</v>
      </c>
      <c r="I82">
        <v>883.77400000000011</v>
      </c>
      <c r="J82">
        <v>1533.4350999999997</v>
      </c>
      <c r="K82">
        <v>2417.2091</v>
      </c>
      <c r="L82">
        <f t="shared" si="4"/>
        <v>0.63438247853692076</v>
      </c>
      <c r="M82">
        <f t="shared" si="5"/>
        <v>1</v>
      </c>
    </row>
    <row r="83" spans="1:13" x14ac:dyDescent="0.35">
      <c r="A83">
        <v>1083</v>
      </c>
      <c r="B83" t="s">
        <v>516</v>
      </c>
      <c r="C83" t="s">
        <v>428</v>
      </c>
      <c r="D83" t="s">
        <v>429</v>
      </c>
      <c r="E83">
        <v>3.2353999999999998</v>
      </c>
      <c r="F83">
        <f t="shared" si="3"/>
        <v>1</v>
      </c>
      <c r="H83" s="87">
        <v>80</v>
      </c>
      <c r="I83">
        <v>1005.6800999999999</v>
      </c>
      <c r="J83">
        <v>2202.0786000000003</v>
      </c>
      <c r="K83">
        <v>3207.7587000000003</v>
      </c>
      <c r="L83">
        <f t="shared" si="4"/>
        <v>0.68648511498074971</v>
      </c>
      <c r="M83">
        <f t="shared" si="5"/>
        <v>1</v>
      </c>
    </row>
    <row r="84" spans="1:13" x14ac:dyDescent="0.35">
      <c r="A84">
        <v>1084</v>
      </c>
      <c r="B84" t="s">
        <v>517</v>
      </c>
      <c r="C84" t="s">
        <v>442</v>
      </c>
      <c r="D84" t="s">
        <v>433</v>
      </c>
      <c r="E84">
        <v>4.8064</v>
      </c>
      <c r="F84">
        <f t="shared" si="3"/>
        <v>1</v>
      </c>
      <c r="H84" s="87">
        <v>81</v>
      </c>
      <c r="I84">
        <v>1410.5742000000002</v>
      </c>
      <c r="J84">
        <v>1058.8359</v>
      </c>
      <c r="K84">
        <v>2469.4101000000001</v>
      </c>
      <c r="L84">
        <f t="shared" si="4"/>
        <v>0.42878090601476038</v>
      </c>
      <c r="M84">
        <f t="shared" si="5"/>
        <v>2</v>
      </c>
    </row>
    <row r="85" spans="1:13" x14ac:dyDescent="0.35">
      <c r="A85">
        <v>1085</v>
      </c>
      <c r="B85" t="s">
        <v>518</v>
      </c>
      <c r="C85" t="s">
        <v>428</v>
      </c>
      <c r="D85" t="s">
        <v>429</v>
      </c>
      <c r="E85">
        <v>6.3888999999999996</v>
      </c>
      <c r="F85">
        <f t="shared" si="3"/>
        <v>1</v>
      </c>
      <c r="H85" s="87">
        <v>82</v>
      </c>
      <c r="I85">
        <v>1384.1187000000002</v>
      </c>
      <c r="J85">
        <v>3620.9445999999998</v>
      </c>
      <c r="K85">
        <v>5005.0632999999998</v>
      </c>
      <c r="L85">
        <f t="shared" si="4"/>
        <v>0.72345630473844358</v>
      </c>
      <c r="M85">
        <f t="shared" si="5"/>
        <v>1</v>
      </c>
    </row>
    <row r="86" spans="1:13" x14ac:dyDescent="0.35">
      <c r="A86">
        <v>1086</v>
      </c>
      <c r="B86" t="s">
        <v>519</v>
      </c>
      <c r="C86" t="s">
        <v>442</v>
      </c>
      <c r="D86" t="s">
        <v>433</v>
      </c>
      <c r="E86">
        <v>17.537400000000002</v>
      </c>
      <c r="F86">
        <f t="shared" si="3"/>
        <v>1</v>
      </c>
      <c r="H86" s="87">
        <v>83</v>
      </c>
      <c r="I86">
        <v>593.22860000000003</v>
      </c>
      <c r="J86">
        <v>2672.8351000000002</v>
      </c>
      <c r="K86">
        <v>3266.0637000000002</v>
      </c>
      <c r="L86">
        <f t="shared" si="4"/>
        <v>0.81836588184119008</v>
      </c>
      <c r="M86">
        <f t="shared" si="5"/>
        <v>1</v>
      </c>
    </row>
    <row r="87" spans="1:13" x14ac:dyDescent="0.35">
      <c r="A87">
        <v>1087</v>
      </c>
      <c r="B87" t="s">
        <v>520</v>
      </c>
      <c r="C87" t="s">
        <v>432</v>
      </c>
      <c r="D87" t="s">
        <v>433</v>
      </c>
      <c r="E87">
        <v>2.3336999999999999</v>
      </c>
      <c r="F87">
        <f t="shared" si="3"/>
        <v>1</v>
      </c>
      <c r="H87" s="87">
        <v>84</v>
      </c>
      <c r="I87">
        <v>675.80169999999998</v>
      </c>
      <c r="J87">
        <v>2380.1005999999998</v>
      </c>
      <c r="K87">
        <v>3055.9022999999997</v>
      </c>
      <c r="L87">
        <f t="shared" si="4"/>
        <v>0.77885363023549536</v>
      </c>
      <c r="M87">
        <f t="shared" si="5"/>
        <v>1</v>
      </c>
    </row>
    <row r="88" spans="1:13" x14ac:dyDescent="0.35">
      <c r="A88">
        <v>1088</v>
      </c>
      <c r="B88" t="s">
        <v>521</v>
      </c>
      <c r="C88" t="s">
        <v>432</v>
      </c>
      <c r="D88" t="s">
        <v>433</v>
      </c>
      <c r="E88">
        <v>28.089300000000001</v>
      </c>
      <c r="F88">
        <f t="shared" si="3"/>
        <v>1</v>
      </c>
      <c r="H88" s="87">
        <v>85</v>
      </c>
      <c r="I88">
        <v>569.36279999999999</v>
      </c>
      <c r="J88">
        <v>1564.8449000000001</v>
      </c>
      <c r="K88">
        <v>2134.2076999999999</v>
      </c>
      <c r="L88">
        <f t="shared" si="4"/>
        <v>0.73322052956701456</v>
      </c>
      <c r="M88">
        <f t="shared" si="5"/>
        <v>1</v>
      </c>
    </row>
    <row r="89" spans="1:13" x14ac:dyDescent="0.35">
      <c r="A89">
        <v>1089</v>
      </c>
      <c r="B89" t="s">
        <v>522</v>
      </c>
      <c r="C89" t="s">
        <v>442</v>
      </c>
      <c r="D89" t="s">
        <v>433</v>
      </c>
      <c r="E89">
        <v>56.460799999999999</v>
      </c>
      <c r="F89">
        <f t="shared" si="3"/>
        <v>1</v>
      </c>
      <c r="H89" s="87">
        <v>86</v>
      </c>
      <c r="I89">
        <v>118.8038</v>
      </c>
      <c r="J89">
        <v>2454.1143999999999</v>
      </c>
      <c r="K89">
        <v>2572.9182000000001</v>
      </c>
      <c r="L89">
        <f t="shared" si="4"/>
        <v>0.95382527124259131</v>
      </c>
      <c r="M89">
        <f t="shared" si="5"/>
        <v>1</v>
      </c>
    </row>
    <row r="90" spans="1:13" x14ac:dyDescent="0.35">
      <c r="A90">
        <v>1090</v>
      </c>
      <c r="B90" t="s">
        <v>523</v>
      </c>
      <c r="C90" t="s">
        <v>438</v>
      </c>
      <c r="D90" t="s">
        <v>429</v>
      </c>
      <c r="E90">
        <v>18.069700000000001</v>
      </c>
      <c r="F90">
        <f t="shared" si="3"/>
        <v>1</v>
      </c>
      <c r="H90" s="87">
        <v>87</v>
      </c>
      <c r="I90">
        <v>266.04770000000002</v>
      </c>
      <c r="J90">
        <v>3309.3152000000009</v>
      </c>
      <c r="K90">
        <v>3575.362900000001</v>
      </c>
      <c r="L90">
        <f t="shared" si="4"/>
        <v>0.92558861647302992</v>
      </c>
      <c r="M90">
        <f t="shared" si="5"/>
        <v>1</v>
      </c>
    </row>
    <row r="91" spans="1:13" x14ac:dyDescent="0.35">
      <c r="A91">
        <v>1091</v>
      </c>
      <c r="B91" t="s">
        <v>524</v>
      </c>
      <c r="C91" t="s">
        <v>442</v>
      </c>
      <c r="D91" t="s">
        <v>433</v>
      </c>
      <c r="E91">
        <v>6.2251000000000003</v>
      </c>
      <c r="F91">
        <f t="shared" si="3"/>
        <v>1</v>
      </c>
      <c r="H91" s="87">
        <v>88</v>
      </c>
      <c r="I91">
        <v>970.29450000000008</v>
      </c>
      <c r="J91">
        <v>653.30259999999998</v>
      </c>
      <c r="K91">
        <v>1623.5971</v>
      </c>
      <c r="L91">
        <f t="shared" si="4"/>
        <v>0.40237975295718376</v>
      </c>
      <c r="M91">
        <f t="shared" si="5"/>
        <v>2</v>
      </c>
    </row>
    <row r="92" spans="1:13" x14ac:dyDescent="0.35">
      <c r="A92">
        <v>1092</v>
      </c>
      <c r="B92" t="s">
        <v>525</v>
      </c>
      <c r="C92" t="s">
        <v>428</v>
      </c>
      <c r="D92" t="s">
        <v>429</v>
      </c>
      <c r="E92">
        <v>4.53</v>
      </c>
      <c r="F92">
        <f t="shared" si="3"/>
        <v>1</v>
      </c>
      <c r="H92" s="87">
        <v>89</v>
      </c>
      <c r="I92">
        <v>291.6619</v>
      </c>
      <c r="J92">
        <v>1830.1435999999999</v>
      </c>
      <c r="K92">
        <v>2121.8054999999999</v>
      </c>
      <c r="L92">
        <f t="shared" si="4"/>
        <v>0.86254069941849054</v>
      </c>
      <c r="M92">
        <f t="shared" si="5"/>
        <v>1</v>
      </c>
    </row>
    <row r="93" spans="1:13" x14ac:dyDescent="0.35">
      <c r="A93">
        <v>1093</v>
      </c>
      <c r="B93" t="s">
        <v>526</v>
      </c>
      <c r="C93" t="s">
        <v>428</v>
      </c>
      <c r="D93" t="s">
        <v>429</v>
      </c>
      <c r="E93">
        <v>71.404399999999995</v>
      </c>
      <c r="F93">
        <f t="shared" si="3"/>
        <v>1</v>
      </c>
      <c r="H93" s="87">
        <v>90</v>
      </c>
      <c r="I93">
        <v>2485.3166000000006</v>
      </c>
      <c r="J93">
        <v>5212.479400000002</v>
      </c>
      <c r="K93">
        <v>7697.7960000000021</v>
      </c>
      <c r="L93">
        <f t="shared" si="4"/>
        <v>0.67713919672592005</v>
      </c>
      <c r="M93">
        <f t="shared" si="5"/>
        <v>1</v>
      </c>
    </row>
    <row r="94" spans="1:13" x14ac:dyDescent="0.35">
      <c r="A94">
        <v>1094</v>
      </c>
      <c r="B94" t="s">
        <v>527</v>
      </c>
      <c r="C94" t="s">
        <v>442</v>
      </c>
      <c r="D94" t="s">
        <v>433</v>
      </c>
      <c r="E94">
        <v>41.463999999999999</v>
      </c>
      <c r="F94">
        <f t="shared" si="3"/>
        <v>1</v>
      </c>
      <c r="H94" s="87">
        <v>91</v>
      </c>
      <c r="J94">
        <v>5640.6038999999992</v>
      </c>
      <c r="K94">
        <v>5640.6038999999992</v>
      </c>
      <c r="L94">
        <f t="shared" si="4"/>
        <v>1</v>
      </c>
      <c r="M94">
        <f t="shared" si="5"/>
        <v>1</v>
      </c>
    </row>
    <row r="95" spans="1:13" x14ac:dyDescent="0.35">
      <c r="A95">
        <v>1095</v>
      </c>
      <c r="B95" t="s">
        <v>528</v>
      </c>
      <c r="C95" t="s">
        <v>428</v>
      </c>
      <c r="D95" t="s">
        <v>429</v>
      </c>
      <c r="E95">
        <v>2.9584999999999999</v>
      </c>
      <c r="F95">
        <f t="shared" si="3"/>
        <v>1</v>
      </c>
      <c r="H95" s="87">
        <v>92</v>
      </c>
      <c r="I95">
        <v>676.68939999999998</v>
      </c>
      <c r="J95">
        <v>571.36419999999998</v>
      </c>
      <c r="K95">
        <v>1248.0536</v>
      </c>
      <c r="L95">
        <f t="shared" si="4"/>
        <v>0.45780421610097516</v>
      </c>
      <c r="M95">
        <f t="shared" si="5"/>
        <v>2</v>
      </c>
    </row>
    <row r="96" spans="1:13" x14ac:dyDescent="0.35">
      <c r="A96">
        <v>1096</v>
      </c>
      <c r="B96" t="s">
        <v>529</v>
      </c>
      <c r="C96" t="s">
        <v>428</v>
      </c>
      <c r="D96" t="s">
        <v>429</v>
      </c>
      <c r="E96">
        <v>6.8734000000000002</v>
      </c>
      <c r="F96">
        <f t="shared" si="3"/>
        <v>1</v>
      </c>
      <c r="H96" s="87">
        <v>93</v>
      </c>
      <c r="I96">
        <v>1233.8884000000003</v>
      </c>
      <c r="J96">
        <v>1042.4787000000001</v>
      </c>
      <c r="K96">
        <v>2276.3671000000004</v>
      </c>
      <c r="L96">
        <f t="shared" si="4"/>
        <v>0.45795719855554051</v>
      </c>
      <c r="M96">
        <f t="shared" si="5"/>
        <v>2</v>
      </c>
    </row>
    <row r="97" spans="1:13" x14ac:dyDescent="0.35">
      <c r="A97">
        <v>1097</v>
      </c>
      <c r="B97" t="s">
        <v>530</v>
      </c>
      <c r="C97" t="s">
        <v>428</v>
      </c>
      <c r="D97" t="s">
        <v>429</v>
      </c>
      <c r="E97">
        <v>61.014699999999998</v>
      </c>
      <c r="F97">
        <f t="shared" si="3"/>
        <v>1</v>
      </c>
      <c r="H97" s="87">
        <v>94</v>
      </c>
      <c r="J97">
        <v>1533.4616999999996</v>
      </c>
      <c r="K97">
        <v>1533.4616999999996</v>
      </c>
      <c r="L97">
        <f t="shared" si="4"/>
        <v>1</v>
      </c>
      <c r="M97">
        <f t="shared" si="5"/>
        <v>1</v>
      </c>
    </row>
    <row r="98" spans="1:13" x14ac:dyDescent="0.35">
      <c r="A98">
        <v>1098</v>
      </c>
      <c r="B98" t="s">
        <v>531</v>
      </c>
      <c r="C98" t="s">
        <v>442</v>
      </c>
      <c r="D98" t="s">
        <v>433</v>
      </c>
      <c r="E98">
        <v>19.0014</v>
      </c>
      <c r="F98">
        <f t="shared" si="3"/>
        <v>1</v>
      </c>
      <c r="H98" s="87">
        <v>95</v>
      </c>
      <c r="I98">
        <v>1243.9225000000001</v>
      </c>
      <c r="J98">
        <v>1746.7803999999996</v>
      </c>
      <c r="K98">
        <v>2990.7028999999998</v>
      </c>
      <c r="L98">
        <f t="shared" si="4"/>
        <v>0.5840701863097133</v>
      </c>
      <c r="M98">
        <f t="shared" si="5"/>
        <v>2</v>
      </c>
    </row>
    <row r="99" spans="1:13" x14ac:dyDescent="0.35">
      <c r="A99">
        <v>1099</v>
      </c>
      <c r="B99" t="s">
        <v>532</v>
      </c>
      <c r="C99" t="s">
        <v>428</v>
      </c>
      <c r="D99" t="s">
        <v>429</v>
      </c>
      <c r="E99">
        <v>27.4924</v>
      </c>
      <c r="F99">
        <f t="shared" si="3"/>
        <v>1</v>
      </c>
      <c r="H99" s="87">
        <v>96</v>
      </c>
      <c r="I99">
        <v>758.71419999999989</v>
      </c>
      <c r="J99">
        <v>154.17250000000001</v>
      </c>
      <c r="K99">
        <v>912.88669999999991</v>
      </c>
      <c r="L99">
        <f t="shared" si="4"/>
        <v>0.16888459433136668</v>
      </c>
      <c r="M99">
        <f t="shared" si="5"/>
        <v>2</v>
      </c>
    </row>
    <row r="100" spans="1:13" x14ac:dyDescent="0.35">
      <c r="A100">
        <v>1100</v>
      </c>
      <c r="B100" t="s">
        <v>533</v>
      </c>
      <c r="C100" t="s">
        <v>432</v>
      </c>
      <c r="D100" t="s">
        <v>433</v>
      </c>
      <c r="E100">
        <v>46.382300000000001</v>
      </c>
      <c r="F100">
        <f t="shared" si="3"/>
        <v>1</v>
      </c>
      <c r="H100" s="87">
        <v>97</v>
      </c>
      <c r="I100">
        <v>616.62019999999995</v>
      </c>
      <c r="J100">
        <v>188.77330000000001</v>
      </c>
      <c r="K100">
        <v>805.3934999999999</v>
      </c>
      <c r="L100">
        <f t="shared" si="4"/>
        <v>0.23438642104759974</v>
      </c>
      <c r="M100">
        <f t="shared" si="5"/>
        <v>2</v>
      </c>
    </row>
    <row r="101" spans="1:13" x14ac:dyDescent="0.35">
      <c r="A101">
        <v>1101</v>
      </c>
      <c r="B101" t="s">
        <v>534</v>
      </c>
      <c r="C101" t="s">
        <v>428</v>
      </c>
      <c r="D101" t="s">
        <v>429</v>
      </c>
      <c r="E101">
        <v>14.793900000000001</v>
      </c>
      <c r="F101">
        <f t="shared" si="3"/>
        <v>1</v>
      </c>
      <c r="H101" s="87">
        <v>98</v>
      </c>
      <c r="I101">
        <v>782.31529999999987</v>
      </c>
      <c r="K101">
        <v>782.31529999999987</v>
      </c>
      <c r="L101">
        <f t="shared" si="4"/>
        <v>0</v>
      </c>
      <c r="M101">
        <f t="shared" si="5"/>
        <v>2</v>
      </c>
    </row>
    <row r="102" spans="1:13" x14ac:dyDescent="0.35">
      <c r="A102">
        <v>1102</v>
      </c>
      <c r="B102" t="s">
        <v>535</v>
      </c>
      <c r="C102" t="s">
        <v>428</v>
      </c>
      <c r="D102" t="s">
        <v>429</v>
      </c>
      <c r="E102">
        <v>8.0585000000000004</v>
      </c>
      <c r="F102">
        <f t="shared" si="3"/>
        <v>1</v>
      </c>
      <c r="H102" s="87">
        <v>99</v>
      </c>
      <c r="I102">
        <v>452.94539999999995</v>
      </c>
      <c r="J102">
        <v>470.5197</v>
      </c>
      <c r="K102">
        <v>923.46509999999989</v>
      </c>
      <c r="L102">
        <f t="shared" si="4"/>
        <v>0.50951541103177589</v>
      </c>
      <c r="M102">
        <f t="shared" si="5"/>
        <v>2</v>
      </c>
    </row>
    <row r="103" spans="1:13" x14ac:dyDescent="0.35">
      <c r="A103">
        <v>1103</v>
      </c>
      <c r="B103" t="s">
        <v>536</v>
      </c>
      <c r="C103" t="s">
        <v>432</v>
      </c>
      <c r="D103" t="s">
        <v>433</v>
      </c>
      <c r="E103">
        <v>49.126600000000003</v>
      </c>
      <c r="F103">
        <f t="shared" si="3"/>
        <v>1</v>
      </c>
      <c r="H103" s="87">
        <v>100</v>
      </c>
      <c r="I103">
        <v>173.16849999999999</v>
      </c>
      <c r="J103">
        <v>192.739</v>
      </c>
      <c r="K103">
        <v>365.90750000000003</v>
      </c>
      <c r="L103">
        <f t="shared" si="4"/>
        <v>0.52674241440801295</v>
      </c>
      <c r="M103">
        <f t="shared" si="5"/>
        <v>2</v>
      </c>
    </row>
    <row r="104" spans="1:13" x14ac:dyDescent="0.35">
      <c r="A104">
        <v>1104</v>
      </c>
      <c r="B104" t="s">
        <v>537</v>
      </c>
      <c r="C104" t="s">
        <v>442</v>
      </c>
      <c r="D104" t="s">
        <v>433</v>
      </c>
      <c r="E104">
        <v>12.2714</v>
      </c>
      <c r="F104">
        <f t="shared" si="3"/>
        <v>1</v>
      </c>
      <c r="H104" s="87">
        <v>101</v>
      </c>
      <c r="I104">
        <v>540.96199999999999</v>
      </c>
      <c r="J104">
        <v>1193.0844</v>
      </c>
      <c r="K104">
        <v>1734.0463999999999</v>
      </c>
      <c r="L104">
        <f t="shared" si="4"/>
        <v>0.68803487611404168</v>
      </c>
      <c r="M104">
        <f t="shared" si="5"/>
        <v>1</v>
      </c>
    </row>
    <row r="105" spans="1:13" x14ac:dyDescent="0.35">
      <c r="A105">
        <v>1105</v>
      </c>
      <c r="B105" t="s">
        <v>538</v>
      </c>
      <c r="C105" t="s">
        <v>428</v>
      </c>
      <c r="D105" t="s">
        <v>429</v>
      </c>
      <c r="E105">
        <v>4.3460000000000001</v>
      </c>
      <c r="F105">
        <f t="shared" si="3"/>
        <v>1</v>
      </c>
      <c r="H105" s="87">
        <v>102</v>
      </c>
      <c r="I105">
        <v>488.89799999999991</v>
      </c>
      <c r="J105">
        <v>658.5569999999999</v>
      </c>
      <c r="K105">
        <v>1147.4549999999999</v>
      </c>
      <c r="L105">
        <f t="shared" si="4"/>
        <v>0.57392838934860191</v>
      </c>
      <c r="M105">
        <f t="shared" si="5"/>
        <v>2</v>
      </c>
    </row>
    <row r="106" spans="1:13" x14ac:dyDescent="0.35">
      <c r="A106">
        <v>1106</v>
      </c>
      <c r="B106" t="s">
        <v>539</v>
      </c>
      <c r="C106" t="s">
        <v>428</v>
      </c>
      <c r="D106" t="s">
        <v>429</v>
      </c>
      <c r="E106">
        <v>15.595700000000001</v>
      </c>
      <c r="F106">
        <f t="shared" si="3"/>
        <v>1</v>
      </c>
      <c r="H106" s="87">
        <v>103</v>
      </c>
      <c r="I106">
        <v>1434.1558999999997</v>
      </c>
      <c r="J106">
        <v>828.46000000000015</v>
      </c>
      <c r="K106">
        <v>2262.6158999999998</v>
      </c>
      <c r="L106">
        <f t="shared" si="4"/>
        <v>0.36615140908361876</v>
      </c>
      <c r="M106">
        <f t="shared" si="5"/>
        <v>2</v>
      </c>
    </row>
    <row r="107" spans="1:13" x14ac:dyDescent="0.35">
      <c r="A107">
        <v>1107</v>
      </c>
      <c r="B107" t="s">
        <v>540</v>
      </c>
      <c r="C107" t="s">
        <v>442</v>
      </c>
      <c r="D107" t="s">
        <v>433</v>
      </c>
      <c r="E107">
        <v>16.822399999999998</v>
      </c>
      <c r="F107">
        <f t="shared" si="3"/>
        <v>1</v>
      </c>
      <c r="H107" s="87">
        <v>108</v>
      </c>
      <c r="I107">
        <v>405.65179999999998</v>
      </c>
      <c r="K107">
        <v>405.65179999999998</v>
      </c>
      <c r="L107">
        <f t="shared" si="4"/>
        <v>0</v>
      </c>
      <c r="M107">
        <f t="shared" si="5"/>
        <v>2</v>
      </c>
    </row>
    <row r="108" spans="1:13" x14ac:dyDescent="0.35">
      <c r="A108">
        <v>1108</v>
      </c>
      <c r="B108" t="s">
        <v>541</v>
      </c>
      <c r="C108" t="s">
        <v>432</v>
      </c>
      <c r="D108" t="s">
        <v>433</v>
      </c>
      <c r="E108">
        <v>24.904800000000002</v>
      </c>
      <c r="F108">
        <f t="shared" si="3"/>
        <v>1</v>
      </c>
      <c r="H108" s="87">
        <v>109</v>
      </c>
      <c r="I108">
        <v>491.55510000000004</v>
      </c>
      <c r="J108">
        <v>369.81759999999991</v>
      </c>
      <c r="K108">
        <v>861.3726999999999</v>
      </c>
      <c r="L108">
        <f t="shared" si="4"/>
        <v>0.4293351762831582</v>
      </c>
      <c r="M108">
        <f t="shared" si="5"/>
        <v>2</v>
      </c>
    </row>
    <row r="109" spans="1:13" x14ac:dyDescent="0.35">
      <c r="A109">
        <v>1109</v>
      </c>
      <c r="B109" t="s">
        <v>542</v>
      </c>
      <c r="C109" t="s">
        <v>428</v>
      </c>
      <c r="D109" t="s">
        <v>429</v>
      </c>
      <c r="E109">
        <v>10.6945</v>
      </c>
      <c r="F109">
        <f t="shared" si="3"/>
        <v>1</v>
      </c>
      <c r="H109" s="87">
        <v>110</v>
      </c>
      <c r="I109">
        <v>1101.3115</v>
      </c>
      <c r="J109">
        <v>440.786</v>
      </c>
      <c r="K109">
        <v>1542.0975000000001</v>
      </c>
      <c r="L109">
        <f t="shared" si="4"/>
        <v>0.28583536384696817</v>
      </c>
      <c r="M109">
        <f t="shared" si="5"/>
        <v>2</v>
      </c>
    </row>
    <row r="110" spans="1:13" x14ac:dyDescent="0.35">
      <c r="A110">
        <v>1110</v>
      </c>
      <c r="B110" t="s">
        <v>543</v>
      </c>
      <c r="C110" t="s">
        <v>428</v>
      </c>
      <c r="D110" t="s">
        <v>429</v>
      </c>
      <c r="E110">
        <v>20.206600000000002</v>
      </c>
      <c r="F110">
        <f t="shared" si="3"/>
        <v>1</v>
      </c>
      <c r="H110" s="87">
        <v>111</v>
      </c>
      <c r="I110">
        <v>3060.9859999999994</v>
      </c>
      <c r="J110">
        <v>3468.1538999999998</v>
      </c>
      <c r="K110">
        <v>6529.1398999999992</v>
      </c>
      <c r="L110">
        <f t="shared" si="4"/>
        <v>0.53118082214779927</v>
      </c>
      <c r="M110">
        <f t="shared" si="5"/>
        <v>2</v>
      </c>
    </row>
    <row r="111" spans="1:13" x14ac:dyDescent="0.35">
      <c r="A111">
        <v>1111</v>
      </c>
      <c r="B111" t="s">
        <v>544</v>
      </c>
      <c r="C111" t="s">
        <v>428</v>
      </c>
      <c r="D111" t="s">
        <v>429</v>
      </c>
      <c r="E111">
        <v>7.0021000000000004</v>
      </c>
      <c r="F111">
        <f t="shared" si="3"/>
        <v>1</v>
      </c>
      <c r="H111" s="87" t="s">
        <v>8228</v>
      </c>
      <c r="I111">
        <v>124510.20890000001</v>
      </c>
      <c r="J111">
        <v>177559.2029</v>
      </c>
      <c r="K111">
        <v>302069.41179999989</v>
      </c>
      <c r="L111">
        <f t="shared" si="4"/>
        <v>0.58780927814552086</v>
      </c>
    </row>
    <row r="112" spans="1:13" x14ac:dyDescent="0.35">
      <c r="A112">
        <v>1112</v>
      </c>
      <c r="B112" t="s">
        <v>545</v>
      </c>
      <c r="C112" t="s">
        <v>428</v>
      </c>
      <c r="D112" t="s">
        <v>429</v>
      </c>
      <c r="E112">
        <v>19.709199999999999</v>
      </c>
      <c r="F112">
        <f t="shared" si="3"/>
        <v>1</v>
      </c>
    </row>
    <row r="113" spans="1:6" x14ac:dyDescent="0.35">
      <c r="A113">
        <v>1113</v>
      </c>
      <c r="B113" t="s">
        <v>546</v>
      </c>
      <c r="C113" t="s">
        <v>442</v>
      </c>
      <c r="D113" t="s">
        <v>433</v>
      </c>
      <c r="E113">
        <v>14.5207</v>
      </c>
      <c r="F113">
        <f t="shared" si="3"/>
        <v>1</v>
      </c>
    </row>
    <row r="114" spans="1:6" x14ac:dyDescent="0.35">
      <c r="A114">
        <v>1114</v>
      </c>
      <c r="B114" t="s">
        <v>547</v>
      </c>
      <c r="C114" t="s">
        <v>442</v>
      </c>
      <c r="D114" t="s">
        <v>433</v>
      </c>
      <c r="E114">
        <v>33.732500000000002</v>
      </c>
      <c r="F114">
        <f t="shared" si="3"/>
        <v>1</v>
      </c>
    </row>
    <row r="115" spans="1:6" x14ac:dyDescent="0.35">
      <c r="A115">
        <v>1115</v>
      </c>
      <c r="B115" t="s">
        <v>548</v>
      </c>
      <c r="C115" t="s">
        <v>428</v>
      </c>
      <c r="D115" t="s">
        <v>429</v>
      </c>
      <c r="E115">
        <v>72.188800000000001</v>
      </c>
      <c r="F115">
        <f t="shared" si="3"/>
        <v>1</v>
      </c>
    </row>
    <row r="116" spans="1:6" x14ac:dyDescent="0.35">
      <c r="A116">
        <v>1116</v>
      </c>
      <c r="B116" t="s">
        <v>549</v>
      </c>
      <c r="C116" t="s">
        <v>428</v>
      </c>
      <c r="D116" t="s">
        <v>429</v>
      </c>
      <c r="E116">
        <v>13.0716</v>
      </c>
      <c r="F116">
        <f t="shared" si="3"/>
        <v>1</v>
      </c>
    </row>
    <row r="117" spans="1:6" x14ac:dyDescent="0.35">
      <c r="A117">
        <v>1117</v>
      </c>
      <c r="B117" t="s">
        <v>550</v>
      </c>
      <c r="C117" t="s">
        <v>442</v>
      </c>
      <c r="D117" t="s">
        <v>433</v>
      </c>
      <c r="E117">
        <v>19.156199999999998</v>
      </c>
      <c r="F117">
        <f t="shared" si="3"/>
        <v>1</v>
      </c>
    </row>
    <row r="118" spans="1:6" x14ac:dyDescent="0.35">
      <c r="A118">
        <v>1118</v>
      </c>
      <c r="B118" t="s">
        <v>551</v>
      </c>
      <c r="C118" t="s">
        <v>432</v>
      </c>
      <c r="D118" t="s">
        <v>433</v>
      </c>
      <c r="E118">
        <v>92.403899999999993</v>
      </c>
      <c r="F118">
        <f t="shared" si="3"/>
        <v>1</v>
      </c>
    </row>
    <row r="119" spans="1:6" x14ac:dyDescent="0.35">
      <c r="A119">
        <v>1119</v>
      </c>
      <c r="B119" t="s">
        <v>552</v>
      </c>
      <c r="C119" t="s">
        <v>442</v>
      </c>
      <c r="D119" t="s">
        <v>433</v>
      </c>
      <c r="E119">
        <v>4.0804</v>
      </c>
      <c r="F119">
        <f t="shared" si="3"/>
        <v>1</v>
      </c>
    </row>
    <row r="120" spans="1:6" x14ac:dyDescent="0.35">
      <c r="A120">
        <v>1120</v>
      </c>
      <c r="B120" t="s">
        <v>553</v>
      </c>
      <c r="C120" t="s">
        <v>428</v>
      </c>
      <c r="D120" t="s">
        <v>429</v>
      </c>
      <c r="E120">
        <v>13.3302</v>
      </c>
      <c r="F120">
        <f t="shared" si="3"/>
        <v>1</v>
      </c>
    </row>
    <row r="121" spans="1:6" x14ac:dyDescent="0.35">
      <c r="A121">
        <v>1121</v>
      </c>
      <c r="B121" t="s">
        <v>554</v>
      </c>
      <c r="C121" t="s">
        <v>432</v>
      </c>
      <c r="D121" t="s">
        <v>433</v>
      </c>
      <c r="E121">
        <v>15.1419</v>
      </c>
      <c r="F121">
        <f t="shared" si="3"/>
        <v>1</v>
      </c>
    </row>
    <row r="122" spans="1:6" x14ac:dyDescent="0.35">
      <c r="A122">
        <v>1122</v>
      </c>
      <c r="B122" t="s">
        <v>555</v>
      </c>
      <c r="C122" t="s">
        <v>428</v>
      </c>
      <c r="D122" t="s">
        <v>429</v>
      </c>
      <c r="E122">
        <v>8.3361999999999998</v>
      </c>
      <c r="F122">
        <f t="shared" si="3"/>
        <v>1</v>
      </c>
    </row>
    <row r="123" spans="1:6" x14ac:dyDescent="0.35">
      <c r="A123">
        <v>1123</v>
      </c>
      <c r="B123" t="s">
        <v>556</v>
      </c>
      <c r="C123" t="s">
        <v>428</v>
      </c>
      <c r="D123" t="s">
        <v>429</v>
      </c>
      <c r="E123">
        <v>4.8204000000000002</v>
      </c>
      <c r="F123">
        <f t="shared" si="3"/>
        <v>1</v>
      </c>
    </row>
    <row r="124" spans="1:6" x14ac:dyDescent="0.35">
      <c r="A124">
        <v>1124</v>
      </c>
      <c r="B124" t="s">
        <v>557</v>
      </c>
      <c r="C124" t="s">
        <v>428</v>
      </c>
      <c r="D124" t="s">
        <v>429</v>
      </c>
      <c r="E124">
        <v>5.5578000000000003</v>
      </c>
      <c r="F124">
        <f t="shared" si="3"/>
        <v>1</v>
      </c>
    </row>
    <row r="125" spans="1:6" x14ac:dyDescent="0.35">
      <c r="A125">
        <v>1125</v>
      </c>
      <c r="B125" t="s">
        <v>558</v>
      </c>
      <c r="C125" t="s">
        <v>511</v>
      </c>
      <c r="D125" t="s">
        <v>429</v>
      </c>
      <c r="E125">
        <v>30.176400000000001</v>
      </c>
      <c r="F125">
        <f t="shared" si="3"/>
        <v>1</v>
      </c>
    </row>
    <row r="126" spans="1:6" x14ac:dyDescent="0.35">
      <c r="A126">
        <v>1126</v>
      </c>
      <c r="B126" t="s">
        <v>559</v>
      </c>
      <c r="C126" t="s">
        <v>428</v>
      </c>
      <c r="D126" t="s">
        <v>429</v>
      </c>
      <c r="E126">
        <v>11.686299999999999</v>
      </c>
      <c r="F126">
        <f t="shared" si="3"/>
        <v>1</v>
      </c>
    </row>
    <row r="127" spans="1:6" x14ac:dyDescent="0.35">
      <c r="A127">
        <v>1127</v>
      </c>
      <c r="B127" t="s">
        <v>560</v>
      </c>
      <c r="C127" t="s">
        <v>428</v>
      </c>
      <c r="D127" t="s">
        <v>429</v>
      </c>
      <c r="E127">
        <v>12.8209</v>
      </c>
      <c r="F127">
        <f t="shared" si="3"/>
        <v>1</v>
      </c>
    </row>
    <row r="128" spans="1:6" x14ac:dyDescent="0.35">
      <c r="A128">
        <v>1128</v>
      </c>
      <c r="B128" t="s">
        <v>561</v>
      </c>
      <c r="C128" t="s">
        <v>442</v>
      </c>
      <c r="D128" t="s">
        <v>433</v>
      </c>
      <c r="E128">
        <v>10.3254</v>
      </c>
      <c r="F128">
        <f t="shared" si="3"/>
        <v>1</v>
      </c>
    </row>
    <row r="129" spans="1:6" x14ac:dyDescent="0.35">
      <c r="A129">
        <v>1129</v>
      </c>
      <c r="B129" t="s">
        <v>562</v>
      </c>
      <c r="C129" t="s">
        <v>428</v>
      </c>
      <c r="D129" t="s">
        <v>429</v>
      </c>
      <c r="E129">
        <v>14.3505</v>
      </c>
      <c r="F129">
        <f t="shared" si="3"/>
        <v>1</v>
      </c>
    </row>
    <row r="130" spans="1:6" x14ac:dyDescent="0.35">
      <c r="A130">
        <v>1130</v>
      </c>
      <c r="B130" t="s">
        <v>563</v>
      </c>
      <c r="C130" t="s">
        <v>428</v>
      </c>
      <c r="D130" t="s">
        <v>429</v>
      </c>
      <c r="E130">
        <v>32.433999999999997</v>
      </c>
      <c r="F130">
        <f t="shared" si="3"/>
        <v>1</v>
      </c>
    </row>
    <row r="131" spans="1:6" x14ac:dyDescent="0.35">
      <c r="A131">
        <v>1131</v>
      </c>
      <c r="B131" t="s">
        <v>564</v>
      </c>
      <c r="C131" t="s">
        <v>432</v>
      </c>
      <c r="D131" t="s">
        <v>433</v>
      </c>
      <c r="E131">
        <v>45.164700000000003</v>
      </c>
      <c r="F131">
        <f t="shared" ref="F131:F194" si="6">INT(A131/1000)</f>
        <v>1</v>
      </c>
    </row>
    <row r="132" spans="1:6" x14ac:dyDescent="0.35">
      <c r="A132">
        <v>1132</v>
      </c>
      <c r="B132" t="s">
        <v>565</v>
      </c>
      <c r="C132" t="s">
        <v>428</v>
      </c>
      <c r="D132" t="s">
        <v>429</v>
      </c>
      <c r="E132">
        <v>8.0747999999999998</v>
      </c>
      <c r="F132">
        <f t="shared" si="6"/>
        <v>1</v>
      </c>
    </row>
    <row r="133" spans="1:6" x14ac:dyDescent="0.35">
      <c r="A133">
        <v>1133</v>
      </c>
      <c r="B133" t="s">
        <v>566</v>
      </c>
      <c r="C133" t="s">
        <v>442</v>
      </c>
      <c r="D133" t="s">
        <v>433</v>
      </c>
      <c r="E133">
        <v>5.4728000000000003</v>
      </c>
      <c r="F133">
        <f t="shared" si="6"/>
        <v>1</v>
      </c>
    </row>
    <row r="134" spans="1:6" x14ac:dyDescent="0.35">
      <c r="A134">
        <v>1134</v>
      </c>
      <c r="B134" t="s">
        <v>567</v>
      </c>
      <c r="C134" t="s">
        <v>432</v>
      </c>
      <c r="D134" t="s">
        <v>433</v>
      </c>
      <c r="E134">
        <v>132.68170000000001</v>
      </c>
      <c r="F134">
        <f t="shared" si="6"/>
        <v>1</v>
      </c>
    </row>
    <row r="135" spans="1:6" x14ac:dyDescent="0.35">
      <c r="A135">
        <v>1135</v>
      </c>
      <c r="B135" t="s">
        <v>568</v>
      </c>
      <c r="C135" t="s">
        <v>428</v>
      </c>
      <c r="D135" t="s">
        <v>429</v>
      </c>
      <c r="E135">
        <v>12.427899999999999</v>
      </c>
      <c r="F135">
        <f t="shared" si="6"/>
        <v>1</v>
      </c>
    </row>
    <row r="136" spans="1:6" x14ac:dyDescent="0.35">
      <c r="A136">
        <v>1136</v>
      </c>
      <c r="B136" t="s">
        <v>569</v>
      </c>
      <c r="C136" t="s">
        <v>428</v>
      </c>
      <c r="D136" t="s">
        <v>429</v>
      </c>
      <c r="E136">
        <v>7.8183999999999996</v>
      </c>
      <c r="F136">
        <f t="shared" si="6"/>
        <v>1</v>
      </c>
    </row>
    <row r="137" spans="1:6" x14ac:dyDescent="0.35">
      <c r="A137">
        <v>1137</v>
      </c>
      <c r="B137" t="s">
        <v>570</v>
      </c>
      <c r="C137" t="s">
        <v>428</v>
      </c>
      <c r="D137" t="s">
        <v>429</v>
      </c>
      <c r="E137">
        <v>4.3933</v>
      </c>
      <c r="F137">
        <f t="shared" si="6"/>
        <v>1</v>
      </c>
    </row>
    <row r="138" spans="1:6" x14ac:dyDescent="0.35">
      <c r="A138">
        <v>1139</v>
      </c>
      <c r="B138" t="s">
        <v>571</v>
      </c>
      <c r="C138" t="s">
        <v>428</v>
      </c>
      <c r="D138" t="s">
        <v>429</v>
      </c>
      <c r="E138">
        <v>17.7257</v>
      </c>
      <c r="F138">
        <f t="shared" si="6"/>
        <v>1</v>
      </c>
    </row>
    <row r="139" spans="1:6" x14ac:dyDescent="0.35">
      <c r="A139">
        <v>1140</v>
      </c>
      <c r="B139" t="s">
        <v>572</v>
      </c>
      <c r="C139" t="s">
        <v>428</v>
      </c>
      <c r="D139" t="s">
        <v>429</v>
      </c>
      <c r="E139">
        <v>7.3193000000000001</v>
      </c>
      <c r="F139">
        <f t="shared" si="6"/>
        <v>1</v>
      </c>
    </row>
    <row r="140" spans="1:6" x14ac:dyDescent="0.35">
      <c r="A140">
        <v>1141</v>
      </c>
      <c r="B140" t="s">
        <v>573</v>
      </c>
      <c r="C140" t="s">
        <v>428</v>
      </c>
      <c r="D140" t="s">
        <v>429</v>
      </c>
      <c r="E140">
        <v>5.0744999999999996</v>
      </c>
      <c r="F140">
        <f t="shared" si="6"/>
        <v>1</v>
      </c>
    </row>
    <row r="141" spans="1:6" x14ac:dyDescent="0.35">
      <c r="A141">
        <v>1142</v>
      </c>
      <c r="B141" t="s">
        <v>574</v>
      </c>
      <c r="C141" t="s">
        <v>428</v>
      </c>
      <c r="D141" t="s">
        <v>429</v>
      </c>
      <c r="E141">
        <v>14.533099999999999</v>
      </c>
      <c r="F141">
        <f t="shared" si="6"/>
        <v>1</v>
      </c>
    </row>
    <row r="142" spans="1:6" x14ac:dyDescent="0.35">
      <c r="A142">
        <v>1143</v>
      </c>
      <c r="B142" t="s">
        <v>575</v>
      </c>
      <c r="C142" t="s">
        <v>428</v>
      </c>
      <c r="D142" t="s">
        <v>429</v>
      </c>
      <c r="E142">
        <v>6.5959000000000003</v>
      </c>
      <c r="F142">
        <f t="shared" si="6"/>
        <v>1</v>
      </c>
    </row>
    <row r="143" spans="1:6" x14ac:dyDescent="0.35">
      <c r="A143">
        <v>1144</v>
      </c>
      <c r="B143" t="s">
        <v>576</v>
      </c>
      <c r="C143" t="s">
        <v>428</v>
      </c>
      <c r="D143" t="s">
        <v>429</v>
      </c>
      <c r="E143">
        <v>11.268800000000001</v>
      </c>
      <c r="F143">
        <f t="shared" si="6"/>
        <v>1</v>
      </c>
    </row>
    <row r="144" spans="1:6" x14ac:dyDescent="0.35">
      <c r="A144">
        <v>1145</v>
      </c>
      <c r="B144" t="s">
        <v>577</v>
      </c>
      <c r="C144" t="s">
        <v>432</v>
      </c>
      <c r="D144" t="s">
        <v>433</v>
      </c>
      <c r="E144">
        <v>37.755000000000003</v>
      </c>
      <c r="F144">
        <f t="shared" si="6"/>
        <v>1</v>
      </c>
    </row>
    <row r="145" spans="1:6" x14ac:dyDescent="0.35">
      <c r="A145">
        <v>1146</v>
      </c>
      <c r="B145" t="s">
        <v>578</v>
      </c>
      <c r="C145" t="s">
        <v>442</v>
      </c>
      <c r="D145" t="s">
        <v>433</v>
      </c>
      <c r="E145">
        <v>7.1886999999999999</v>
      </c>
      <c r="F145">
        <f t="shared" si="6"/>
        <v>1</v>
      </c>
    </row>
    <row r="146" spans="1:6" x14ac:dyDescent="0.35">
      <c r="A146">
        <v>1147</v>
      </c>
      <c r="B146" t="s">
        <v>579</v>
      </c>
      <c r="C146" t="s">
        <v>442</v>
      </c>
      <c r="D146" t="s">
        <v>433</v>
      </c>
      <c r="E146">
        <v>28.451899999999998</v>
      </c>
      <c r="F146">
        <f t="shared" si="6"/>
        <v>1</v>
      </c>
    </row>
    <row r="147" spans="1:6" x14ac:dyDescent="0.35">
      <c r="A147">
        <v>1148</v>
      </c>
      <c r="B147" t="s">
        <v>580</v>
      </c>
      <c r="C147" t="s">
        <v>428</v>
      </c>
      <c r="D147" t="s">
        <v>429</v>
      </c>
      <c r="E147">
        <v>26.7151</v>
      </c>
      <c r="F147">
        <f t="shared" si="6"/>
        <v>1</v>
      </c>
    </row>
    <row r="148" spans="1:6" x14ac:dyDescent="0.35">
      <c r="A148">
        <v>1149</v>
      </c>
      <c r="B148" t="s">
        <v>581</v>
      </c>
      <c r="C148" t="s">
        <v>442</v>
      </c>
      <c r="D148" t="s">
        <v>433</v>
      </c>
      <c r="E148">
        <v>16.0565</v>
      </c>
      <c r="F148">
        <f t="shared" si="6"/>
        <v>1</v>
      </c>
    </row>
    <row r="149" spans="1:6" x14ac:dyDescent="0.35">
      <c r="A149">
        <v>1150</v>
      </c>
      <c r="B149" t="s">
        <v>582</v>
      </c>
      <c r="C149" t="s">
        <v>428</v>
      </c>
      <c r="D149" t="s">
        <v>429</v>
      </c>
      <c r="E149">
        <v>12.707100000000001</v>
      </c>
      <c r="F149">
        <f t="shared" si="6"/>
        <v>1</v>
      </c>
    </row>
    <row r="150" spans="1:6" x14ac:dyDescent="0.35">
      <c r="A150">
        <v>1152</v>
      </c>
      <c r="B150" t="s">
        <v>583</v>
      </c>
      <c r="C150" t="s">
        <v>432</v>
      </c>
      <c r="D150" t="s">
        <v>433</v>
      </c>
      <c r="E150">
        <v>29.246300000000002</v>
      </c>
      <c r="F150">
        <f t="shared" si="6"/>
        <v>1</v>
      </c>
    </row>
    <row r="151" spans="1:6" x14ac:dyDescent="0.35">
      <c r="A151">
        <v>1153</v>
      </c>
      <c r="B151" t="s">
        <v>584</v>
      </c>
      <c r="C151" t="s">
        <v>428</v>
      </c>
      <c r="D151" t="s">
        <v>429</v>
      </c>
      <c r="E151">
        <v>3.9839000000000002</v>
      </c>
      <c r="F151">
        <f t="shared" si="6"/>
        <v>1</v>
      </c>
    </row>
    <row r="152" spans="1:6" x14ac:dyDescent="0.35">
      <c r="A152">
        <v>1154</v>
      </c>
      <c r="B152" t="s">
        <v>585</v>
      </c>
      <c r="C152" t="s">
        <v>442</v>
      </c>
      <c r="D152" t="s">
        <v>433</v>
      </c>
      <c r="E152">
        <v>30.021699999999999</v>
      </c>
      <c r="F152">
        <f t="shared" si="6"/>
        <v>1</v>
      </c>
    </row>
    <row r="153" spans="1:6" x14ac:dyDescent="0.35">
      <c r="A153">
        <v>1155</v>
      </c>
      <c r="B153" t="s">
        <v>586</v>
      </c>
      <c r="C153" t="s">
        <v>432</v>
      </c>
      <c r="D153" t="s">
        <v>433</v>
      </c>
      <c r="E153">
        <v>17.6403</v>
      </c>
      <c r="F153">
        <f t="shared" si="6"/>
        <v>1</v>
      </c>
    </row>
    <row r="154" spans="1:6" x14ac:dyDescent="0.35">
      <c r="A154">
        <v>1156</v>
      </c>
      <c r="B154" t="s">
        <v>587</v>
      </c>
      <c r="C154" t="s">
        <v>511</v>
      </c>
      <c r="D154" t="s">
        <v>429</v>
      </c>
      <c r="E154">
        <v>47.671399999999998</v>
      </c>
      <c r="F154">
        <f t="shared" si="6"/>
        <v>1</v>
      </c>
    </row>
    <row r="155" spans="1:6" x14ac:dyDescent="0.35">
      <c r="A155">
        <v>1157</v>
      </c>
      <c r="B155" t="s">
        <v>588</v>
      </c>
      <c r="C155" t="s">
        <v>432</v>
      </c>
      <c r="D155" t="s">
        <v>433</v>
      </c>
      <c r="E155">
        <v>4.4698000000000002</v>
      </c>
      <c r="F155">
        <f t="shared" si="6"/>
        <v>1</v>
      </c>
    </row>
    <row r="156" spans="1:6" x14ac:dyDescent="0.35">
      <c r="A156">
        <v>1158</v>
      </c>
      <c r="B156" t="s">
        <v>589</v>
      </c>
      <c r="C156" t="s">
        <v>428</v>
      </c>
      <c r="D156" t="s">
        <v>429</v>
      </c>
      <c r="E156">
        <v>4.6029</v>
      </c>
      <c r="F156">
        <f t="shared" si="6"/>
        <v>1</v>
      </c>
    </row>
    <row r="157" spans="1:6" x14ac:dyDescent="0.35">
      <c r="A157">
        <v>1159</v>
      </c>
      <c r="B157" t="s">
        <v>590</v>
      </c>
      <c r="C157" t="s">
        <v>428</v>
      </c>
      <c r="D157" t="s">
        <v>429</v>
      </c>
      <c r="E157">
        <v>6.7923999999999998</v>
      </c>
      <c r="F157">
        <f t="shared" si="6"/>
        <v>1</v>
      </c>
    </row>
    <row r="158" spans="1:6" x14ac:dyDescent="0.35">
      <c r="A158">
        <v>1160</v>
      </c>
      <c r="B158" t="s">
        <v>591</v>
      </c>
      <c r="C158" t="s">
        <v>428</v>
      </c>
      <c r="D158" t="s">
        <v>429</v>
      </c>
      <c r="E158">
        <v>7.2053000000000003</v>
      </c>
      <c r="F158">
        <f t="shared" si="6"/>
        <v>1</v>
      </c>
    </row>
    <row r="159" spans="1:6" x14ac:dyDescent="0.35">
      <c r="A159">
        <v>1161</v>
      </c>
      <c r="B159" t="s">
        <v>592</v>
      </c>
      <c r="C159" t="s">
        <v>428</v>
      </c>
      <c r="D159" t="s">
        <v>429</v>
      </c>
      <c r="E159">
        <v>21.020299999999999</v>
      </c>
      <c r="F159">
        <f t="shared" si="6"/>
        <v>1</v>
      </c>
    </row>
    <row r="160" spans="1:6" x14ac:dyDescent="0.35">
      <c r="A160">
        <v>1162</v>
      </c>
      <c r="B160" t="s">
        <v>593</v>
      </c>
      <c r="C160" t="s">
        <v>428</v>
      </c>
      <c r="D160" t="s">
        <v>429</v>
      </c>
      <c r="E160">
        <v>7.3376999999999999</v>
      </c>
      <c r="F160">
        <f t="shared" si="6"/>
        <v>1</v>
      </c>
    </row>
    <row r="161" spans="1:6" x14ac:dyDescent="0.35">
      <c r="A161">
        <v>1163</v>
      </c>
      <c r="B161" t="s">
        <v>594</v>
      </c>
      <c r="C161" t="s">
        <v>428</v>
      </c>
      <c r="D161" t="s">
        <v>429</v>
      </c>
      <c r="E161">
        <v>6.6650999999999998</v>
      </c>
      <c r="F161">
        <f t="shared" si="6"/>
        <v>1</v>
      </c>
    </row>
    <row r="162" spans="1:6" x14ac:dyDescent="0.35">
      <c r="A162">
        <v>1164</v>
      </c>
      <c r="B162" t="s">
        <v>595</v>
      </c>
      <c r="C162" t="s">
        <v>438</v>
      </c>
      <c r="D162" t="s">
        <v>429</v>
      </c>
      <c r="E162">
        <v>20.874400000000001</v>
      </c>
      <c r="F162">
        <f t="shared" si="6"/>
        <v>1</v>
      </c>
    </row>
    <row r="163" spans="1:6" x14ac:dyDescent="0.35">
      <c r="A163">
        <v>1165</v>
      </c>
      <c r="B163" t="s">
        <v>596</v>
      </c>
      <c r="C163" t="s">
        <v>432</v>
      </c>
      <c r="D163" t="s">
        <v>433</v>
      </c>
      <c r="E163">
        <v>78.383399999999995</v>
      </c>
      <c r="F163">
        <f t="shared" si="6"/>
        <v>1</v>
      </c>
    </row>
    <row r="164" spans="1:6" x14ac:dyDescent="0.35">
      <c r="A164">
        <v>1166</v>
      </c>
      <c r="B164" t="s">
        <v>597</v>
      </c>
      <c r="C164" t="s">
        <v>442</v>
      </c>
      <c r="D164" t="s">
        <v>433</v>
      </c>
      <c r="E164">
        <v>11.232699999999999</v>
      </c>
      <c r="F164">
        <f t="shared" si="6"/>
        <v>1</v>
      </c>
    </row>
    <row r="165" spans="1:6" x14ac:dyDescent="0.35">
      <c r="A165">
        <v>1167</v>
      </c>
      <c r="B165" t="s">
        <v>598</v>
      </c>
      <c r="C165" t="s">
        <v>428</v>
      </c>
      <c r="D165" t="s">
        <v>429</v>
      </c>
      <c r="E165">
        <v>2.98</v>
      </c>
      <c r="F165">
        <f t="shared" si="6"/>
        <v>1</v>
      </c>
    </row>
    <row r="166" spans="1:6" x14ac:dyDescent="0.35">
      <c r="A166">
        <v>1168</v>
      </c>
      <c r="B166" t="s">
        <v>599</v>
      </c>
      <c r="C166" t="s">
        <v>428</v>
      </c>
      <c r="D166" t="s">
        <v>429</v>
      </c>
      <c r="E166">
        <v>24.2852</v>
      </c>
      <c r="F166">
        <f t="shared" si="6"/>
        <v>1</v>
      </c>
    </row>
    <row r="167" spans="1:6" x14ac:dyDescent="0.35">
      <c r="A167">
        <v>1169</v>
      </c>
      <c r="B167" t="s">
        <v>600</v>
      </c>
      <c r="C167" t="s">
        <v>442</v>
      </c>
      <c r="D167" t="s">
        <v>433</v>
      </c>
      <c r="E167">
        <v>28.972300000000001</v>
      </c>
      <c r="F167">
        <f t="shared" si="6"/>
        <v>1</v>
      </c>
    </row>
    <row r="168" spans="1:6" x14ac:dyDescent="0.35">
      <c r="A168">
        <v>1170</v>
      </c>
      <c r="B168" t="s">
        <v>601</v>
      </c>
      <c r="C168" t="s">
        <v>428</v>
      </c>
      <c r="D168" t="s">
        <v>429</v>
      </c>
      <c r="E168">
        <v>6.3141999999999996</v>
      </c>
      <c r="F168">
        <f t="shared" si="6"/>
        <v>1</v>
      </c>
    </row>
    <row r="169" spans="1:6" x14ac:dyDescent="0.35">
      <c r="A169">
        <v>1171</v>
      </c>
      <c r="B169" t="s">
        <v>602</v>
      </c>
      <c r="C169" t="s">
        <v>438</v>
      </c>
      <c r="D169" t="s">
        <v>429</v>
      </c>
      <c r="E169">
        <v>22.023900000000001</v>
      </c>
      <c r="F169">
        <f t="shared" si="6"/>
        <v>1</v>
      </c>
    </row>
    <row r="170" spans="1:6" x14ac:dyDescent="0.35">
      <c r="A170">
        <v>1172</v>
      </c>
      <c r="B170" t="s">
        <v>603</v>
      </c>
      <c r="C170" t="s">
        <v>428</v>
      </c>
      <c r="D170" t="s">
        <v>429</v>
      </c>
      <c r="E170">
        <v>7.0393999999999997</v>
      </c>
      <c r="F170">
        <f t="shared" si="6"/>
        <v>1</v>
      </c>
    </row>
    <row r="171" spans="1:6" x14ac:dyDescent="0.35">
      <c r="A171">
        <v>1173</v>
      </c>
      <c r="B171" t="s">
        <v>604</v>
      </c>
      <c r="C171" t="s">
        <v>428</v>
      </c>
      <c r="D171" t="s">
        <v>429</v>
      </c>
      <c r="E171">
        <v>5.7100999999999997</v>
      </c>
      <c r="F171">
        <f t="shared" si="6"/>
        <v>1</v>
      </c>
    </row>
    <row r="172" spans="1:6" x14ac:dyDescent="0.35">
      <c r="A172">
        <v>1174</v>
      </c>
      <c r="B172" t="s">
        <v>605</v>
      </c>
      <c r="C172" t="s">
        <v>428</v>
      </c>
      <c r="D172" t="s">
        <v>429</v>
      </c>
      <c r="E172">
        <v>4.5585000000000004</v>
      </c>
      <c r="F172">
        <f t="shared" si="6"/>
        <v>1</v>
      </c>
    </row>
    <row r="173" spans="1:6" x14ac:dyDescent="0.35">
      <c r="A173">
        <v>1175</v>
      </c>
      <c r="B173" t="s">
        <v>606</v>
      </c>
      <c r="C173" t="s">
        <v>432</v>
      </c>
      <c r="D173" t="s">
        <v>433</v>
      </c>
      <c r="E173">
        <v>99.369399999999999</v>
      </c>
      <c r="F173">
        <f t="shared" si="6"/>
        <v>1</v>
      </c>
    </row>
    <row r="174" spans="1:6" x14ac:dyDescent="0.35">
      <c r="A174">
        <v>1176</v>
      </c>
      <c r="B174" t="s">
        <v>607</v>
      </c>
      <c r="C174" t="s">
        <v>428</v>
      </c>
      <c r="D174" t="s">
        <v>429</v>
      </c>
      <c r="E174">
        <v>5.3095999999999997</v>
      </c>
      <c r="F174">
        <f t="shared" si="6"/>
        <v>1</v>
      </c>
    </row>
    <row r="175" spans="1:6" x14ac:dyDescent="0.35">
      <c r="A175">
        <v>1177</v>
      </c>
      <c r="B175" t="s">
        <v>608</v>
      </c>
      <c r="C175" t="s">
        <v>428</v>
      </c>
      <c r="D175" t="s">
        <v>429</v>
      </c>
      <c r="E175">
        <v>5.2004999999999999</v>
      </c>
      <c r="F175">
        <f t="shared" si="6"/>
        <v>1</v>
      </c>
    </row>
    <row r="176" spans="1:6" x14ac:dyDescent="0.35">
      <c r="A176">
        <v>1178</v>
      </c>
      <c r="B176" t="s">
        <v>609</v>
      </c>
      <c r="C176" t="s">
        <v>428</v>
      </c>
      <c r="D176" t="s">
        <v>429</v>
      </c>
      <c r="E176">
        <v>14.8484</v>
      </c>
      <c r="F176">
        <f t="shared" si="6"/>
        <v>1</v>
      </c>
    </row>
    <row r="177" spans="1:6" x14ac:dyDescent="0.35">
      <c r="A177">
        <v>1179</v>
      </c>
      <c r="B177" t="s">
        <v>610</v>
      </c>
      <c r="C177" t="s">
        <v>428</v>
      </c>
      <c r="D177" t="s">
        <v>429</v>
      </c>
      <c r="E177">
        <v>2.7867999999999999</v>
      </c>
      <c r="F177">
        <f t="shared" si="6"/>
        <v>1</v>
      </c>
    </row>
    <row r="178" spans="1:6" x14ac:dyDescent="0.35">
      <c r="A178">
        <v>1180</v>
      </c>
      <c r="B178" t="s">
        <v>611</v>
      </c>
      <c r="C178" t="s">
        <v>428</v>
      </c>
      <c r="D178" t="s">
        <v>429</v>
      </c>
      <c r="E178">
        <v>4.4215</v>
      </c>
      <c r="F178">
        <f t="shared" si="6"/>
        <v>1</v>
      </c>
    </row>
    <row r="179" spans="1:6" x14ac:dyDescent="0.35">
      <c r="A179">
        <v>1181</v>
      </c>
      <c r="B179" t="s">
        <v>612</v>
      </c>
      <c r="C179" t="s">
        <v>428</v>
      </c>
      <c r="D179" t="s">
        <v>429</v>
      </c>
      <c r="E179">
        <v>11.559100000000001</v>
      </c>
      <c r="F179">
        <f t="shared" si="6"/>
        <v>1</v>
      </c>
    </row>
    <row r="180" spans="1:6" x14ac:dyDescent="0.35">
      <c r="A180">
        <v>1183</v>
      </c>
      <c r="B180" t="s">
        <v>613</v>
      </c>
      <c r="C180" t="s">
        <v>428</v>
      </c>
      <c r="D180" t="s">
        <v>429</v>
      </c>
      <c r="E180">
        <v>9.2766000000000002</v>
      </c>
      <c r="F180">
        <f t="shared" si="6"/>
        <v>1</v>
      </c>
    </row>
    <row r="181" spans="1:6" x14ac:dyDescent="0.35">
      <c r="A181">
        <v>1184</v>
      </c>
      <c r="B181" t="s">
        <v>614</v>
      </c>
      <c r="C181" t="s">
        <v>428</v>
      </c>
      <c r="D181" t="s">
        <v>429</v>
      </c>
      <c r="E181">
        <v>26.270199999999999</v>
      </c>
      <c r="F181">
        <f t="shared" si="6"/>
        <v>1</v>
      </c>
    </row>
    <row r="182" spans="1:6" x14ac:dyDescent="0.35">
      <c r="A182">
        <v>1185</v>
      </c>
      <c r="B182" t="s">
        <v>615</v>
      </c>
      <c r="C182" t="s">
        <v>428</v>
      </c>
      <c r="D182" t="s">
        <v>429</v>
      </c>
      <c r="E182">
        <v>4.7545999999999999</v>
      </c>
      <c r="F182">
        <f t="shared" si="6"/>
        <v>1</v>
      </c>
    </row>
    <row r="183" spans="1:6" x14ac:dyDescent="0.35">
      <c r="A183">
        <v>1186</v>
      </c>
      <c r="B183" t="s">
        <v>616</v>
      </c>
      <c r="C183" t="s">
        <v>442</v>
      </c>
      <c r="D183" t="s">
        <v>433</v>
      </c>
      <c r="E183">
        <v>63.121499999999997</v>
      </c>
      <c r="F183">
        <f t="shared" si="6"/>
        <v>1</v>
      </c>
    </row>
    <row r="184" spans="1:6" x14ac:dyDescent="0.35">
      <c r="A184">
        <v>1187</v>
      </c>
      <c r="B184" t="s">
        <v>617</v>
      </c>
      <c r="C184" t="s">
        <v>442</v>
      </c>
      <c r="D184" t="s">
        <v>433</v>
      </c>
      <c r="E184">
        <v>4.1870000000000003</v>
      </c>
      <c r="F184">
        <f t="shared" si="6"/>
        <v>1</v>
      </c>
    </row>
    <row r="185" spans="1:6" x14ac:dyDescent="0.35">
      <c r="A185">
        <v>1188</v>
      </c>
      <c r="B185" t="s">
        <v>618</v>
      </c>
      <c r="C185" t="s">
        <v>432</v>
      </c>
      <c r="D185" t="s">
        <v>433</v>
      </c>
      <c r="E185">
        <v>5.5660999999999996</v>
      </c>
      <c r="F185">
        <f t="shared" si="6"/>
        <v>1</v>
      </c>
    </row>
    <row r="186" spans="1:6" x14ac:dyDescent="0.35">
      <c r="A186">
        <v>1189</v>
      </c>
      <c r="B186" t="s">
        <v>619</v>
      </c>
      <c r="C186" t="s">
        <v>428</v>
      </c>
      <c r="D186" t="s">
        <v>429</v>
      </c>
      <c r="E186">
        <v>16.643899999999999</v>
      </c>
      <c r="F186">
        <f t="shared" si="6"/>
        <v>1</v>
      </c>
    </row>
    <row r="187" spans="1:6" x14ac:dyDescent="0.35">
      <c r="A187">
        <v>1190</v>
      </c>
      <c r="B187" t="s">
        <v>620</v>
      </c>
      <c r="C187" t="s">
        <v>428</v>
      </c>
      <c r="D187" t="s">
        <v>429</v>
      </c>
      <c r="E187">
        <v>34.532400000000003</v>
      </c>
      <c r="F187">
        <f t="shared" si="6"/>
        <v>1</v>
      </c>
    </row>
    <row r="188" spans="1:6" x14ac:dyDescent="0.35">
      <c r="A188">
        <v>1191</v>
      </c>
      <c r="B188" t="s">
        <v>621</v>
      </c>
      <c r="C188" t="s">
        <v>511</v>
      </c>
      <c r="D188" t="s">
        <v>429</v>
      </c>
      <c r="E188">
        <v>49.698900000000002</v>
      </c>
      <c r="F188">
        <f t="shared" si="6"/>
        <v>1</v>
      </c>
    </row>
    <row r="189" spans="1:6" x14ac:dyDescent="0.35">
      <c r="A189">
        <v>1192</v>
      </c>
      <c r="B189" t="s">
        <v>622</v>
      </c>
      <c r="C189" t="s">
        <v>428</v>
      </c>
      <c r="D189" t="s">
        <v>429</v>
      </c>
      <c r="E189">
        <v>21.700800000000001</v>
      </c>
      <c r="F189">
        <f t="shared" si="6"/>
        <v>1</v>
      </c>
    </row>
    <row r="190" spans="1:6" x14ac:dyDescent="0.35">
      <c r="A190">
        <v>1193</v>
      </c>
      <c r="B190" t="s">
        <v>623</v>
      </c>
      <c r="C190" t="s">
        <v>428</v>
      </c>
      <c r="D190" t="s">
        <v>429</v>
      </c>
      <c r="E190">
        <v>19.279599999999999</v>
      </c>
      <c r="F190">
        <f t="shared" si="6"/>
        <v>1</v>
      </c>
    </row>
    <row r="191" spans="1:6" x14ac:dyDescent="0.35">
      <c r="A191">
        <v>1194</v>
      </c>
      <c r="B191" t="s">
        <v>624</v>
      </c>
      <c r="C191" t="s">
        <v>428</v>
      </c>
      <c r="D191" t="s">
        <v>429</v>
      </c>
      <c r="E191">
        <v>40.322400000000002</v>
      </c>
      <c r="F191">
        <f t="shared" si="6"/>
        <v>1</v>
      </c>
    </row>
    <row r="192" spans="1:6" x14ac:dyDescent="0.35">
      <c r="A192">
        <v>1195</v>
      </c>
      <c r="B192" t="s">
        <v>625</v>
      </c>
      <c r="C192" t="s">
        <v>428</v>
      </c>
      <c r="D192" t="s">
        <v>429</v>
      </c>
      <c r="E192">
        <v>9.9335000000000004</v>
      </c>
      <c r="F192">
        <f t="shared" si="6"/>
        <v>1</v>
      </c>
    </row>
    <row r="193" spans="1:6" x14ac:dyDescent="0.35">
      <c r="A193">
        <v>1196</v>
      </c>
      <c r="B193" t="s">
        <v>626</v>
      </c>
      <c r="C193" t="s">
        <v>428</v>
      </c>
      <c r="D193" t="s">
        <v>429</v>
      </c>
      <c r="E193">
        <v>11.0364</v>
      </c>
      <c r="F193">
        <f t="shared" si="6"/>
        <v>1</v>
      </c>
    </row>
    <row r="194" spans="1:6" x14ac:dyDescent="0.35">
      <c r="A194">
        <v>1197</v>
      </c>
      <c r="B194" t="s">
        <v>627</v>
      </c>
      <c r="C194" t="s">
        <v>428</v>
      </c>
      <c r="D194" t="s">
        <v>429</v>
      </c>
      <c r="E194">
        <v>75.889499999999998</v>
      </c>
      <c r="F194">
        <f t="shared" si="6"/>
        <v>1</v>
      </c>
    </row>
    <row r="195" spans="1:6" x14ac:dyDescent="0.35">
      <c r="A195">
        <v>1198</v>
      </c>
      <c r="B195" t="s">
        <v>628</v>
      </c>
      <c r="C195" t="s">
        <v>428</v>
      </c>
      <c r="D195" t="s">
        <v>429</v>
      </c>
      <c r="E195">
        <v>8.4314999999999998</v>
      </c>
      <c r="F195">
        <f t="shared" ref="F195:F258" si="7">INT(A195/1000)</f>
        <v>1</v>
      </c>
    </row>
    <row r="196" spans="1:6" x14ac:dyDescent="0.35">
      <c r="A196">
        <v>1199</v>
      </c>
      <c r="B196" t="s">
        <v>629</v>
      </c>
      <c r="C196" t="s">
        <v>442</v>
      </c>
      <c r="D196" t="s">
        <v>433</v>
      </c>
      <c r="E196">
        <v>18.363299999999999</v>
      </c>
      <c r="F196">
        <f t="shared" si="7"/>
        <v>1</v>
      </c>
    </row>
    <row r="197" spans="1:6" x14ac:dyDescent="0.35">
      <c r="A197">
        <v>1200</v>
      </c>
      <c r="B197" t="s">
        <v>630</v>
      </c>
      <c r="C197" t="s">
        <v>428</v>
      </c>
      <c r="D197" t="s">
        <v>429</v>
      </c>
      <c r="E197">
        <v>4.6894</v>
      </c>
      <c r="F197">
        <f t="shared" si="7"/>
        <v>1</v>
      </c>
    </row>
    <row r="198" spans="1:6" x14ac:dyDescent="0.35">
      <c r="A198">
        <v>1201</v>
      </c>
      <c r="B198" t="s">
        <v>631</v>
      </c>
      <c r="C198" t="s">
        <v>432</v>
      </c>
      <c r="D198" t="s">
        <v>433</v>
      </c>
      <c r="E198">
        <v>88.721800000000002</v>
      </c>
      <c r="F198">
        <f t="shared" si="7"/>
        <v>1</v>
      </c>
    </row>
    <row r="199" spans="1:6" x14ac:dyDescent="0.35">
      <c r="A199">
        <v>1202</v>
      </c>
      <c r="B199" t="s">
        <v>632</v>
      </c>
      <c r="C199" t="s">
        <v>432</v>
      </c>
      <c r="D199" t="s">
        <v>433</v>
      </c>
      <c r="E199">
        <v>72.154600000000002</v>
      </c>
      <c r="F199">
        <f t="shared" si="7"/>
        <v>1</v>
      </c>
    </row>
    <row r="200" spans="1:6" x14ac:dyDescent="0.35">
      <c r="A200">
        <v>1203</v>
      </c>
      <c r="B200" t="s">
        <v>633</v>
      </c>
      <c r="C200" t="s">
        <v>428</v>
      </c>
      <c r="D200" t="s">
        <v>429</v>
      </c>
      <c r="E200">
        <v>29.8292</v>
      </c>
      <c r="F200">
        <f t="shared" si="7"/>
        <v>1</v>
      </c>
    </row>
    <row r="201" spans="1:6" x14ac:dyDescent="0.35">
      <c r="A201">
        <v>1204</v>
      </c>
      <c r="B201" t="s">
        <v>634</v>
      </c>
      <c r="C201" t="s">
        <v>428</v>
      </c>
      <c r="D201" t="s">
        <v>429</v>
      </c>
      <c r="E201">
        <v>22.551600000000001</v>
      </c>
      <c r="F201">
        <f t="shared" si="7"/>
        <v>1</v>
      </c>
    </row>
    <row r="202" spans="1:6" x14ac:dyDescent="0.35">
      <c r="A202">
        <v>1205</v>
      </c>
      <c r="B202" t="s">
        <v>635</v>
      </c>
      <c r="C202" t="s">
        <v>428</v>
      </c>
      <c r="D202" t="s">
        <v>429</v>
      </c>
      <c r="E202">
        <v>11.293799999999999</v>
      </c>
      <c r="F202">
        <f t="shared" si="7"/>
        <v>1</v>
      </c>
    </row>
    <row r="203" spans="1:6" x14ac:dyDescent="0.35">
      <c r="A203">
        <v>1206</v>
      </c>
      <c r="B203" t="s">
        <v>636</v>
      </c>
      <c r="C203" t="s">
        <v>442</v>
      </c>
      <c r="D203" t="s">
        <v>433</v>
      </c>
      <c r="E203">
        <v>6.0652999999999997</v>
      </c>
      <c r="F203">
        <f t="shared" si="7"/>
        <v>1</v>
      </c>
    </row>
    <row r="204" spans="1:6" x14ac:dyDescent="0.35">
      <c r="A204">
        <v>1207</v>
      </c>
      <c r="B204" t="s">
        <v>637</v>
      </c>
      <c r="C204" t="s">
        <v>442</v>
      </c>
      <c r="D204" t="s">
        <v>433</v>
      </c>
      <c r="E204">
        <v>8.2528000000000006</v>
      </c>
      <c r="F204">
        <f t="shared" si="7"/>
        <v>1</v>
      </c>
    </row>
    <row r="205" spans="1:6" x14ac:dyDescent="0.35">
      <c r="A205">
        <v>1208</v>
      </c>
      <c r="B205" t="s">
        <v>638</v>
      </c>
      <c r="C205" t="s">
        <v>428</v>
      </c>
      <c r="D205" t="s">
        <v>429</v>
      </c>
      <c r="E205">
        <v>1.9251</v>
      </c>
      <c r="F205">
        <f t="shared" si="7"/>
        <v>1</v>
      </c>
    </row>
    <row r="206" spans="1:6" x14ac:dyDescent="0.35">
      <c r="A206">
        <v>1209</v>
      </c>
      <c r="B206" t="s">
        <v>639</v>
      </c>
      <c r="C206" t="s">
        <v>428</v>
      </c>
      <c r="D206" t="s">
        <v>429</v>
      </c>
      <c r="E206">
        <v>3.8982999999999999</v>
      </c>
      <c r="F206">
        <f t="shared" si="7"/>
        <v>1</v>
      </c>
    </row>
    <row r="207" spans="1:6" x14ac:dyDescent="0.35">
      <c r="A207">
        <v>1210</v>
      </c>
      <c r="B207" t="s">
        <v>640</v>
      </c>
      <c r="C207" t="s">
        <v>428</v>
      </c>
      <c r="D207" t="s">
        <v>429</v>
      </c>
      <c r="E207">
        <v>17.5365</v>
      </c>
      <c r="F207">
        <f t="shared" si="7"/>
        <v>1</v>
      </c>
    </row>
    <row r="208" spans="1:6" x14ac:dyDescent="0.35">
      <c r="A208">
        <v>1211</v>
      </c>
      <c r="B208" t="s">
        <v>641</v>
      </c>
      <c r="C208" t="s">
        <v>428</v>
      </c>
      <c r="D208" t="s">
        <v>429</v>
      </c>
      <c r="E208">
        <v>6.9534000000000002</v>
      </c>
      <c r="F208">
        <f t="shared" si="7"/>
        <v>1</v>
      </c>
    </row>
    <row r="209" spans="1:6" x14ac:dyDescent="0.35">
      <c r="A209">
        <v>1212</v>
      </c>
      <c r="B209" t="s">
        <v>642</v>
      </c>
      <c r="C209" t="s">
        <v>432</v>
      </c>
      <c r="D209" t="s">
        <v>433</v>
      </c>
      <c r="E209">
        <v>43.527900000000002</v>
      </c>
      <c r="F209">
        <f t="shared" si="7"/>
        <v>1</v>
      </c>
    </row>
    <row r="210" spans="1:6" x14ac:dyDescent="0.35">
      <c r="A210">
        <v>1213</v>
      </c>
      <c r="B210" t="s">
        <v>643</v>
      </c>
      <c r="C210" t="s">
        <v>428</v>
      </c>
      <c r="D210" t="s">
        <v>429</v>
      </c>
      <c r="E210">
        <v>10.563700000000001</v>
      </c>
      <c r="F210">
        <f t="shared" si="7"/>
        <v>1</v>
      </c>
    </row>
    <row r="211" spans="1:6" x14ac:dyDescent="0.35">
      <c r="A211">
        <v>1214</v>
      </c>
      <c r="B211" t="s">
        <v>644</v>
      </c>
      <c r="C211" t="s">
        <v>428</v>
      </c>
      <c r="D211" t="s">
        <v>429</v>
      </c>
      <c r="E211">
        <v>25.3306</v>
      </c>
      <c r="F211">
        <f t="shared" si="7"/>
        <v>1</v>
      </c>
    </row>
    <row r="212" spans="1:6" x14ac:dyDescent="0.35">
      <c r="A212">
        <v>1215</v>
      </c>
      <c r="B212" t="s">
        <v>645</v>
      </c>
      <c r="C212" t="s">
        <v>428</v>
      </c>
      <c r="D212" t="s">
        <v>429</v>
      </c>
      <c r="E212">
        <v>35.837499999999999</v>
      </c>
      <c r="F212">
        <f t="shared" si="7"/>
        <v>1</v>
      </c>
    </row>
    <row r="213" spans="1:6" x14ac:dyDescent="0.35">
      <c r="A213">
        <v>1216</v>
      </c>
      <c r="B213" t="s">
        <v>646</v>
      </c>
      <c r="C213" t="s">
        <v>442</v>
      </c>
      <c r="D213" t="s">
        <v>433</v>
      </c>
      <c r="E213">
        <v>11.9024</v>
      </c>
      <c r="F213">
        <f t="shared" si="7"/>
        <v>1</v>
      </c>
    </row>
    <row r="214" spans="1:6" x14ac:dyDescent="0.35">
      <c r="A214">
        <v>1217</v>
      </c>
      <c r="B214" t="s">
        <v>647</v>
      </c>
      <c r="C214" t="s">
        <v>428</v>
      </c>
      <c r="D214" t="s">
        <v>429</v>
      </c>
      <c r="E214">
        <v>32.0715</v>
      </c>
      <c r="F214">
        <f t="shared" si="7"/>
        <v>1</v>
      </c>
    </row>
    <row r="215" spans="1:6" x14ac:dyDescent="0.35">
      <c r="A215">
        <v>1218</v>
      </c>
      <c r="B215" t="s">
        <v>648</v>
      </c>
      <c r="C215" t="s">
        <v>428</v>
      </c>
      <c r="D215" t="s">
        <v>429</v>
      </c>
      <c r="E215">
        <v>10.9702</v>
      </c>
      <c r="F215">
        <f t="shared" si="7"/>
        <v>1</v>
      </c>
    </row>
    <row r="216" spans="1:6" x14ac:dyDescent="0.35">
      <c r="A216">
        <v>1219</v>
      </c>
      <c r="B216" t="s">
        <v>649</v>
      </c>
      <c r="C216" t="s">
        <v>438</v>
      </c>
      <c r="D216" t="s">
        <v>429</v>
      </c>
      <c r="E216">
        <v>29.1311</v>
      </c>
      <c r="F216">
        <f t="shared" si="7"/>
        <v>1</v>
      </c>
    </row>
    <row r="217" spans="1:6" x14ac:dyDescent="0.35">
      <c r="A217">
        <v>1220</v>
      </c>
      <c r="B217" t="s">
        <v>650</v>
      </c>
      <c r="C217" t="s">
        <v>428</v>
      </c>
      <c r="D217" t="s">
        <v>429</v>
      </c>
      <c r="E217">
        <v>8.5648999999999997</v>
      </c>
      <c r="F217">
        <f t="shared" si="7"/>
        <v>1</v>
      </c>
    </row>
    <row r="218" spans="1:6" x14ac:dyDescent="0.35">
      <c r="A218">
        <v>1221</v>
      </c>
      <c r="B218" t="s">
        <v>651</v>
      </c>
      <c r="C218" t="s">
        <v>442</v>
      </c>
      <c r="D218" t="s">
        <v>433</v>
      </c>
      <c r="E218">
        <v>14.0022</v>
      </c>
      <c r="F218">
        <f t="shared" si="7"/>
        <v>1</v>
      </c>
    </row>
    <row r="219" spans="1:6" x14ac:dyDescent="0.35">
      <c r="A219">
        <v>1222</v>
      </c>
      <c r="B219" t="s">
        <v>652</v>
      </c>
      <c r="C219" t="s">
        <v>428</v>
      </c>
      <c r="D219" t="s">
        <v>429</v>
      </c>
      <c r="E219">
        <v>9.8640000000000008</v>
      </c>
      <c r="F219">
        <f t="shared" si="7"/>
        <v>1</v>
      </c>
    </row>
    <row r="220" spans="1:6" x14ac:dyDescent="0.35">
      <c r="A220">
        <v>1223</v>
      </c>
      <c r="B220" t="s">
        <v>653</v>
      </c>
      <c r="C220" t="s">
        <v>428</v>
      </c>
      <c r="D220" t="s">
        <v>429</v>
      </c>
      <c r="E220">
        <v>11.1183</v>
      </c>
      <c r="F220">
        <f t="shared" si="7"/>
        <v>1</v>
      </c>
    </row>
    <row r="221" spans="1:6" x14ac:dyDescent="0.35">
      <c r="A221">
        <v>1224</v>
      </c>
      <c r="B221" t="s">
        <v>654</v>
      </c>
      <c r="C221" t="s">
        <v>432</v>
      </c>
      <c r="D221" t="s">
        <v>433</v>
      </c>
      <c r="E221">
        <v>96.488399999999999</v>
      </c>
      <c r="F221">
        <f t="shared" si="7"/>
        <v>1</v>
      </c>
    </row>
    <row r="222" spans="1:6" x14ac:dyDescent="0.35">
      <c r="A222">
        <v>1225</v>
      </c>
      <c r="B222" t="s">
        <v>655</v>
      </c>
      <c r="C222" t="s">
        <v>428</v>
      </c>
      <c r="D222" t="s">
        <v>429</v>
      </c>
      <c r="E222">
        <v>11.3726</v>
      </c>
      <c r="F222">
        <f t="shared" si="7"/>
        <v>1</v>
      </c>
    </row>
    <row r="223" spans="1:6" x14ac:dyDescent="0.35">
      <c r="A223">
        <v>1226</v>
      </c>
      <c r="B223" t="s">
        <v>656</v>
      </c>
      <c r="C223" t="s">
        <v>442</v>
      </c>
      <c r="D223" t="s">
        <v>433</v>
      </c>
      <c r="E223">
        <v>12.468500000000001</v>
      </c>
      <c r="F223">
        <f t="shared" si="7"/>
        <v>1</v>
      </c>
    </row>
    <row r="224" spans="1:6" x14ac:dyDescent="0.35">
      <c r="A224">
        <v>1227</v>
      </c>
      <c r="B224" t="s">
        <v>657</v>
      </c>
      <c r="C224" t="s">
        <v>442</v>
      </c>
      <c r="D224" t="s">
        <v>433</v>
      </c>
      <c r="E224">
        <v>59.290300000000002</v>
      </c>
      <c r="F224">
        <f t="shared" si="7"/>
        <v>1</v>
      </c>
    </row>
    <row r="225" spans="1:6" x14ac:dyDescent="0.35">
      <c r="A225">
        <v>1228</v>
      </c>
      <c r="B225" t="s">
        <v>658</v>
      </c>
      <c r="C225" t="s">
        <v>438</v>
      </c>
      <c r="D225" t="s">
        <v>429</v>
      </c>
      <c r="E225">
        <v>8.8148</v>
      </c>
      <c r="F225">
        <f t="shared" si="7"/>
        <v>1</v>
      </c>
    </row>
    <row r="226" spans="1:6" x14ac:dyDescent="0.35">
      <c r="A226">
        <v>1229</v>
      </c>
      <c r="B226" t="s">
        <v>659</v>
      </c>
      <c r="C226" t="s">
        <v>428</v>
      </c>
      <c r="D226" t="s">
        <v>429</v>
      </c>
      <c r="E226">
        <v>26.764700000000001</v>
      </c>
      <c r="F226">
        <f t="shared" si="7"/>
        <v>1</v>
      </c>
    </row>
    <row r="227" spans="1:6" x14ac:dyDescent="0.35">
      <c r="A227">
        <v>1230</v>
      </c>
      <c r="B227" t="s">
        <v>660</v>
      </c>
      <c r="C227" t="s">
        <v>428</v>
      </c>
      <c r="D227" t="s">
        <v>429</v>
      </c>
      <c r="E227">
        <v>14.965299999999999</v>
      </c>
      <c r="F227">
        <f t="shared" si="7"/>
        <v>1</v>
      </c>
    </row>
    <row r="228" spans="1:6" x14ac:dyDescent="0.35">
      <c r="A228">
        <v>1231</v>
      </c>
      <c r="B228" t="s">
        <v>661</v>
      </c>
      <c r="C228" t="s">
        <v>428</v>
      </c>
      <c r="D228" t="s">
        <v>429</v>
      </c>
      <c r="E228">
        <v>5.1536999999999997</v>
      </c>
      <c r="F228">
        <f t="shared" si="7"/>
        <v>1</v>
      </c>
    </row>
    <row r="229" spans="1:6" x14ac:dyDescent="0.35">
      <c r="A229">
        <v>1232</v>
      </c>
      <c r="B229" t="s">
        <v>662</v>
      </c>
      <c r="C229" t="s">
        <v>432</v>
      </c>
      <c r="D229" t="s">
        <v>433</v>
      </c>
      <c r="E229">
        <v>39.105600000000003</v>
      </c>
      <c r="F229">
        <f t="shared" si="7"/>
        <v>1</v>
      </c>
    </row>
    <row r="230" spans="1:6" x14ac:dyDescent="0.35">
      <c r="A230">
        <v>1233</v>
      </c>
      <c r="B230" t="s">
        <v>663</v>
      </c>
      <c r="C230" t="s">
        <v>428</v>
      </c>
      <c r="D230" t="s">
        <v>429</v>
      </c>
      <c r="E230">
        <v>2.3296000000000001</v>
      </c>
      <c r="F230">
        <f t="shared" si="7"/>
        <v>1</v>
      </c>
    </row>
    <row r="231" spans="1:6" x14ac:dyDescent="0.35">
      <c r="A231">
        <v>1234</v>
      </c>
      <c r="B231" t="s">
        <v>664</v>
      </c>
      <c r="C231" t="s">
        <v>432</v>
      </c>
      <c r="D231" t="s">
        <v>433</v>
      </c>
      <c r="E231">
        <v>15.9322</v>
      </c>
      <c r="F231">
        <f t="shared" si="7"/>
        <v>1</v>
      </c>
    </row>
    <row r="232" spans="1:6" x14ac:dyDescent="0.35">
      <c r="A232">
        <v>1235</v>
      </c>
      <c r="B232" t="s">
        <v>665</v>
      </c>
      <c r="C232" t="s">
        <v>428</v>
      </c>
      <c r="D232" t="s">
        <v>429</v>
      </c>
      <c r="E232">
        <v>2.2898999999999998</v>
      </c>
      <c r="F232">
        <f t="shared" si="7"/>
        <v>1</v>
      </c>
    </row>
    <row r="233" spans="1:6" x14ac:dyDescent="0.35">
      <c r="A233">
        <v>1236</v>
      </c>
      <c r="B233" t="s">
        <v>666</v>
      </c>
      <c r="C233" t="s">
        <v>428</v>
      </c>
      <c r="D233" t="s">
        <v>429</v>
      </c>
      <c r="E233">
        <v>22.275600000000001</v>
      </c>
      <c r="F233">
        <f t="shared" si="7"/>
        <v>1</v>
      </c>
    </row>
    <row r="234" spans="1:6" x14ac:dyDescent="0.35">
      <c r="A234">
        <v>1237</v>
      </c>
      <c r="B234" t="s">
        <v>667</v>
      </c>
      <c r="C234" t="s">
        <v>442</v>
      </c>
      <c r="D234" t="s">
        <v>433</v>
      </c>
      <c r="E234">
        <v>21.052099999999999</v>
      </c>
      <c r="F234">
        <f t="shared" si="7"/>
        <v>1</v>
      </c>
    </row>
    <row r="235" spans="1:6" x14ac:dyDescent="0.35">
      <c r="A235">
        <v>1238</v>
      </c>
      <c r="B235" t="s">
        <v>668</v>
      </c>
      <c r="C235" t="s">
        <v>442</v>
      </c>
      <c r="D235" t="s">
        <v>433</v>
      </c>
      <c r="E235">
        <v>3.5568</v>
      </c>
      <c r="F235">
        <f t="shared" si="7"/>
        <v>1</v>
      </c>
    </row>
    <row r="236" spans="1:6" x14ac:dyDescent="0.35">
      <c r="A236">
        <v>1239</v>
      </c>
      <c r="B236" t="s">
        <v>669</v>
      </c>
      <c r="C236" t="s">
        <v>428</v>
      </c>
      <c r="D236" t="s">
        <v>429</v>
      </c>
      <c r="E236">
        <v>3.3355999999999999</v>
      </c>
      <c r="F236">
        <f t="shared" si="7"/>
        <v>1</v>
      </c>
    </row>
    <row r="237" spans="1:6" x14ac:dyDescent="0.35">
      <c r="A237">
        <v>1240</v>
      </c>
      <c r="B237" t="s">
        <v>670</v>
      </c>
      <c r="C237" t="s">
        <v>428</v>
      </c>
      <c r="D237" t="s">
        <v>429</v>
      </c>
      <c r="E237">
        <v>15.1328</v>
      </c>
      <c r="F237">
        <f t="shared" si="7"/>
        <v>1</v>
      </c>
    </row>
    <row r="238" spans="1:6" x14ac:dyDescent="0.35">
      <c r="A238">
        <v>1241</v>
      </c>
      <c r="B238" t="s">
        <v>671</v>
      </c>
      <c r="C238" t="s">
        <v>428</v>
      </c>
      <c r="D238" t="s">
        <v>429</v>
      </c>
      <c r="E238">
        <v>6.5369999999999999</v>
      </c>
      <c r="F238">
        <f t="shared" si="7"/>
        <v>1</v>
      </c>
    </row>
    <row r="239" spans="1:6" x14ac:dyDescent="0.35">
      <c r="A239">
        <v>1242</v>
      </c>
      <c r="B239" t="s">
        <v>672</v>
      </c>
      <c r="C239" t="s">
        <v>428</v>
      </c>
      <c r="D239" t="s">
        <v>429</v>
      </c>
      <c r="E239">
        <v>15.551399999999999</v>
      </c>
      <c r="F239">
        <f t="shared" si="7"/>
        <v>1</v>
      </c>
    </row>
    <row r="240" spans="1:6" x14ac:dyDescent="0.35">
      <c r="A240">
        <v>1243</v>
      </c>
      <c r="B240" t="s">
        <v>673</v>
      </c>
      <c r="C240" t="s">
        <v>428</v>
      </c>
      <c r="D240" t="s">
        <v>429</v>
      </c>
      <c r="E240">
        <v>8.8670000000000009</v>
      </c>
      <c r="F240">
        <f t="shared" si="7"/>
        <v>1</v>
      </c>
    </row>
    <row r="241" spans="1:6" x14ac:dyDescent="0.35">
      <c r="A241">
        <v>1244</v>
      </c>
      <c r="B241" t="s">
        <v>674</v>
      </c>
      <c r="C241" t="s">
        <v>428</v>
      </c>
      <c r="D241" t="s">
        <v>429</v>
      </c>
      <c r="E241">
        <v>19.9542</v>
      </c>
      <c r="F241">
        <f t="shared" si="7"/>
        <v>1</v>
      </c>
    </row>
    <row r="242" spans="1:6" x14ac:dyDescent="0.35">
      <c r="A242">
        <v>1245</v>
      </c>
      <c r="B242" t="s">
        <v>675</v>
      </c>
      <c r="C242" t="s">
        <v>428</v>
      </c>
      <c r="D242" t="s">
        <v>429</v>
      </c>
      <c r="E242">
        <v>19.800699999999999</v>
      </c>
      <c r="F242">
        <f t="shared" si="7"/>
        <v>1</v>
      </c>
    </row>
    <row r="243" spans="1:6" x14ac:dyDescent="0.35">
      <c r="A243">
        <v>1246</v>
      </c>
      <c r="B243" t="s">
        <v>676</v>
      </c>
      <c r="C243" t="s">
        <v>428</v>
      </c>
      <c r="D243" t="s">
        <v>429</v>
      </c>
      <c r="E243">
        <v>9.8468999999999998</v>
      </c>
      <c r="F243">
        <f t="shared" si="7"/>
        <v>1</v>
      </c>
    </row>
    <row r="244" spans="1:6" x14ac:dyDescent="0.35">
      <c r="A244">
        <v>1247</v>
      </c>
      <c r="B244" t="s">
        <v>677</v>
      </c>
      <c r="C244" t="s">
        <v>428</v>
      </c>
      <c r="D244" t="s">
        <v>429</v>
      </c>
      <c r="E244">
        <v>9.9176000000000002</v>
      </c>
      <c r="F244">
        <f t="shared" si="7"/>
        <v>1</v>
      </c>
    </row>
    <row r="245" spans="1:6" x14ac:dyDescent="0.35">
      <c r="A245">
        <v>1248</v>
      </c>
      <c r="B245" t="s">
        <v>678</v>
      </c>
      <c r="C245" t="s">
        <v>428</v>
      </c>
      <c r="D245" t="s">
        <v>429</v>
      </c>
      <c r="E245">
        <v>17.319900000000001</v>
      </c>
      <c r="F245">
        <f t="shared" si="7"/>
        <v>1</v>
      </c>
    </row>
    <row r="246" spans="1:6" x14ac:dyDescent="0.35">
      <c r="A246">
        <v>1249</v>
      </c>
      <c r="B246" t="s">
        <v>679</v>
      </c>
      <c r="C246" t="s">
        <v>428</v>
      </c>
      <c r="D246" t="s">
        <v>429</v>
      </c>
      <c r="E246">
        <v>12.3459</v>
      </c>
      <c r="F246">
        <f t="shared" si="7"/>
        <v>1</v>
      </c>
    </row>
    <row r="247" spans="1:6" x14ac:dyDescent="0.35">
      <c r="A247">
        <v>1250</v>
      </c>
      <c r="B247" t="s">
        <v>680</v>
      </c>
      <c r="C247" t="s">
        <v>428</v>
      </c>
      <c r="D247" t="s">
        <v>429</v>
      </c>
      <c r="E247">
        <v>11.895899999999999</v>
      </c>
      <c r="F247">
        <f t="shared" si="7"/>
        <v>1</v>
      </c>
    </row>
    <row r="248" spans="1:6" x14ac:dyDescent="0.35">
      <c r="A248">
        <v>1251</v>
      </c>
      <c r="B248" t="s">
        <v>681</v>
      </c>
      <c r="C248" t="s">
        <v>428</v>
      </c>
      <c r="D248" t="s">
        <v>429</v>
      </c>
      <c r="E248">
        <v>1.7099</v>
      </c>
      <c r="F248">
        <f t="shared" si="7"/>
        <v>1</v>
      </c>
    </row>
    <row r="249" spans="1:6" x14ac:dyDescent="0.35">
      <c r="A249">
        <v>1252</v>
      </c>
      <c r="B249" t="s">
        <v>682</v>
      </c>
      <c r="C249" t="s">
        <v>428</v>
      </c>
      <c r="D249" t="s">
        <v>429</v>
      </c>
      <c r="E249">
        <v>11.4216</v>
      </c>
      <c r="F249">
        <f t="shared" si="7"/>
        <v>1</v>
      </c>
    </row>
    <row r="250" spans="1:6" x14ac:dyDescent="0.35">
      <c r="A250">
        <v>1253</v>
      </c>
      <c r="B250" t="s">
        <v>683</v>
      </c>
      <c r="C250" t="s">
        <v>428</v>
      </c>
      <c r="D250" t="s">
        <v>429</v>
      </c>
      <c r="E250">
        <v>16.472200000000001</v>
      </c>
      <c r="F250">
        <f t="shared" si="7"/>
        <v>1</v>
      </c>
    </row>
    <row r="251" spans="1:6" x14ac:dyDescent="0.35">
      <c r="A251">
        <v>1254</v>
      </c>
      <c r="B251" t="s">
        <v>684</v>
      </c>
      <c r="C251" t="s">
        <v>428</v>
      </c>
      <c r="D251" t="s">
        <v>429</v>
      </c>
      <c r="E251">
        <v>12.1469</v>
      </c>
      <c r="F251">
        <f t="shared" si="7"/>
        <v>1</v>
      </c>
    </row>
    <row r="252" spans="1:6" x14ac:dyDescent="0.35">
      <c r="A252">
        <v>1255</v>
      </c>
      <c r="B252" t="s">
        <v>685</v>
      </c>
      <c r="C252" t="s">
        <v>428</v>
      </c>
      <c r="D252" t="s">
        <v>429</v>
      </c>
      <c r="E252">
        <v>8.4420000000000002</v>
      </c>
      <c r="F252">
        <f t="shared" si="7"/>
        <v>1</v>
      </c>
    </row>
    <row r="253" spans="1:6" x14ac:dyDescent="0.35">
      <c r="A253">
        <v>1256</v>
      </c>
      <c r="B253" t="s">
        <v>686</v>
      </c>
      <c r="C253" t="s">
        <v>442</v>
      </c>
      <c r="D253" t="s">
        <v>433</v>
      </c>
      <c r="E253">
        <v>9.9578000000000007</v>
      </c>
      <c r="F253">
        <f t="shared" si="7"/>
        <v>1</v>
      </c>
    </row>
    <row r="254" spans="1:6" x14ac:dyDescent="0.35">
      <c r="A254">
        <v>1257</v>
      </c>
      <c r="B254" t="s">
        <v>687</v>
      </c>
      <c r="C254" t="s">
        <v>428</v>
      </c>
      <c r="D254" t="s">
        <v>429</v>
      </c>
      <c r="E254">
        <v>16.560500000000001</v>
      </c>
      <c r="F254">
        <f t="shared" si="7"/>
        <v>1</v>
      </c>
    </row>
    <row r="255" spans="1:6" x14ac:dyDescent="0.35">
      <c r="A255">
        <v>1258</v>
      </c>
      <c r="B255" t="s">
        <v>688</v>
      </c>
      <c r="C255" t="s">
        <v>432</v>
      </c>
      <c r="D255" t="s">
        <v>433</v>
      </c>
      <c r="E255">
        <v>78.352000000000004</v>
      </c>
      <c r="F255">
        <f t="shared" si="7"/>
        <v>1</v>
      </c>
    </row>
    <row r="256" spans="1:6" x14ac:dyDescent="0.35">
      <c r="A256">
        <v>1259</v>
      </c>
      <c r="B256" t="s">
        <v>689</v>
      </c>
      <c r="C256" t="s">
        <v>432</v>
      </c>
      <c r="D256" t="s">
        <v>433</v>
      </c>
      <c r="E256">
        <v>17.894400000000001</v>
      </c>
      <c r="F256">
        <f t="shared" si="7"/>
        <v>1</v>
      </c>
    </row>
    <row r="257" spans="1:6" x14ac:dyDescent="0.35">
      <c r="A257">
        <v>1260</v>
      </c>
      <c r="B257" t="s">
        <v>690</v>
      </c>
      <c r="C257" t="s">
        <v>428</v>
      </c>
      <c r="D257" t="s">
        <v>429</v>
      </c>
      <c r="E257">
        <v>31.510400000000001</v>
      </c>
      <c r="F257">
        <f t="shared" si="7"/>
        <v>1</v>
      </c>
    </row>
    <row r="258" spans="1:6" x14ac:dyDescent="0.35">
      <c r="A258">
        <v>1261</v>
      </c>
      <c r="B258" t="s">
        <v>691</v>
      </c>
      <c r="C258" t="s">
        <v>428</v>
      </c>
      <c r="D258" t="s">
        <v>429</v>
      </c>
      <c r="E258">
        <v>7.9132999999999996</v>
      </c>
      <c r="F258">
        <f t="shared" si="7"/>
        <v>1</v>
      </c>
    </row>
    <row r="259" spans="1:6" x14ac:dyDescent="0.35">
      <c r="A259">
        <v>1262</v>
      </c>
      <c r="B259" t="s">
        <v>692</v>
      </c>
      <c r="C259" t="s">
        <v>428</v>
      </c>
      <c r="D259" t="s">
        <v>429</v>
      </c>
      <c r="E259">
        <v>11.6205</v>
      </c>
      <c r="F259">
        <f t="shared" ref="F259:F322" si="8">INT(A259/1000)</f>
        <v>1</v>
      </c>
    </row>
    <row r="260" spans="1:6" x14ac:dyDescent="0.35">
      <c r="A260">
        <v>1263</v>
      </c>
      <c r="B260" t="s">
        <v>693</v>
      </c>
      <c r="C260" t="s">
        <v>432</v>
      </c>
      <c r="D260" t="s">
        <v>433</v>
      </c>
      <c r="E260">
        <v>26.386900000000001</v>
      </c>
      <c r="F260">
        <f t="shared" si="8"/>
        <v>1</v>
      </c>
    </row>
    <row r="261" spans="1:6" x14ac:dyDescent="0.35">
      <c r="A261">
        <v>1264</v>
      </c>
      <c r="B261" t="s">
        <v>694</v>
      </c>
      <c r="C261" t="s">
        <v>428</v>
      </c>
      <c r="D261" t="s">
        <v>429</v>
      </c>
      <c r="E261">
        <v>6.5061999999999998</v>
      </c>
      <c r="F261">
        <f t="shared" si="8"/>
        <v>1</v>
      </c>
    </row>
    <row r="262" spans="1:6" x14ac:dyDescent="0.35">
      <c r="A262">
        <v>1265</v>
      </c>
      <c r="B262" t="s">
        <v>695</v>
      </c>
      <c r="C262" t="s">
        <v>428</v>
      </c>
      <c r="D262" t="s">
        <v>429</v>
      </c>
      <c r="E262">
        <v>31.092199999999998</v>
      </c>
      <c r="F262">
        <f t="shared" si="8"/>
        <v>1</v>
      </c>
    </row>
    <row r="263" spans="1:6" x14ac:dyDescent="0.35">
      <c r="A263">
        <v>1266</v>
      </c>
      <c r="B263" t="s">
        <v>696</v>
      </c>
      <c r="C263" t="s">
        <v>428</v>
      </c>
      <c r="D263" t="s">
        <v>429</v>
      </c>
      <c r="E263">
        <v>23.450299999999999</v>
      </c>
      <c r="F263">
        <f t="shared" si="8"/>
        <v>1</v>
      </c>
    </row>
    <row r="264" spans="1:6" x14ac:dyDescent="0.35">
      <c r="A264">
        <v>1267</v>
      </c>
      <c r="B264" t="s">
        <v>697</v>
      </c>
      <c r="C264" t="s">
        <v>442</v>
      </c>
      <c r="D264" t="s">
        <v>433</v>
      </c>
      <c r="E264">
        <v>29.918399999999998</v>
      </c>
      <c r="F264">
        <f t="shared" si="8"/>
        <v>1</v>
      </c>
    </row>
    <row r="265" spans="1:6" x14ac:dyDescent="0.35">
      <c r="A265">
        <v>1268</v>
      </c>
      <c r="B265" t="s">
        <v>698</v>
      </c>
      <c r="C265" t="s">
        <v>428</v>
      </c>
      <c r="D265" t="s">
        <v>429</v>
      </c>
      <c r="E265">
        <v>2.0326</v>
      </c>
      <c r="F265">
        <f t="shared" si="8"/>
        <v>1</v>
      </c>
    </row>
    <row r="266" spans="1:6" x14ac:dyDescent="0.35">
      <c r="A266">
        <v>1269</v>
      </c>
      <c r="B266" t="s">
        <v>699</v>
      </c>
      <c r="C266" t="s">
        <v>428</v>
      </c>
      <c r="D266" t="s">
        <v>429</v>
      </c>
      <c r="E266">
        <v>22.5015</v>
      </c>
      <c r="F266">
        <f t="shared" si="8"/>
        <v>1</v>
      </c>
    </row>
    <row r="267" spans="1:6" x14ac:dyDescent="0.35">
      <c r="A267">
        <v>1270</v>
      </c>
      <c r="B267" t="s">
        <v>700</v>
      </c>
      <c r="C267" t="s">
        <v>442</v>
      </c>
      <c r="D267" t="s">
        <v>433</v>
      </c>
      <c r="E267">
        <v>11.117000000000001</v>
      </c>
      <c r="F267">
        <f t="shared" si="8"/>
        <v>1</v>
      </c>
    </row>
    <row r="268" spans="1:6" x14ac:dyDescent="0.35">
      <c r="A268">
        <v>1271</v>
      </c>
      <c r="B268" t="s">
        <v>701</v>
      </c>
      <c r="C268" t="s">
        <v>428</v>
      </c>
      <c r="D268" t="s">
        <v>429</v>
      </c>
      <c r="E268">
        <v>8.4778000000000002</v>
      </c>
      <c r="F268">
        <f t="shared" si="8"/>
        <v>1</v>
      </c>
    </row>
    <row r="269" spans="1:6" x14ac:dyDescent="0.35">
      <c r="A269">
        <v>1272</v>
      </c>
      <c r="B269" t="s">
        <v>10</v>
      </c>
      <c r="C269" t="s">
        <v>511</v>
      </c>
      <c r="D269" t="s">
        <v>429</v>
      </c>
      <c r="E269">
        <v>130.11359999999999</v>
      </c>
      <c r="F269">
        <f t="shared" si="8"/>
        <v>1</v>
      </c>
    </row>
    <row r="270" spans="1:6" x14ac:dyDescent="0.35">
      <c r="A270">
        <v>1273</v>
      </c>
      <c r="B270" t="s">
        <v>702</v>
      </c>
      <c r="C270" t="s">
        <v>428</v>
      </c>
      <c r="D270" t="s">
        <v>429</v>
      </c>
      <c r="E270">
        <v>9.9259000000000004</v>
      </c>
      <c r="F270">
        <f t="shared" si="8"/>
        <v>1</v>
      </c>
    </row>
    <row r="271" spans="1:6" x14ac:dyDescent="0.35">
      <c r="A271">
        <v>1274</v>
      </c>
      <c r="B271" t="s">
        <v>703</v>
      </c>
      <c r="C271" t="s">
        <v>428</v>
      </c>
      <c r="D271" t="s">
        <v>429</v>
      </c>
      <c r="E271">
        <v>5.3874000000000004</v>
      </c>
      <c r="F271">
        <f t="shared" si="8"/>
        <v>1</v>
      </c>
    </row>
    <row r="272" spans="1:6" x14ac:dyDescent="0.35">
      <c r="A272">
        <v>1275</v>
      </c>
      <c r="B272" t="s">
        <v>704</v>
      </c>
      <c r="C272" t="s">
        <v>442</v>
      </c>
      <c r="D272" t="s">
        <v>433</v>
      </c>
      <c r="E272">
        <v>21.501000000000001</v>
      </c>
      <c r="F272">
        <f t="shared" si="8"/>
        <v>1</v>
      </c>
    </row>
    <row r="273" spans="1:6" x14ac:dyDescent="0.35">
      <c r="A273">
        <v>1276</v>
      </c>
      <c r="B273" t="s">
        <v>705</v>
      </c>
      <c r="C273" t="s">
        <v>428</v>
      </c>
      <c r="D273" t="s">
        <v>429</v>
      </c>
      <c r="E273">
        <v>15.9389</v>
      </c>
      <c r="F273">
        <f t="shared" si="8"/>
        <v>1</v>
      </c>
    </row>
    <row r="274" spans="1:6" x14ac:dyDescent="0.35">
      <c r="A274">
        <v>1278</v>
      </c>
      <c r="B274" t="s">
        <v>706</v>
      </c>
      <c r="C274" t="s">
        <v>442</v>
      </c>
      <c r="D274" t="s">
        <v>433</v>
      </c>
      <c r="E274">
        <v>39.138800000000003</v>
      </c>
      <c r="F274">
        <f t="shared" si="8"/>
        <v>1</v>
      </c>
    </row>
    <row r="275" spans="1:6" x14ac:dyDescent="0.35">
      <c r="A275">
        <v>1279</v>
      </c>
      <c r="B275" t="s">
        <v>707</v>
      </c>
      <c r="C275" t="s">
        <v>442</v>
      </c>
      <c r="D275" t="s">
        <v>433</v>
      </c>
      <c r="E275">
        <v>10.3164</v>
      </c>
      <c r="F275">
        <f t="shared" si="8"/>
        <v>1</v>
      </c>
    </row>
    <row r="276" spans="1:6" x14ac:dyDescent="0.35">
      <c r="A276">
        <v>1280</v>
      </c>
      <c r="B276" t="s">
        <v>708</v>
      </c>
      <c r="C276" t="s">
        <v>428</v>
      </c>
      <c r="D276" t="s">
        <v>429</v>
      </c>
      <c r="E276">
        <v>12.1065</v>
      </c>
      <c r="F276">
        <f t="shared" si="8"/>
        <v>1</v>
      </c>
    </row>
    <row r="277" spans="1:6" x14ac:dyDescent="0.35">
      <c r="A277">
        <v>1281</v>
      </c>
      <c r="B277" t="s">
        <v>709</v>
      </c>
      <c r="C277" t="s">
        <v>432</v>
      </c>
      <c r="D277" t="s">
        <v>433</v>
      </c>
      <c r="E277">
        <v>38.894500000000001</v>
      </c>
      <c r="F277">
        <f t="shared" si="8"/>
        <v>1</v>
      </c>
    </row>
    <row r="278" spans="1:6" x14ac:dyDescent="0.35">
      <c r="A278">
        <v>1282</v>
      </c>
      <c r="B278" t="s">
        <v>710</v>
      </c>
      <c r="C278" t="s">
        <v>451</v>
      </c>
      <c r="D278" t="s">
        <v>433</v>
      </c>
      <c r="E278">
        <v>98.669200000000004</v>
      </c>
      <c r="F278">
        <f t="shared" si="8"/>
        <v>1</v>
      </c>
    </row>
    <row r="279" spans="1:6" x14ac:dyDescent="0.35">
      <c r="A279">
        <v>1283</v>
      </c>
      <c r="B279" t="s">
        <v>711</v>
      </c>
      <c r="C279" t="s">
        <v>428</v>
      </c>
      <c r="D279" t="s">
        <v>429</v>
      </c>
      <c r="E279">
        <v>7.2671999999999999</v>
      </c>
      <c r="F279">
        <f t="shared" si="8"/>
        <v>1</v>
      </c>
    </row>
    <row r="280" spans="1:6" x14ac:dyDescent="0.35">
      <c r="A280">
        <v>1284</v>
      </c>
      <c r="B280" t="s">
        <v>712</v>
      </c>
      <c r="C280" t="s">
        <v>428</v>
      </c>
      <c r="D280" t="s">
        <v>429</v>
      </c>
      <c r="E280">
        <v>36.6004</v>
      </c>
      <c r="F280">
        <f t="shared" si="8"/>
        <v>1</v>
      </c>
    </row>
    <row r="281" spans="1:6" x14ac:dyDescent="0.35">
      <c r="A281">
        <v>1285</v>
      </c>
      <c r="B281" t="s">
        <v>713</v>
      </c>
      <c r="C281" t="s">
        <v>442</v>
      </c>
      <c r="D281" t="s">
        <v>433</v>
      </c>
      <c r="E281">
        <v>8.8914000000000009</v>
      </c>
      <c r="F281">
        <f t="shared" si="8"/>
        <v>1</v>
      </c>
    </row>
    <row r="282" spans="1:6" x14ac:dyDescent="0.35">
      <c r="A282">
        <v>1286</v>
      </c>
      <c r="B282" t="s">
        <v>714</v>
      </c>
      <c r="C282" t="s">
        <v>442</v>
      </c>
      <c r="D282" t="s">
        <v>433</v>
      </c>
      <c r="E282">
        <v>6.0157999999999996</v>
      </c>
      <c r="F282">
        <f t="shared" si="8"/>
        <v>1</v>
      </c>
    </row>
    <row r="283" spans="1:6" x14ac:dyDescent="0.35">
      <c r="A283">
        <v>1287</v>
      </c>
      <c r="B283" t="s">
        <v>715</v>
      </c>
      <c r="C283" t="s">
        <v>442</v>
      </c>
      <c r="D283" t="s">
        <v>433</v>
      </c>
      <c r="E283">
        <v>11.8088</v>
      </c>
      <c r="F283">
        <f t="shared" si="8"/>
        <v>1</v>
      </c>
    </row>
    <row r="284" spans="1:6" x14ac:dyDescent="0.35">
      <c r="A284">
        <v>1288</v>
      </c>
      <c r="B284" t="s">
        <v>716</v>
      </c>
      <c r="C284" t="s">
        <v>432</v>
      </c>
      <c r="D284" t="s">
        <v>433</v>
      </c>
      <c r="E284">
        <v>71.844200000000001</v>
      </c>
      <c r="F284">
        <f t="shared" si="8"/>
        <v>1</v>
      </c>
    </row>
    <row r="285" spans="1:6" x14ac:dyDescent="0.35">
      <c r="A285">
        <v>1289</v>
      </c>
      <c r="B285" t="s">
        <v>717</v>
      </c>
      <c r="C285" t="s">
        <v>442</v>
      </c>
      <c r="D285" t="s">
        <v>433</v>
      </c>
      <c r="E285">
        <v>22.396699999999999</v>
      </c>
      <c r="F285">
        <f t="shared" si="8"/>
        <v>1</v>
      </c>
    </row>
    <row r="286" spans="1:6" x14ac:dyDescent="0.35">
      <c r="A286">
        <v>1290</v>
      </c>
      <c r="B286" t="s">
        <v>718</v>
      </c>
      <c r="C286" t="s">
        <v>442</v>
      </c>
      <c r="D286" t="s">
        <v>433</v>
      </c>
      <c r="E286">
        <v>6.8323</v>
      </c>
      <c r="F286">
        <f t="shared" si="8"/>
        <v>1</v>
      </c>
    </row>
    <row r="287" spans="1:6" x14ac:dyDescent="0.35">
      <c r="A287">
        <v>1291</v>
      </c>
      <c r="B287" t="s">
        <v>719</v>
      </c>
      <c r="C287" t="s">
        <v>442</v>
      </c>
      <c r="D287" t="s">
        <v>433</v>
      </c>
      <c r="E287">
        <v>18.748200000000001</v>
      </c>
      <c r="F287">
        <f t="shared" si="8"/>
        <v>1</v>
      </c>
    </row>
    <row r="288" spans="1:6" x14ac:dyDescent="0.35">
      <c r="A288">
        <v>1292</v>
      </c>
      <c r="B288" t="s">
        <v>720</v>
      </c>
      <c r="C288" t="s">
        <v>428</v>
      </c>
      <c r="D288" t="s">
        <v>429</v>
      </c>
      <c r="E288">
        <v>20.341799999999999</v>
      </c>
      <c r="F288">
        <f t="shared" si="8"/>
        <v>1</v>
      </c>
    </row>
    <row r="289" spans="1:6" x14ac:dyDescent="0.35">
      <c r="A289">
        <v>1293</v>
      </c>
      <c r="B289" t="s">
        <v>721</v>
      </c>
      <c r="C289" t="s">
        <v>428</v>
      </c>
      <c r="D289" t="s">
        <v>429</v>
      </c>
      <c r="E289">
        <v>28.872499999999999</v>
      </c>
      <c r="F289">
        <f t="shared" si="8"/>
        <v>1</v>
      </c>
    </row>
    <row r="290" spans="1:6" x14ac:dyDescent="0.35">
      <c r="A290">
        <v>1294</v>
      </c>
      <c r="B290" t="s">
        <v>722</v>
      </c>
      <c r="C290" t="s">
        <v>428</v>
      </c>
      <c r="D290" t="s">
        <v>429</v>
      </c>
      <c r="E290">
        <v>31.5716</v>
      </c>
      <c r="F290">
        <f t="shared" si="8"/>
        <v>1</v>
      </c>
    </row>
    <row r="291" spans="1:6" x14ac:dyDescent="0.35">
      <c r="A291">
        <v>1295</v>
      </c>
      <c r="B291" t="s">
        <v>723</v>
      </c>
      <c r="C291" t="s">
        <v>428</v>
      </c>
      <c r="D291" t="s">
        <v>429</v>
      </c>
      <c r="E291">
        <v>11.966100000000001</v>
      </c>
      <c r="F291">
        <f t="shared" si="8"/>
        <v>1</v>
      </c>
    </row>
    <row r="292" spans="1:6" x14ac:dyDescent="0.35">
      <c r="A292">
        <v>1296</v>
      </c>
      <c r="B292" t="s">
        <v>724</v>
      </c>
      <c r="C292" t="s">
        <v>428</v>
      </c>
      <c r="D292" t="s">
        <v>429</v>
      </c>
      <c r="E292">
        <v>4.8147000000000002</v>
      </c>
      <c r="F292">
        <f t="shared" si="8"/>
        <v>1</v>
      </c>
    </row>
    <row r="293" spans="1:6" x14ac:dyDescent="0.35">
      <c r="A293">
        <v>1298</v>
      </c>
      <c r="B293" t="s">
        <v>725</v>
      </c>
      <c r="C293" t="s">
        <v>428</v>
      </c>
      <c r="D293" t="s">
        <v>429</v>
      </c>
      <c r="E293">
        <v>3.2048000000000001</v>
      </c>
      <c r="F293">
        <f t="shared" si="8"/>
        <v>1</v>
      </c>
    </row>
    <row r="294" spans="1:6" x14ac:dyDescent="0.35">
      <c r="A294">
        <v>1299</v>
      </c>
      <c r="B294" t="s">
        <v>726</v>
      </c>
      <c r="C294" t="s">
        <v>428</v>
      </c>
      <c r="D294" t="s">
        <v>429</v>
      </c>
      <c r="E294">
        <v>40.624499999999998</v>
      </c>
      <c r="F294">
        <f t="shared" si="8"/>
        <v>1</v>
      </c>
    </row>
    <row r="295" spans="1:6" x14ac:dyDescent="0.35">
      <c r="A295">
        <v>1300</v>
      </c>
      <c r="B295" t="s">
        <v>727</v>
      </c>
      <c r="C295" t="s">
        <v>428</v>
      </c>
      <c r="D295" t="s">
        <v>429</v>
      </c>
      <c r="E295">
        <v>51.505000000000003</v>
      </c>
      <c r="F295">
        <f t="shared" si="8"/>
        <v>1</v>
      </c>
    </row>
    <row r="296" spans="1:6" x14ac:dyDescent="0.35">
      <c r="A296">
        <v>1301</v>
      </c>
      <c r="B296" t="s">
        <v>728</v>
      </c>
      <c r="C296" t="s">
        <v>442</v>
      </c>
      <c r="D296" t="s">
        <v>433</v>
      </c>
      <c r="E296">
        <v>4.1527000000000003</v>
      </c>
      <c r="F296">
        <f t="shared" si="8"/>
        <v>1</v>
      </c>
    </row>
    <row r="297" spans="1:6" x14ac:dyDescent="0.35">
      <c r="A297">
        <v>1302</v>
      </c>
      <c r="B297" t="s">
        <v>729</v>
      </c>
      <c r="C297" t="s">
        <v>428</v>
      </c>
      <c r="D297" t="s">
        <v>429</v>
      </c>
      <c r="E297">
        <v>10.513199999999999</v>
      </c>
      <c r="F297">
        <f t="shared" si="8"/>
        <v>1</v>
      </c>
    </row>
    <row r="298" spans="1:6" x14ac:dyDescent="0.35">
      <c r="A298">
        <v>1303</v>
      </c>
      <c r="B298" t="s">
        <v>730</v>
      </c>
      <c r="C298" t="s">
        <v>428</v>
      </c>
      <c r="D298" t="s">
        <v>429</v>
      </c>
      <c r="E298">
        <v>5.6841999999999997</v>
      </c>
      <c r="F298">
        <f t="shared" si="8"/>
        <v>1</v>
      </c>
    </row>
    <row r="299" spans="1:6" x14ac:dyDescent="0.35">
      <c r="A299">
        <v>1304</v>
      </c>
      <c r="B299" t="s">
        <v>731</v>
      </c>
      <c r="C299" t="s">
        <v>428</v>
      </c>
      <c r="D299" t="s">
        <v>429</v>
      </c>
      <c r="E299">
        <v>11.8894</v>
      </c>
      <c r="F299">
        <f t="shared" si="8"/>
        <v>1</v>
      </c>
    </row>
    <row r="300" spans="1:6" x14ac:dyDescent="0.35">
      <c r="A300">
        <v>1305</v>
      </c>
      <c r="B300" t="s">
        <v>732</v>
      </c>
      <c r="C300" t="s">
        <v>442</v>
      </c>
      <c r="D300" t="s">
        <v>433</v>
      </c>
      <c r="E300">
        <v>25.5991</v>
      </c>
      <c r="F300">
        <f t="shared" si="8"/>
        <v>1</v>
      </c>
    </row>
    <row r="301" spans="1:6" x14ac:dyDescent="0.35">
      <c r="A301">
        <v>1306</v>
      </c>
      <c r="B301" t="s">
        <v>733</v>
      </c>
      <c r="C301" t="s">
        <v>442</v>
      </c>
      <c r="D301" t="s">
        <v>433</v>
      </c>
      <c r="E301">
        <v>60.082099999999997</v>
      </c>
      <c r="F301">
        <f t="shared" si="8"/>
        <v>1</v>
      </c>
    </row>
    <row r="302" spans="1:6" x14ac:dyDescent="0.35">
      <c r="A302">
        <v>1307</v>
      </c>
      <c r="B302" t="s">
        <v>734</v>
      </c>
      <c r="C302" t="s">
        <v>428</v>
      </c>
      <c r="D302" t="s">
        <v>429</v>
      </c>
      <c r="E302">
        <v>11.306699999999999</v>
      </c>
      <c r="F302">
        <f t="shared" si="8"/>
        <v>1</v>
      </c>
    </row>
    <row r="303" spans="1:6" x14ac:dyDescent="0.35">
      <c r="A303">
        <v>1308</v>
      </c>
      <c r="B303" t="s">
        <v>735</v>
      </c>
      <c r="C303" t="s">
        <v>428</v>
      </c>
      <c r="D303" t="s">
        <v>429</v>
      </c>
      <c r="E303">
        <v>20.2288</v>
      </c>
      <c r="F303">
        <f t="shared" si="8"/>
        <v>1</v>
      </c>
    </row>
    <row r="304" spans="1:6" x14ac:dyDescent="0.35">
      <c r="A304">
        <v>1309</v>
      </c>
      <c r="B304" t="s">
        <v>736</v>
      </c>
      <c r="C304" t="s">
        <v>428</v>
      </c>
      <c r="D304" t="s">
        <v>429</v>
      </c>
      <c r="E304">
        <v>17.6221</v>
      </c>
      <c r="F304">
        <f t="shared" si="8"/>
        <v>1</v>
      </c>
    </row>
    <row r="305" spans="1:6" x14ac:dyDescent="0.35">
      <c r="A305">
        <v>1310</v>
      </c>
      <c r="B305" t="s">
        <v>737</v>
      </c>
      <c r="C305" t="s">
        <v>428</v>
      </c>
      <c r="D305" t="s">
        <v>429</v>
      </c>
      <c r="E305">
        <v>14.257</v>
      </c>
      <c r="F305">
        <f t="shared" si="8"/>
        <v>1</v>
      </c>
    </row>
    <row r="306" spans="1:6" x14ac:dyDescent="0.35">
      <c r="A306">
        <v>1311</v>
      </c>
      <c r="B306" t="s">
        <v>738</v>
      </c>
      <c r="C306" t="s">
        <v>428</v>
      </c>
      <c r="D306" t="s">
        <v>429</v>
      </c>
      <c r="E306">
        <v>17.363700000000001</v>
      </c>
      <c r="F306">
        <f t="shared" si="8"/>
        <v>1</v>
      </c>
    </row>
    <row r="307" spans="1:6" x14ac:dyDescent="0.35">
      <c r="A307">
        <v>1312</v>
      </c>
      <c r="B307" t="s">
        <v>739</v>
      </c>
      <c r="C307" t="s">
        <v>428</v>
      </c>
      <c r="D307" t="s">
        <v>429</v>
      </c>
      <c r="E307">
        <v>4.6135000000000002</v>
      </c>
      <c r="F307">
        <f t="shared" si="8"/>
        <v>1</v>
      </c>
    </row>
    <row r="308" spans="1:6" x14ac:dyDescent="0.35">
      <c r="A308">
        <v>1313</v>
      </c>
      <c r="B308" t="s">
        <v>740</v>
      </c>
      <c r="C308" t="s">
        <v>432</v>
      </c>
      <c r="D308" t="s">
        <v>433</v>
      </c>
      <c r="E308">
        <v>84.380499999999998</v>
      </c>
      <c r="F308">
        <f t="shared" si="8"/>
        <v>1</v>
      </c>
    </row>
    <row r="309" spans="1:6" x14ac:dyDescent="0.35">
      <c r="A309">
        <v>1314</v>
      </c>
      <c r="B309" t="s">
        <v>741</v>
      </c>
      <c r="C309" t="s">
        <v>428</v>
      </c>
      <c r="D309" t="s">
        <v>429</v>
      </c>
      <c r="E309">
        <v>32.1584</v>
      </c>
      <c r="F309">
        <f t="shared" si="8"/>
        <v>1</v>
      </c>
    </row>
    <row r="310" spans="1:6" x14ac:dyDescent="0.35">
      <c r="A310">
        <v>1315</v>
      </c>
      <c r="B310" t="s">
        <v>742</v>
      </c>
      <c r="C310" t="s">
        <v>428</v>
      </c>
      <c r="D310" t="s">
        <v>429</v>
      </c>
      <c r="E310">
        <v>20.9023</v>
      </c>
      <c r="F310">
        <f t="shared" si="8"/>
        <v>1</v>
      </c>
    </row>
    <row r="311" spans="1:6" x14ac:dyDescent="0.35">
      <c r="A311">
        <v>1316</v>
      </c>
      <c r="B311" t="s">
        <v>743</v>
      </c>
      <c r="C311" t="s">
        <v>428</v>
      </c>
      <c r="D311" t="s">
        <v>429</v>
      </c>
      <c r="E311">
        <v>9.4412000000000003</v>
      </c>
      <c r="F311">
        <f t="shared" si="8"/>
        <v>1</v>
      </c>
    </row>
    <row r="312" spans="1:6" x14ac:dyDescent="0.35">
      <c r="A312">
        <v>1317</v>
      </c>
      <c r="B312" t="s">
        <v>744</v>
      </c>
      <c r="C312" t="s">
        <v>428</v>
      </c>
      <c r="D312" t="s">
        <v>429</v>
      </c>
      <c r="E312">
        <v>13.9869</v>
      </c>
      <c r="F312">
        <f t="shared" si="8"/>
        <v>1</v>
      </c>
    </row>
    <row r="313" spans="1:6" x14ac:dyDescent="0.35">
      <c r="A313">
        <v>1318</v>
      </c>
      <c r="B313" t="s">
        <v>745</v>
      </c>
      <c r="C313" t="s">
        <v>442</v>
      </c>
      <c r="D313" t="s">
        <v>433</v>
      </c>
      <c r="E313">
        <v>50.550600000000003</v>
      </c>
      <c r="F313">
        <f t="shared" si="8"/>
        <v>1</v>
      </c>
    </row>
    <row r="314" spans="1:6" x14ac:dyDescent="0.35">
      <c r="A314">
        <v>2002</v>
      </c>
      <c r="B314" t="s">
        <v>746</v>
      </c>
      <c r="C314" t="s">
        <v>451</v>
      </c>
      <c r="D314" t="s">
        <v>433</v>
      </c>
      <c r="E314">
        <v>133.7886</v>
      </c>
      <c r="F314">
        <f t="shared" si="8"/>
        <v>2</v>
      </c>
    </row>
    <row r="315" spans="1:6" x14ac:dyDescent="0.35">
      <c r="A315">
        <v>2003</v>
      </c>
      <c r="B315" t="s">
        <v>747</v>
      </c>
      <c r="C315" t="s">
        <v>428</v>
      </c>
      <c r="D315" t="s">
        <v>429</v>
      </c>
      <c r="E315">
        <v>14.338100000000001</v>
      </c>
      <c r="F315">
        <f t="shared" si="8"/>
        <v>2</v>
      </c>
    </row>
    <row r="316" spans="1:6" x14ac:dyDescent="0.35">
      <c r="A316">
        <v>2004</v>
      </c>
      <c r="B316" t="s">
        <v>748</v>
      </c>
      <c r="C316" t="s">
        <v>428</v>
      </c>
      <c r="D316" t="s">
        <v>429</v>
      </c>
      <c r="E316">
        <v>24.484400000000001</v>
      </c>
      <c r="F316">
        <f t="shared" si="8"/>
        <v>2</v>
      </c>
    </row>
    <row r="317" spans="1:6" x14ac:dyDescent="0.35">
      <c r="A317">
        <v>2006</v>
      </c>
      <c r="B317" t="s">
        <v>749</v>
      </c>
      <c r="C317" t="s">
        <v>428</v>
      </c>
      <c r="D317" t="s">
        <v>429</v>
      </c>
      <c r="E317">
        <v>22.977799999999998</v>
      </c>
      <c r="F317">
        <f t="shared" si="8"/>
        <v>2</v>
      </c>
    </row>
    <row r="318" spans="1:6" x14ac:dyDescent="0.35">
      <c r="A318">
        <v>2007</v>
      </c>
      <c r="B318" t="s">
        <v>750</v>
      </c>
      <c r="C318" t="s">
        <v>428</v>
      </c>
      <c r="D318" t="s">
        <v>429</v>
      </c>
      <c r="E318">
        <v>26.279699999999998</v>
      </c>
      <c r="F318">
        <f t="shared" si="8"/>
        <v>2</v>
      </c>
    </row>
    <row r="319" spans="1:6" x14ac:dyDescent="0.35">
      <c r="A319">
        <v>2008</v>
      </c>
      <c r="B319" t="s">
        <v>751</v>
      </c>
      <c r="C319" t="s">
        <v>432</v>
      </c>
      <c r="D319" t="s">
        <v>433</v>
      </c>
      <c r="E319">
        <v>10.0571</v>
      </c>
      <c r="F319">
        <f t="shared" si="8"/>
        <v>2</v>
      </c>
    </row>
    <row r="320" spans="1:6" x14ac:dyDescent="0.35">
      <c r="A320">
        <v>2009</v>
      </c>
      <c r="B320" t="s">
        <v>752</v>
      </c>
      <c r="C320" t="s">
        <v>428</v>
      </c>
      <c r="D320" t="s">
        <v>429</v>
      </c>
      <c r="E320">
        <v>16.841899999999999</v>
      </c>
      <c r="F320">
        <f t="shared" si="8"/>
        <v>2</v>
      </c>
    </row>
    <row r="321" spans="1:6" x14ac:dyDescent="0.35">
      <c r="A321">
        <v>2011</v>
      </c>
      <c r="B321" t="s">
        <v>753</v>
      </c>
      <c r="C321" t="s">
        <v>428</v>
      </c>
      <c r="D321" t="s">
        <v>429</v>
      </c>
      <c r="E321">
        <v>42.021900000000002</v>
      </c>
      <c r="F321">
        <f t="shared" si="8"/>
        <v>2</v>
      </c>
    </row>
    <row r="322" spans="1:6" x14ac:dyDescent="0.35">
      <c r="A322">
        <v>2014</v>
      </c>
      <c r="B322" t="s">
        <v>754</v>
      </c>
      <c r="C322" t="s">
        <v>451</v>
      </c>
      <c r="D322" t="s">
        <v>433</v>
      </c>
      <c r="E322">
        <v>33.907499999999999</v>
      </c>
      <c r="F322">
        <f t="shared" si="8"/>
        <v>2</v>
      </c>
    </row>
    <row r="323" spans="1:6" x14ac:dyDescent="0.35">
      <c r="A323">
        <v>2015</v>
      </c>
      <c r="B323" t="s">
        <v>755</v>
      </c>
      <c r="C323" t="s">
        <v>428</v>
      </c>
      <c r="D323" t="s">
        <v>429</v>
      </c>
      <c r="E323">
        <v>39.7699</v>
      </c>
      <c r="F323">
        <f t="shared" ref="F323:F386" si="9">INT(A323/1000)</f>
        <v>2</v>
      </c>
    </row>
    <row r="324" spans="1:6" x14ac:dyDescent="0.35">
      <c r="A324">
        <v>2016</v>
      </c>
      <c r="B324" t="s">
        <v>756</v>
      </c>
      <c r="C324" t="s">
        <v>432</v>
      </c>
      <c r="D324" t="s">
        <v>433</v>
      </c>
      <c r="E324">
        <v>40.793599999999998</v>
      </c>
      <c r="F324">
        <f t="shared" si="9"/>
        <v>2</v>
      </c>
    </row>
    <row r="325" spans="1:6" x14ac:dyDescent="0.35">
      <c r="A325">
        <v>2017</v>
      </c>
      <c r="B325" t="s">
        <v>757</v>
      </c>
      <c r="C325" t="s">
        <v>428</v>
      </c>
      <c r="D325" t="s">
        <v>429</v>
      </c>
      <c r="E325">
        <v>19.076799999999999</v>
      </c>
      <c r="F325">
        <f t="shared" si="9"/>
        <v>2</v>
      </c>
    </row>
    <row r="326" spans="1:6" x14ac:dyDescent="0.35">
      <c r="A326">
        <v>2021</v>
      </c>
      <c r="B326" t="s">
        <v>758</v>
      </c>
      <c r="C326" t="s">
        <v>428</v>
      </c>
      <c r="D326" t="s">
        <v>429</v>
      </c>
      <c r="E326">
        <v>25.137899999999998</v>
      </c>
      <c r="F326">
        <f t="shared" si="9"/>
        <v>2</v>
      </c>
    </row>
    <row r="327" spans="1:6" x14ac:dyDescent="0.35">
      <c r="A327">
        <v>2025</v>
      </c>
      <c r="B327" t="s">
        <v>759</v>
      </c>
      <c r="C327" t="s">
        <v>451</v>
      </c>
      <c r="D327" t="s">
        <v>433</v>
      </c>
      <c r="E327">
        <v>34.307400000000001</v>
      </c>
      <c r="F327">
        <f t="shared" si="9"/>
        <v>2</v>
      </c>
    </row>
    <row r="328" spans="1:6" x14ac:dyDescent="0.35">
      <c r="A328">
        <v>2029</v>
      </c>
      <c r="B328" t="s">
        <v>760</v>
      </c>
      <c r="C328" t="s">
        <v>451</v>
      </c>
      <c r="D328" t="s">
        <v>433</v>
      </c>
      <c r="E328">
        <v>23.0306</v>
      </c>
      <c r="F328">
        <f t="shared" si="9"/>
        <v>2</v>
      </c>
    </row>
    <row r="329" spans="1:6" x14ac:dyDescent="0.35">
      <c r="A329">
        <v>2030</v>
      </c>
      <c r="B329" t="s">
        <v>761</v>
      </c>
      <c r="C329" t="s">
        <v>428</v>
      </c>
      <c r="D329" t="s">
        <v>429</v>
      </c>
      <c r="E329">
        <v>23.625399999999999</v>
      </c>
      <c r="F329">
        <f t="shared" si="9"/>
        <v>2</v>
      </c>
    </row>
    <row r="330" spans="1:6" x14ac:dyDescent="0.35">
      <c r="A330">
        <v>2031</v>
      </c>
      <c r="B330" t="s">
        <v>762</v>
      </c>
      <c r="C330" t="s">
        <v>428</v>
      </c>
      <c r="D330" t="s">
        <v>429</v>
      </c>
      <c r="E330">
        <v>10.6995</v>
      </c>
      <c r="F330">
        <f t="shared" si="9"/>
        <v>2</v>
      </c>
    </row>
    <row r="331" spans="1:6" x14ac:dyDescent="0.35">
      <c r="A331">
        <v>2032</v>
      </c>
      <c r="B331" t="s">
        <v>763</v>
      </c>
      <c r="C331" t="s">
        <v>428</v>
      </c>
      <c r="D331" t="s">
        <v>429</v>
      </c>
      <c r="E331">
        <v>30.155200000000001</v>
      </c>
      <c r="F331">
        <f t="shared" si="9"/>
        <v>2</v>
      </c>
    </row>
    <row r="332" spans="1:6" x14ac:dyDescent="0.35">
      <c r="A332">
        <v>2033</v>
      </c>
      <c r="B332" t="s">
        <v>764</v>
      </c>
      <c r="C332" t="s">
        <v>428</v>
      </c>
      <c r="D332" t="s">
        <v>429</v>
      </c>
      <c r="E332">
        <v>16.296500000000002</v>
      </c>
      <c r="F332">
        <f t="shared" si="9"/>
        <v>2</v>
      </c>
    </row>
    <row r="333" spans="1:6" x14ac:dyDescent="0.35">
      <c r="A333">
        <v>2035</v>
      </c>
      <c r="B333" t="s">
        <v>765</v>
      </c>
      <c r="C333" t="s">
        <v>428</v>
      </c>
      <c r="D333" t="s">
        <v>429</v>
      </c>
      <c r="E333">
        <v>9.6157000000000004</v>
      </c>
      <c r="F333">
        <f t="shared" si="9"/>
        <v>2</v>
      </c>
    </row>
    <row r="334" spans="1:6" x14ac:dyDescent="0.35">
      <c r="A334">
        <v>2041</v>
      </c>
      <c r="B334" t="s">
        <v>766</v>
      </c>
      <c r="C334" t="s">
        <v>451</v>
      </c>
      <c r="D334" t="s">
        <v>433</v>
      </c>
      <c r="E334">
        <v>9.5251000000000001</v>
      </c>
      <c r="F334">
        <f t="shared" si="9"/>
        <v>2</v>
      </c>
    </row>
    <row r="335" spans="1:6" x14ac:dyDescent="0.35">
      <c r="A335">
        <v>2042</v>
      </c>
      <c r="B335" t="s">
        <v>767</v>
      </c>
      <c r="C335" t="s">
        <v>428</v>
      </c>
      <c r="D335" t="s">
        <v>429</v>
      </c>
      <c r="E335">
        <v>25.565200000000001</v>
      </c>
      <c r="F335">
        <f t="shared" si="9"/>
        <v>2</v>
      </c>
    </row>
    <row r="336" spans="1:6" x14ac:dyDescent="0.35">
      <c r="A336">
        <v>2043</v>
      </c>
      <c r="B336" t="s">
        <v>768</v>
      </c>
      <c r="C336" t="s">
        <v>432</v>
      </c>
      <c r="D336" t="s">
        <v>433</v>
      </c>
      <c r="E336">
        <v>7.3604000000000003</v>
      </c>
      <c r="F336">
        <f t="shared" si="9"/>
        <v>2</v>
      </c>
    </row>
    <row r="337" spans="1:6" x14ac:dyDescent="0.35">
      <c r="A337">
        <v>2045</v>
      </c>
      <c r="B337" t="s">
        <v>769</v>
      </c>
      <c r="C337" t="s">
        <v>428</v>
      </c>
      <c r="D337" t="s">
        <v>429</v>
      </c>
      <c r="E337">
        <v>9.1119000000000003</v>
      </c>
      <c r="F337">
        <f t="shared" si="9"/>
        <v>2</v>
      </c>
    </row>
    <row r="338" spans="1:6" x14ac:dyDescent="0.35">
      <c r="A338">
        <v>2047</v>
      </c>
      <c r="B338" t="s">
        <v>770</v>
      </c>
      <c r="C338" t="s">
        <v>428</v>
      </c>
      <c r="D338" t="s">
        <v>429</v>
      </c>
      <c r="E338">
        <v>20.3032</v>
      </c>
      <c r="F338">
        <f t="shared" si="9"/>
        <v>2</v>
      </c>
    </row>
    <row r="339" spans="1:6" x14ac:dyDescent="0.35">
      <c r="A339">
        <v>2048</v>
      </c>
      <c r="B339" t="s">
        <v>771</v>
      </c>
      <c r="C339" t="s">
        <v>432</v>
      </c>
      <c r="D339" t="s">
        <v>433</v>
      </c>
      <c r="E339">
        <v>35.156999999999996</v>
      </c>
      <c r="F339">
        <f t="shared" si="9"/>
        <v>2</v>
      </c>
    </row>
    <row r="340" spans="1:6" x14ac:dyDescent="0.35">
      <c r="A340">
        <v>2049</v>
      </c>
      <c r="B340" t="s">
        <v>772</v>
      </c>
      <c r="C340" t="s">
        <v>428</v>
      </c>
      <c r="D340" t="s">
        <v>429</v>
      </c>
      <c r="E340">
        <v>48.378300000000003</v>
      </c>
      <c r="F340">
        <f t="shared" si="9"/>
        <v>2</v>
      </c>
    </row>
    <row r="341" spans="1:6" x14ac:dyDescent="0.35">
      <c r="A341">
        <v>2052</v>
      </c>
      <c r="B341" t="s">
        <v>773</v>
      </c>
      <c r="C341" t="s">
        <v>428</v>
      </c>
      <c r="D341" t="s">
        <v>429</v>
      </c>
      <c r="E341">
        <v>14.151</v>
      </c>
      <c r="F341">
        <f t="shared" si="9"/>
        <v>2</v>
      </c>
    </row>
    <row r="342" spans="1:6" x14ac:dyDescent="0.35">
      <c r="A342">
        <v>2054</v>
      </c>
      <c r="B342" t="s">
        <v>774</v>
      </c>
      <c r="C342" t="s">
        <v>428</v>
      </c>
      <c r="D342" t="s">
        <v>429</v>
      </c>
      <c r="E342">
        <v>17.180900000000001</v>
      </c>
      <c r="F342">
        <f t="shared" si="9"/>
        <v>2</v>
      </c>
    </row>
    <row r="343" spans="1:6" x14ac:dyDescent="0.35">
      <c r="A343">
        <v>2057</v>
      </c>
      <c r="B343" t="s">
        <v>775</v>
      </c>
      <c r="C343" t="s">
        <v>451</v>
      </c>
      <c r="D343" t="s">
        <v>433</v>
      </c>
      <c r="E343">
        <v>28.912700000000001</v>
      </c>
      <c r="F343">
        <f t="shared" si="9"/>
        <v>2</v>
      </c>
    </row>
    <row r="344" spans="1:6" x14ac:dyDescent="0.35">
      <c r="A344">
        <v>2058</v>
      </c>
      <c r="B344" t="s">
        <v>776</v>
      </c>
      <c r="C344" t="s">
        <v>428</v>
      </c>
      <c r="D344" t="s">
        <v>429</v>
      </c>
      <c r="E344">
        <v>23.012599999999999</v>
      </c>
      <c r="F344">
        <f t="shared" si="9"/>
        <v>2</v>
      </c>
    </row>
    <row r="345" spans="1:6" x14ac:dyDescent="0.35">
      <c r="A345">
        <v>2059</v>
      </c>
      <c r="B345" t="s">
        <v>777</v>
      </c>
      <c r="C345" t="s">
        <v>428</v>
      </c>
      <c r="D345" t="s">
        <v>429</v>
      </c>
      <c r="E345">
        <v>16.654900000000001</v>
      </c>
      <c r="F345">
        <f t="shared" si="9"/>
        <v>2</v>
      </c>
    </row>
    <row r="346" spans="1:6" x14ac:dyDescent="0.35">
      <c r="A346">
        <v>2061</v>
      </c>
      <c r="B346" t="s">
        <v>778</v>
      </c>
      <c r="C346" t="s">
        <v>442</v>
      </c>
      <c r="D346" t="s">
        <v>433</v>
      </c>
      <c r="E346">
        <v>34.098599999999998</v>
      </c>
      <c r="F346">
        <f t="shared" si="9"/>
        <v>2</v>
      </c>
    </row>
    <row r="347" spans="1:6" x14ac:dyDescent="0.35">
      <c r="A347">
        <v>2062</v>
      </c>
      <c r="B347" t="s">
        <v>779</v>
      </c>
      <c r="C347" t="s">
        <v>442</v>
      </c>
      <c r="D347" t="s">
        <v>433</v>
      </c>
      <c r="E347">
        <v>12.5336</v>
      </c>
      <c r="F347">
        <f t="shared" si="9"/>
        <v>2</v>
      </c>
    </row>
    <row r="348" spans="1:6" x14ac:dyDescent="0.35">
      <c r="A348">
        <v>2065</v>
      </c>
      <c r="B348" t="s">
        <v>780</v>
      </c>
      <c r="C348" t="s">
        <v>428</v>
      </c>
      <c r="D348" t="s">
        <v>429</v>
      </c>
      <c r="E348">
        <v>11.6305</v>
      </c>
      <c r="F348">
        <f t="shared" si="9"/>
        <v>2</v>
      </c>
    </row>
    <row r="349" spans="1:6" x14ac:dyDescent="0.35">
      <c r="A349">
        <v>2066</v>
      </c>
      <c r="B349" t="s">
        <v>781</v>
      </c>
      <c r="C349" t="s">
        <v>442</v>
      </c>
      <c r="D349" t="s">
        <v>433</v>
      </c>
      <c r="E349">
        <v>6.2571000000000003</v>
      </c>
      <c r="F349">
        <f t="shared" si="9"/>
        <v>2</v>
      </c>
    </row>
    <row r="350" spans="1:6" x14ac:dyDescent="0.35">
      <c r="A350">
        <v>2067</v>
      </c>
      <c r="B350" t="s">
        <v>782</v>
      </c>
      <c r="C350" t="s">
        <v>428</v>
      </c>
      <c r="D350" t="s">
        <v>429</v>
      </c>
      <c r="E350">
        <v>9.7497000000000007</v>
      </c>
      <c r="F350">
        <f t="shared" si="9"/>
        <v>2</v>
      </c>
    </row>
    <row r="351" spans="1:6" x14ac:dyDescent="0.35">
      <c r="A351">
        <v>2068</v>
      </c>
      <c r="B351" t="s">
        <v>783</v>
      </c>
      <c r="C351" t="s">
        <v>442</v>
      </c>
      <c r="D351" t="s">
        <v>433</v>
      </c>
      <c r="E351">
        <v>19.175000000000001</v>
      </c>
      <c r="F351">
        <f t="shared" si="9"/>
        <v>2</v>
      </c>
    </row>
    <row r="352" spans="1:6" x14ac:dyDescent="0.35">
      <c r="A352">
        <v>2070</v>
      </c>
      <c r="B352" t="s">
        <v>784</v>
      </c>
      <c r="C352" t="s">
        <v>428</v>
      </c>
      <c r="D352" t="s">
        <v>429</v>
      </c>
      <c r="E352">
        <v>22.0502</v>
      </c>
      <c r="F352">
        <f t="shared" si="9"/>
        <v>2</v>
      </c>
    </row>
    <row r="353" spans="1:6" x14ac:dyDescent="0.35">
      <c r="A353">
        <v>2071</v>
      </c>
      <c r="B353" t="s">
        <v>785</v>
      </c>
      <c r="C353" t="s">
        <v>428</v>
      </c>
      <c r="D353" t="s">
        <v>429</v>
      </c>
      <c r="E353">
        <v>58.026400000000002</v>
      </c>
      <c r="F353">
        <f t="shared" si="9"/>
        <v>2</v>
      </c>
    </row>
    <row r="354" spans="1:6" x14ac:dyDescent="0.35">
      <c r="A354">
        <v>2072</v>
      </c>
      <c r="B354" t="s">
        <v>786</v>
      </c>
      <c r="C354" t="s">
        <v>428</v>
      </c>
      <c r="D354" t="s">
        <v>429</v>
      </c>
      <c r="E354">
        <v>6.2702999999999998</v>
      </c>
      <c r="F354">
        <f t="shared" si="9"/>
        <v>2</v>
      </c>
    </row>
    <row r="355" spans="1:6" x14ac:dyDescent="0.35">
      <c r="A355">
        <v>2078</v>
      </c>
      <c r="B355" t="s">
        <v>787</v>
      </c>
      <c r="C355" t="s">
        <v>451</v>
      </c>
      <c r="D355" t="s">
        <v>433</v>
      </c>
      <c r="E355">
        <v>13.854799999999999</v>
      </c>
      <c r="F355">
        <f t="shared" si="9"/>
        <v>2</v>
      </c>
    </row>
    <row r="356" spans="1:6" x14ac:dyDescent="0.35">
      <c r="A356">
        <v>2079</v>
      </c>
      <c r="B356" t="s">
        <v>788</v>
      </c>
      <c r="C356" t="s">
        <v>428</v>
      </c>
      <c r="D356" t="s">
        <v>429</v>
      </c>
      <c r="E356">
        <v>19.409500000000001</v>
      </c>
      <c r="F356">
        <f t="shared" si="9"/>
        <v>2</v>
      </c>
    </row>
    <row r="357" spans="1:6" x14ac:dyDescent="0.35">
      <c r="A357">
        <v>2082</v>
      </c>
      <c r="B357" t="s">
        <v>789</v>
      </c>
      <c r="C357" t="s">
        <v>428</v>
      </c>
      <c r="D357" t="s">
        <v>429</v>
      </c>
      <c r="E357">
        <v>11.569599999999999</v>
      </c>
      <c r="F357">
        <f t="shared" si="9"/>
        <v>2</v>
      </c>
    </row>
    <row r="358" spans="1:6" x14ac:dyDescent="0.35">
      <c r="A358">
        <v>2088</v>
      </c>
      <c r="B358" t="s">
        <v>790</v>
      </c>
      <c r="C358" t="s">
        <v>428</v>
      </c>
      <c r="D358" t="s">
        <v>429</v>
      </c>
      <c r="E358">
        <v>16.619399999999999</v>
      </c>
      <c r="F358">
        <f t="shared" si="9"/>
        <v>2</v>
      </c>
    </row>
    <row r="359" spans="1:6" x14ac:dyDescent="0.35">
      <c r="A359">
        <v>2089</v>
      </c>
      <c r="B359" t="s">
        <v>791</v>
      </c>
      <c r="C359" t="s">
        <v>428</v>
      </c>
      <c r="D359" t="s">
        <v>429</v>
      </c>
      <c r="E359">
        <v>6.6806000000000001</v>
      </c>
      <c r="F359">
        <f t="shared" si="9"/>
        <v>2</v>
      </c>
    </row>
    <row r="360" spans="1:6" x14ac:dyDescent="0.35">
      <c r="A360">
        <v>2090</v>
      </c>
      <c r="B360" t="s">
        <v>792</v>
      </c>
      <c r="C360" t="s">
        <v>428</v>
      </c>
      <c r="D360" t="s">
        <v>429</v>
      </c>
      <c r="E360">
        <v>14.789899999999999</v>
      </c>
      <c r="F360">
        <f t="shared" si="9"/>
        <v>2</v>
      </c>
    </row>
    <row r="361" spans="1:6" x14ac:dyDescent="0.35">
      <c r="A361">
        <v>2091</v>
      </c>
      <c r="B361" t="s">
        <v>793</v>
      </c>
      <c r="C361" t="s">
        <v>428</v>
      </c>
      <c r="D361" t="s">
        <v>429</v>
      </c>
      <c r="E361">
        <v>8.6571999999999996</v>
      </c>
      <c r="F361">
        <f t="shared" si="9"/>
        <v>2</v>
      </c>
    </row>
    <row r="362" spans="1:6" x14ac:dyDescent="0.35">
      <c r="A362">
        <v>2093</v>
      </c>
      <c r="B362" t="s">
        <v>794</v>
      </c>
      <c r="C362" t="s">
        <v>428</v>
      </c>
      <c r="D362" t="s">
        <v>429</v>
      </c>
      <c r="E362">
        <v>16.9833</v>
      </c>
      <c r="F362">
        <f t="shared" si="9"/>
        <v>2</v>
      </c>
    </row>
    <row r="363" spans="1:6" x14ac:dyDescent="0.35">
      <c r="A363">
        <v>2096</v>
      </c>
      <c r="B363" t="s">
        <v>795</v>
      </c>
      <c r="C363" t="s">
        <v>451</v>
      </c>
      <c r="D363" t="s">
        <v>433</v>
      </c>
      <c r="E363">
        <v>8.6468000000000007</v>
      </c>
      <c r="F363">
        <f t="shared" si="9"/>
        <v>2</v>
      </c>
    </row>
    <row r="364" spans="1:6" x14ac:dyDescent="0.35">
      <c r="A364">
        <v>2097</v>
      </c>
      <c r="B364" t="s">
        <v>796</v>
      </c>
      <c r="C364" t="s">
        <v>451</v>
      </c>
      <c r="D364" t="s">
        <v>433</v>
      </c>
      <c r="E364">
        <v>13.489699999999999</v>
      </c>
      <c r="F364">
        <f t="shared" si="9"/>
        <v>2</v>
      </c>
    </row>
    <row r="365" spans="1:6" x14ac:dyDescent="0.35">
      <c r="A365">
        <v>2102</v>
      </c>
      <c r="B365" t="s">
        <v>797</v>
      </c>
      <c r="C365" t="s">
        <v>432</v>
      </c>
      <c r="D365" t="s">
        <v>433</v>
      </c>
      <c r="E365">
        <v>16.25</v>
      </c>
      <c r="F365">
        <f t="shared" si="9"/>
        <v>2</v>
      </c>
    </row>
    <row r="366" spans="1:6" x14ac:dyDescent="0.35">
      <c r="A366">
        <v>2104</v>
      </c>
      <c r="B366" t="s">
        <v>798</v>
      </c>
      <c r="C366" t="s">
        <v>428</v>
      </c>
      <c r="D366" t="s">
        <v>429</v>
      </c>
      <c r="E366">
        <v>11.680999999999999</v>
      </c>
      <c r="F366">
        <f t="shared" si="9"/>
        <v>2</v>
      </c>
    </row>
    <row r="367" spans="1:6" x14ac:dyDescent="0.35">
      <c r="A367">
        <v>2107</v>
      </c>
      <c r="B367" t="s">
        <v>799</v>
      </c>
      <c r="C367" t="s">
        <v>432</v>
      </c>
      <c r="D367" t="s">
        <v>433</v>
      </c>
      <c r="E367">
        <v>16.617799999999999</v>
      </c>
      <c r="F367">
        <f t="shared" si="9"/>
        <v>2</v>
      </c>
    </row>
    <row r="368" spans="1:6" x14ac:dyDescent="0.35">
      <c r="A368">
        <v>2108</v>
      </c>
      <c r="B368" t="s">
        <v>800</v>
      </c>
      <c r="C368" t="s">
        <v>428</v>
      </c>
      <c r="D368" t="s">
        <v>429</v>
      </c>
      <c r="E368">
        <v>10.808199999999999</v>
      </c>
      <c r="F368">
        <f t="shared" si="9"/>
        <v>2</v>
      </c>
    </row>
    <row r="369" spans="1:6" x14ac:dyDescent="0.35">
      <c r="A369">
        <v>2110</v>
      </c>
      <c r="B369" t="s">
        <v>801</v>
      </c>
      <c r="C369" t="s">
        <v>451</v>
      </c>
      <c r="D369" t="s">
        <v>433</v>
      </c>
      <c r="E369">
        <v>43.695599999999999</v>
      </c>
      <c r="F369">
        <f t="shared" si="9"/>
        <v>2</v>
      </c>
    </row>
    <row r="370" spans="1:6" x14ac:dyDescent="0.35">
      <c r="A370">
        <v>2113</v>
      </c>
      <c r="B370" t="s">
        <v>802</v>
      </c>
      <c r="C370" t="s">
        <v>451</v>
      </c>
      <c r="D370" t="s">
        <v>433</v>
      </c>
      <c r="E370">
        <v>25.822099999999999</v>
      </c>
      <c r="F370">
        <f t="shared" si="9"/>
        <v>2</v>
      </c>
    </row>
    <row r="371" spans="1:6" x14ac:dyDescent="0.35">
      <c r="A371">
        <v>2115</v>
      </c>
      <c r="B371" t="s">
        <v>803</v>
      </c>
      <c r="C371" t="s">
        <v>428</v>
      </c>
      <c r="D371" t="s">
        <v>429</v>
      </c>
      <c r="E371">
        <v>9.2530000000000001</v>
      </c>
      <c r="F371">
        <f t="shared" si="9"/>
        <v>2</v>
      </c>
    </row>
    <row r="372" spans="1:6" x14ac:dyDescent="0.35">
      <c r="A372">
        <v>2116</v>
      </c>
      <c r="B372" t="s">
        <v>804</v>
      </c>
      <c r="C372" t="s">
        <v>428</v>
      </c>
      <c r="D372" t="s">
        <v>429</v>
      </c>
      <c r="E372">
        <v>28.130199999999999</v>
      </c>
      <c r="F372">
        <f t="shared" si="9"/>
        <v>2</v>
      </c>
    </row>
    <row r="373" spans="1:6" x14ac:dyDescent="0.35">
      <c r="A373">
        <v>2118</v>
      </c>
      <c r="B373" t="s">
        <v>805</v>
      </c>
      <c r="C373" t="s">
        <v>428</v>
      </c>
      <c r="D373" t="s">
        <v>429</v>
      </c>
      <c r="E373">
        <v>24.8064</v>
      </c>
      <c r="F373">
        <f t="shared" si="9"/>
        <v>2</v>
      </c>
    </row>
    <row r="374" spans="1:6" x14ac:dyDescent="0.35">
      <c r="A374">
        <v>2121</v>
      </c>
      <c r="B374" t="s">
        <v>806</v>
      </c>
      <c r="C374" t="s">
        <v>451</v>
      </c>
      <c r="D374" t="s">
        <v>433</v>
      </c>
      <c r="E374">
        <v>11.5837</v>
      </c>
      <c r="F374">
        <f t="shared" si="9"/>
        <v>2</v>
      </c>
    </row>
    <row r="375" spans="1:6" x14ac:dyDescent="0.35">
      <c r="A375">
        <v>2122</v>
      </c>
      <c r="B375" t="s">
        <v>807</v>
      </c>
      <c r="C375" t="s">
        <v>428</v>
      </c>
      <c r="D375" t="s">
        <v>429</v>
      </c>
      <c r="E375">
        <v>29.132100000000001</v>
      </c>
      <c r="F375">
        <f t="shared" si="9"/>
        <v>2</v>
      </c>
    </row>
    <row r="376" spans="1:6" x14ac:dyDescent="0.35">
      <c r="A376">
        <v>2126</v>
      </c>
      <c r="B376" t="s">
        <v>808</v>
      </c>
      <c r="C376" t="s">
        <v>428</v>
      </c>
      <c r="D376" t="s">
        <v>429</v>
      </c>
      <c r="E376">
        <v>12.0619</v>
      </c>
      <c r="F376">
        <f t="shared" si="9"/>
        <v>2</v>
      </c>
    </row>
    <row r="377" spans="1:6" x14ac:dyDescent="0.35">
      <c r="A377">
        <v>2127</v>
      </c>
      <c r="B377" t="s">
        <v>809</v>
      </c>
      <c r="C377" t="s">
        <v>428</v>
      </c>
      <c r="D377" t="s">
        <v>429</v>
      </c>
      <c r="E377">
        <v>8.9891000000000005</v>
      </c>
      <c r="F377">
        <f t="shared" si="9"/>
        <v>2</v>
      </c>
    </row>
    <row r="378" spans="1:6" x14ac:dyDescent="0.35">
      <c r="A378">
        <v>2128</v>
      </c>
      <c r="B378" t="s">
        <v>810</v>
      </c>
      <c r="C378" t="s">
        <v>428</v>
      </c>
      <c r="D378" t="s">
        <v>429</v>
      </c>
      <c r="E378">
        <v>31.856100000000001</v>
      </c>
      <c r="F378">
        <f t="shared" si="9"/>
        <v>2</v>
      </c>
    </row>
    <row r="379" spans="1:6" x14ac:dyDescent="0.35">
      <c r="A379">
        <v>2131</v>
      </c>
      <c r="B379" t="s">
        <v>811</v>
      </c>
      <c r="C379" t="s">
        <v>428</v>
      </c>
      <c r="D379" t="s">
        <v>429</v>
      </c>
      <c r="E379">
        <v>31.005299999999998</v>
      </c>
      <c r="F379">
        <f t="shared" si="9"/>
        <v>2</v>
      </c>
    </row>
    <row r="380" spans="1:6" x14ac:dyDescent="0.35">
      <c r="A380">
        <v>2133</v>
      </c>
      <c r="B380" t="s">
        <v>812</v>
      </c>
      <c r="C380" t="s">
        <v>428</v>
      </c>
      <c r="D380" t="s">
        <v>429</v>
      </c>
      <c r="E380">
        <v>52.974800000000002</v>
      </c>
      <c r="F380">
        <f t="shared" si="9"/>
        <v>2</v>
      </c>
    </row>
    <row r="381" spans="1:6" x14ac:dyDescent="0.35">
      <c r="A381">
        <v>2134</v>
      </c>
      <c r="B381" t="s">
        <v>813</v>
      </c>
      <c r="C381" t="s">
        <v>432</v>
      </c>
      <c r="D381" t="s">
        <v>433</v>
      </c>
      <c r="E381">
        <v>22.406600000000001</v>
      </c>
      <c r="F381">
        <f t="shared" si="9"/>
        <v>2</v>
      </c>
    </row>
    <row r="382" spans="1:6" x14ac:dyDescent="0.35">
      <c r="A382">
        <v>2135</v>
      </c>
      <c r="B382" t="s">
        <v>814</v>
      </c>
      <c r="C382" t="s">
        <v>451</v>
      </c>
      <c r="D382" t="s">
        <v>433</v>
      </c>
      <c r="E382">
        <v>18.1616</v>
      </c>
      <c r="F382">
        <f t="shared" si="9"/>
        <v>2</v>
      </c>
    </row>
    <row r="383" spans="1:6" x14ac:dyDescent="0.35">
      <c r="A383">
        <v>2137</v>
      </c>
      <c r="B383" t="s">
        <v>815</v>
      </c>
      <c r="C383" t="s">
        <v>442</v>
      </c>
      <c r="D383" t="s">
        <v>433</v>
      </c>
      <c r="E383">
        <v>20.635999999999999</v>
      </c>
      <c r="F383">
        <f t="shared" si="9"/>
        <v>2</v>
      </c>
    </row>
    <row r="384" spans="1:6" x14ac:dyDescent="0.35">
      <c r="A384">
        <v>2142</v>
      </c>
      <c r="B384" t="s">
        <v>816</v>
      </c>
      <c r="C384" t="s">
        <v>428</v>
      </c>
      <c r="D384" t="s">
        <v>429</v>
      </c>
      <c r="E384">
        <v>18.546800000000001</v>
      </c>
      <c r="F384">
        <f t="shared" si="9"/>
        <v>2</v>
      </c>
    </row>
    <row r="385" spans="1:6" x14ac:dyDescent="0.35">
      <c r="A385">
        <v>2147</v>
      </c>
      <c r="B385" t="s">
        <v>817</v>
      </c>
      <c r="C385" t="s">
        <v>428</v>
      </c>
      <c r="D385" t="s">
        <v>429</v>
      </c>
      <c r="E385">
        <v>11.9084</v>
      </c>
      <c r="F385">
        <f t="shared" si="9"/>
        <v>2</v>
      </c>
    </row>
    <row r="386" spans="1:6" x14ac:dyDescent="0.35">
      <c r="A386">
        <v>2148</v>
      </c>
      <c r="B386" t="s">
        <v>818</v>
      </c>
      <c r="C386" t="s">
        <v>428</v>
      </c>
      <c r="D386" t="s">
        <v>429</v>
      </c>
      <c r="E386">
        <v>70.610799999999998</v>
      </c>
      <c r="F386">
        <f t="shared" si="9"/>
        <v>2</v>
      </c>
    </row>
    <row r="387" spans="1:6" x14ac:dyDescent="0.35">
      <c r="A387">
        <v>2150</v>
      </c>
      <c r="B387" t="s">
        <v>819</v>
      </c>
      <c r="C387" t="s">
        <v>428</v>
      </c>
      <c r="D387" t="s">
        <v>429</v>
      </c>
      <c r="E387">
        <v>44.115699999999997</v>
      </c>
      <c r="F387">
        <f t="shared" ref="F387:F450" si="10">INT(A387/1000)</f>
        <v>2</v>
      </c>
    </row>
    <row r="388" spans="1:6" x14ac:dyDescent="0.35">
      <c r="A388">
        <v>2152</v>
      </c>
      <c r="B388" t="s">
        <v>820</v>
      </c>
      <c r="C388" t="s">
        <v>432</v>
      </c>
      <c r="D388" t="s">
        <v>433</v>
      </c>
      <c r="E388">
        <v>28.4148</v>
      </c>
      <c r="F388">
        <f t="shared" si="10"/>
        <v>2</v>
      </c>
    </row>
    <row r="389" spans="1:6" x14ac:dyDescent="0.35">
      <c r="A389">
        <v>2156</v>
      </c>
      <c r="B389" t="s">
        <v>821</v>
      </c>
      <c r="C389" t="s">
        <v>432</v>
      </c>
      <c r="D389" t="s">
        <v>433</v>
      </c>
      <c r="E389">
        <v>102.5722</v>
      </c>
      <c r="F389">
        <f t="shared" si="10"/>
        <v>2</v>
      </c>
    </row>
    <row r="390" spans="1:6" x14ac:dyDescent="0.35">
      <c r="A390">
        <v>2158</v>
      </c>
      <c r="B390" t="s">
        <v>11</v>
      </c>
      <c r="C390" t="s">
        <v>511</v>
      </c>
      <c r="D390" t="s">
        <v>429</v>
      </c>
      <c r="E390">
        <v>79.706800000000001</v>
      </c>
      <c r="F390">
        <f t="shared" si="10"/>
        <v>2</v>
      </c>
    </row>
    <row r="391" spans="1:6" x14ac:dyDescent="0.35">
      <c r="A391">
        <v>2163</v>
      </c>
      <c r="B391" t="s">
        <v>822</v>
      </c>
      <c r="C391" t="s">
        <v>428</v>
      </c>
      <c r="D391" t="s">
        <v>429</v>
      </c>
      <c r="E391">
        <v>25.4861</v>
      </c>
      <c r="F391">
        <f t="shared" si="10"/>
        <v>2</v>
      </c>
    </row>
    <row r="392" spans="1:6" x14ac:dyDescent="0.35">
      <c r="A392">
        <v>2164</v>
      </c>
      <c r="B392" t="s">
        <v>823</v>
      </c>
      <c r="C392" t="s">
        <v>428</v>
      </c>
      <c r="D392" t="s">
        <v>429</v>
      </c>
      <c r="E392">
        <v>14.7155</v>
      </c>
      <c r="F392">
        <f t="shared" si="10"/>
        <v>2</v>
      </c>
    </row>
    <row r="393" spans="1:6" x14ac:dyDescent="0.35">
      <c r="A393">
        <v>2166</v>
      </c>
      <c r="B393" t="s">
        <v>824</v>
      </c>
      <c r="C393" t="s">
        <v>432</v>
      </c>
      <c r="D393" t="s">
        <v>433</v>
      </c>
      <c r="E393">
        <v>20.124600000000001</v>
      </c>
      <c r="F393">
        <f t="shared" si="10"/>
        <v>2</v>
      </c>
    </row>
    <row r="394" spans="1:6" x14ac:dyDescent="0.35">
      <c r="A394">
        <v>2170</v>
      </c>
      <c r="B394" t="s">
        <v>825</v>
      </c>
      <c r="C394" t="s">
        <v>451</v>
      </c>
      <c r="D394" t="s">
        <v>433</v>
      </c>
      <c r="E394">
        <v>60.092199999999998</v>
      </c>
      <c r="F394">
        <f t="shared" si="10"/>
        <v>2</v>
      </c>
    </row>
    <row r="395" spans="1:6" x14ac:dyDescent="0.35">
      <c r="A395">
        <v>2171</v>
      </c>
      <c r="B395" t="s">
        <v>826</v>
      </c>
      <c r="C395" t="s">
        <v>432</v>
      </c>
      <c r="D395" t="s">
        <v>433</v>
      </c>
      <c r="E395">
        <v>16.996700000000001</v>
      </c>
      <c r="F395">
        <f t="shared" si="10"/>
        <v>2</v>
      </c>
    </row>
    <row r="396" spans="1:6" x14ac:dyDescent="0.35">
      <c r="A396">
        <v>3001</v>
      </c>
      <c r="B396" t="s">
        <v>827</v>
      </c>
      <c r="C396" t="s">
        <v>428</v>
      </c>
      <c r="D396" t="s">
        <v>429</v>
      </c>
      <c r="E396">
        <v>14.2476</v>
      </c>
      <c r="F396">
        <f t="shared" si="10"/>
        <v>3</v>
      </c>
    </row>
    <row r="397" spans="1:6" x14ac:dyDescent="0.35">
      <c r="A397">
        <v>3002</v>
      </c>
      <c r="B397" t="s">
        <v>828</v>
      </c>
      <c r="C397" t="s">
        <v>442</v>
      </c>
      <c r="D397" t="s">
        <v>433</v>
      </c>
      <c r="E397">
        <v>10.334099999999999</v>
      </c>
      <c r="F397">
        <f t="shared" si="10"/>
        <v>3</v>
      </c>
    </row>
    <row r="398" spans="1:6" x14ac:dyDescent="0.35">
      <c r="A398">
        <v>3006</v>
      </c>
      <c r="B398" t="s">
        <v>829</v>
      </c>
      <c r="C398" t="s">
        <v>442</v>
      </c>
      <c r="D398" t="s">
        <v>433</v>
      </c>
      <c r="E398">
        <v>31.373200000000001</v>
      </c>
      <c r="F398">
        <f t="shared" si="10"/>
        <v>3</v>
      </c>
    </row>
    <row r="399" spans="1:6" x14ac:dyDescent="0.35">
      <c r="A399">
        <v>3008</v>
      </c>
      <c r="B399" t="s">
        <v>830</v>
      </c>
      <c r="C399" t="s">
        <v>428</v>
      </c>
      <c r="D399" t="s">
        <v>429</v>
      </c>
      <c r="E399">
        <v>15.4823</v>
      </c>
      <c r="F399">
        <f t="shared" si="10"/>
        <v>3</v>
      </c>
    </row>
    <row r="400" spans="1:6" x14ac:dyDescent="0.35">
      <c r="A400">
        <v>3012</v>
      </c>
      <c r="B400" t="s">
        <v>831</v>
      </c>
      <c r="C400" t="s">
        <v>428</v>
      </c>
      <c r="D400" t="s">
        <v>429</v>
      </c>
      <c r="E400">
        <v>19.529599999999999</v>
      </c>
      <c r="F400">
        <f t="shared" si="10"/>
        <v>3</v>
      </c>
    </row>
    <row r="401" spans="1:6" x14ac:dyDescent="0.35">
      <c r="A401">
        <v>3016</v>
      </c>
      <c r="B401" t="s">
        <v>832</v>
      </c>
      <c r="C401" t="s">
        <v>428</v>
      </c>
      <c r="D401" t="s">
        <v>429</v>
      </c>
      <c r="E401">
        <v>38.848100000000002</v>
      </c>
      <c r="F401">
        <f t="shared" si="10"/>
        <v>3</v>
      </c>
    </row>
    <row r="402" spans="1:6" x14ac:dyDescent="0.35">
      <c r="A402">
        <v>3018</v>
      </c>
      <c r="B402" t="s">
        <v>833</v>
      </c>
      <c r="C402" t="s">
        <v>428</v>
      </c>
      <c r="D402" t="s">
        <v>429</v>
      </c>
      <c r="E402">
        <v>11.9939</v>
      </c>
      <c r="F402">
        <f t="shared" si="10"/>
        <v>3</v>
      </c>
    </row>
    <row r="403" spans="1:6" x14ac:dyDescent="0.35">
      <c r="A403">
        <v>3019</v>
      </c>
      <c r="B403" t="s">
        <v>834</v>
      </c>
      <c r="C403" t="s">
        <v>442</v>
      </c>
      <c r="D403" t="s">
        <v>433</v>
      </c>
      <c r="E403">
        <v>9.3500999999999994</v>
      </c>
      <c r="F403">
        <f t="shared" si="10"/>
        <v>3</v>
      </c>
    </row>
    <row r="404" spans="1:6" x14ac:dyDescent="0.35">
      <c r="A404">
        <v>3021</v>
      </c>
      <c r="B404" t="s">
        <v>835</v>
      </c>
      <c r="C404" t="s">
        <v>442</v>
      </c>
      <c r="D404" t="s">
        <v>433</v>
      </c>
      <c r="E404">
        <v>8.5844000000000005</v>
      </c>
      <c r="F404">
        <f t="shared" si="10"/>
        <v>3</v>
      </c>
    </row>
    <row r="405" spans="1:6" x14ac:dyDescent="0.35">
      <c r="A405">
        <v>3022</v>
      </c>
      <c r="B405" t="s">
        <v>836</v>
      </c>
      <c r="C405" t="s">
        <v>442</v>
      </c>
      <c r="D405" t="s">
        <v>433</v>
      </c>
      <c r="E405">
        <v>3.6640000000000001</v>
      </c>
      <c r="F405">
        <f t="shared" si="10"/>
        <v>3</v>
      </c>
    </row>
    <row r="406" spans="1:6" x14ac:dyDescent="0.35">
      <c r="A406">
        <v>3023</v>
      </c>
      <c r="B406" t="s">
        <v>837</v>
      </c>
      <c r="C406" t="s">
        <v>428</v>
      </c>
      <c r="D406" t="s">
        <v>429</v>
      </c>
      <c r="E406">
        <v>21.248200000000001</v>
      </c>
      <c r="F406">
        <f t="shared" si="10"/>
        <v>3</v>
      </c>
    </row>
    <row r="407" spans="1:6" x14ac:dyDescent="0.35">
      <c r="A407">
        <v>3024</v>
      </c>
      <c r="B407" t="s">
        <v>838</v>
      </c>
      <c r="C407" t="s">
        <v>442</v>
      </c>
      <c r="D407" t="s">
        <v>433</v>
      </c>
      <c r="E407">
        <v>31.750800000000002</v>
      </c>
      <c r="F407">
        <f t="shared" si="10"/>
        <v>3</v>
      </c>
    </row>
    <row r="408" spans="1:6" x14ac:dyDescent="0.35">
      <c r="A408">
        <v>3025</v>
      </c>
      <c r="B408" t="s">
        <v>839</v>
      </c>
      <c r="C408" t="s">
        <v>428</v>
      </c>
      <c r="D408" t="s">
        <v>429</v>
      </c>
      <c r="E408">
        <v>13.613200000000001</v>
      </c>
      <c r="F408">
        <f t="shared" si="10"/>
        <v>3</v>
      </c>
    </row>
    <row r="409" spans="1:6" x14ac:dyDescent="0.35">
      <c r="A409">
        <v>3026</v>
      </c>
      <c r="B409" t="s">
        <v>840</v>
      </c>
      <c r="C409" t="s">
        <v>442</v>
      </c>
      <c r="D409" t="s">
        <v>433</v>
      </c>
      <c r="E409">
        <v>5.2346000000000004</v>
      </c>
      <c r="F409">
        <f t="shared" si="10"/>
        <v>3</v>
      </c>
    </row>
    <row r="410" spans="1:6" x14ac:dyDescent="0.35">
      <c r="A410">
        <v>3027</v>
      </c>
      <c r="B410" t="s">
        <v>841</v>
      </c>
      <c r="C410" t="s">
        <v>428</v>
      </c>
      <c r="D410" t="s">
        <v>429</v>
      </c>
      <c r="E410">
        <v>24.509499999999999</v>
      </c>
      <c r="F410">
        <f t="shared" si="10"/>
        <v>3</v>
      </c>
    </row>
    <row r="411" spans="1:6" x14ac:dyDescent="0.35">
      <c r="A411">
        <v>3030</v>
      </c>
      <c r="B411" t="s">
        <v>842</v>
      </c>
      <c r="C411" t="s">
        <v>428</v>
      </c>
      <c r="D411" t="s">
        <v>429</v>
      </c>
      <c r="E411">
        <v>22.780899999999999</v>
      </c>
      <c r="F411">
        <f t="shared" si="10"/>
        <v>3</v>
      </c>
    </row>
    <row r="412" spans="1:6" x14ac:dyDescent="0.35">
      <c r="A412">
        <v>3032</v>
      </c>
      <c r="B412" t="s">
        <v>843</v>
      </c>
      <c r="C412" t="s">
        <v>428</v>
      </c>
      <c r="D412" t="s">
        <v>429</v>
      </c>
      <c r="E412">
        <v>40.628399999999999</v>
      </c>
      <c r="F412">
        <f t="shared" si="10"/>
        <v>3</v>
      </c>
    </row>
    <row r="413" spans="1:6" x14ac:dyDescent="0.35">
      <c r="A413">
        <v>3036</v>
      </c>
      <c r="B413" t="s">
        <v>844</v>
      </c>
      <c r="C413" t="s">
        <v>428</v>
      </c>
      <c r="D413" t="s">
        <v>429</v>
      </c>
      <c r="E413">
        <v>14.8286</v>
      </c>
      <c r="F413">
        <f t="shared" si="10"/>
        <v>3</v>
      </c>
    </row>
    <row r="414" spans="1:6" x14ac:dyDescent="0.35">
      <c r="A414">
        <v>3037</v>
      </c>
      <c r="B414" t="s">
        <v>845</v>
      </c>
      <c r="C414" t="s">
        <v>428</v>
      </c>
      <c r="D414" t="s">
        <v>429</v>
      </c>
      <c r="E414">
        <v>16.4938</v>
      </c>
      <c r="F414">
        <f t="shared" si="10"/>
        <v>3</v>
      </c>
    </row>
    <row r="415" spans="1:6" x14ac:dyDescent="0.35">
      <c r="A415">
        <v>3039</v>
      </c>
      <c r="B415" t="s">
        <v>846</v>
      </c>
      <c r="C415" t="s">
        <v>428</v>
      </c>
      <c r="D415" t="s">
        <v>429</v>
      </c>
      <c r="E415">
        <v>10.515000000000001</v>
      </c>
      <c r="F415">
        <f t="shared" si="10"/>
        <v>3</v>
      </c>
    </row>
    <row r="416" spans="1:6" x14ac:dyDescent="0.35">
      <c r="A416">
        <v>3040</v>
      </c>
      <c r="B416" t="s">
        <v>847</v>
      </c>
      <c r="C416" t="s">
        <v>428</v>
      </c>
      <c r="D416" t="s">
        <v>429</v>
      </c>
      <c r="E416">
        <v>39.460099999999997</v>
      </c>
      <c r="F416">
        <f t="shared" si="10"/>
        <v>3</v>
      </c>
    </row>
    <row r="417" spans="1:6" x14ac:dyDescent="0.35">
      <c r="A417">
        <v>3041</v>
      </c>
      <c r="B417" t="s">
        <v>848</v>
      </c>
      <c r="C417" t="s">
        <v>428</v>
      </c>
      <c r="D417" t="s">
        <v>429</v>
      </c>
      <c r="E417">
        <v>17.232900000000001</v>
      </c>
      <c r="F417">
        <f t="shared" si="10"/>
        <v>3</v>
      </c>
    </row>
    <row r="418" spans="1:6" x14ac:dyDescent="0.35">
      <c r="A418">
        <v>3042</v>
      </c>
      <c r="B418" t="s">
        <v>849</v>
      </c>
      <c r="C418" t="s">
        <v>428</v>
      </c>
      <c r="D418" t="s">
        <v>429</v>
      </c>
      <c r="E418">
        <v>11.294</v>
      </c>
      <c r="F418">
        <f t="shared" si="10"/>
        <v>3</v>
      </c>
    </row>
    <row r="419" spans="1:6" x14ac:dyDescent="0.35">
      <c r="A419">
        <v>3043</v>
      </c>
      <c r="B419" t="s">
        <v>850</v>
      </c>
      <c r="C419" t="s">
        <v>428</v>
      </c>
      <c r="D419" t="s">
        <v>429</v>
      </c>
      <c r="E419">
        <v>14.986700000000001</v>
      </c>
      <c r="F419">
        <f t="shared" si="10"/>
        <v>3</v>
      </c>
    </row>
    <row r="420" spans="1:6" x14ac:dyDescent="0.35">
      <c r="A420">
        <v>3044</v>
      </c>
      <c r="B420" t="s">
        <v>851</v>
      </c>
      <c r="C420" t="s">
        <v>428</v>
      </c>
      <c r="D420" t="s">
        <v>429</v>
      </c>
      <c r="E420">
        <v>6.7215999999999996</v>
      </c>
      <c r="F420">
        <f t="shared" si="10"/>
        <v>3</v>
      </c>
    </row>
    <row r="421" spans="1:6" x14ac:dyDescent="0.35">
      <c r="A421">
        <v>3045</v>
      </c>
      <c r="B421" t="s">
        <v>852</v>
      </c>
      <c r="C421" t="s">
        <v>442</v>
      </c>
      <c r="D421" t="s">
        <v>433</v>
      </c>
      <c r="E421">
        <v>9.8041</v>
      </c>
      <c r="F421">
        <f t="shared" si="10"/>
        <v>3</v>
      </c>
    </row>
    <row r="422" spans="1:6" x14ac:dyDescent="0.35">
      <c r="A422">
        <v>3047</v>
      </c>
      <c r="B422" t="s">
        <v>853</v>
      </c>
      <c r="C422" t="s">
        <v>442</v>
      </c>
      <c r="D422" t="s">
        <v>433</v>
      </c>
      <c r="E422">
        <v>8.4925999999999995</v>
      </c>
      <c r="F422">
        <f t="shared" si="10"/>
        <v>3</v>
      </c>
    </row>
    <row r="423" spans="1:6" x14ac:dyDescent="0.35">
      <c r="A423">
        <v>3049</v>
      </c>
      <c r="B423" t="s">
        <v>854</v>
      </c>
      <c r="C423" t="s">
        <v>428</v>
      </c>
      <c r="D423" t="s">
        <v>429</v>
      </c>
      <c r="E423">
        <v>32.806699999999999</v>
      </c>
      <c r="F423">
        <f t="shared" si="10"/>
        <v>3</v>
      </c>
    </row>
    <row r="424" spans="1:6" x14ac:dyDescent="0.35">
      <c r="A424">
        <v>3051</v>
      </c>
      <c r="B424" t="s">
        <v>855</v>
      </c>
      <c r="C424" t="s">
        <v>428</v>
      </c>
      <c r="D424" t="s">
        <v>429</v>
      </c>
      <c r="E424">
        <v>2.8622999999999998</v>
      </c>
      <c r="F424">
        <f t="shared" si="10"/>
        <v>3</v>
      </c>
    </row>
    <row r="425" spans="1:6" x14ac:dyDescent="0.35">
      <c r="A425">
        <v>3052</v>
      </c>
      <c r="B425" t="s">
        <v>856</v>
      </c>
      <c r="C425" t="s">
        <v>428</v>
      </c>
      <c r="D425" t="s">
        <v>429</v>
      </c>
      <c r="E425">
        <v>4.4269999999999996</v>
      </c>
      <c r="F425">
        <f t="shared" si="10"/>
        <v>3</v>
      </c>
    </row>
    <row r="426" spans="1:6" x14ac:dyDescent="0.35">
      <c r="A426">
        <v>3055</v>
      </c>
      <c r="B426" t="s">
        <v>857</v>
      </c>
      <c r="C426" t="s">
        <v>428</v>
      </c>
      <c r="D426" t="s">
        <v>429</v>
      </c>
      <c r="E426">
        <v>7.3583999999999996</v>
      </c>
      <c r="F426">
        <f t="shared" si="10"/>
        <v>3</v>
      </c>
    </row>
    <row r="427" spans="1:6" x14ac:dyDescent="0.35">
      <c r="A427">
        <v>3058</v>
      </c>
      <c r="B427" t="s">
        <v>858</v>
      </c>
      <c r="C427" t="s">
        <v>442</v>
      </c>
      <c r="D427" t="s">
        <v>433</v>
      </c>
      <c r="E427">
        <v>8.9587000000000003</v>
      </c>
      <c r="F427">
        <f t="shared" si="10"/>
        <v>3</v>
      </c>
    </row>
    <row r="428" spans="1:6" x14ac:dyDescent="0.35">
      <c r="A428">
        <v>3060</v>
      </c>
      <c r="B428" t="s">
        <v>859</v>
      </c>
      <c r="C428" t="s">
        <v>428</v>
      </c>
      <c r="D428" t="s">
        <v>429</v>
      </c>
      <c r="E428">
        <v>5.0327999999999999</v>
      </c>
      <c r="F428">
        <f t="shared" si="10"/>
        <v>3</v>
      </c>
    </row>
    <row r="429" spans="1:6" x14ac:dyDescent="0.35">
      <c r="A429">
        <v>3062</v>
      </c>
      <c r="B429" t="s">
        <v>860</v>
      </c>
      <c r="C429" t="s">
        <v>428</v>
      </c>
      <c r="D429" t="s">
        <v>429</v>
      </c>
      <c r="E429">
        <v>7.1426999999999996</v>
      </c>
      <c r="F429">
        <f t="shared" si="10"/>
        <v>3</v>
      </c>
    </row>
    <row r="430" spans="1:6" x14ac:dyDescent="0.35">
      <c r="A430">
        <v>3065</v>
      </c>
      <c r="B430" t="s">
        <v>861</v>
      </c>
      <c r="C430" t="s">
        <v>428</v>
      </c>
      <c r="D430" t="s">
        <v>429</v>
      </c>
      <c r="E430">
        <v>9.2886000000000006</v>
      </c>
      <c r="F430">
        <f t="shared" si="10"/>
        <v>3</v>
      </c>
    </row>
    <row r="431" spans="1:6" x14ac:dyDescent="0.35">
      <c r="A431">
        <v>3066</v>
      </c>
      <c r="B431" t="s">
        <v>862</v>
      </c>
      <c r="C431" t="s">
        <v>428</v>
      </c>
      <c r="D431" t="s">
        <v>429</v>
      </c>
      <c r="E431">
        <v>20.3203</v>
      </c>
      <c r="F431">
        <f t="shared" si="10"/>
        <v>3</v>
      </c>
    </row>
    <row r="432" spans="1:6" x14ac:dyDescent="0.35">
      <c r="A432">
        <v>3068</v>
      </c>
      <c r="B432" t="s">
        <v>863</v>
      </c>
      <c r="C432" t="s">
        <v>428</v>
      </c>
      <c r="D432" t="s">
        <v>429</v>
      </c>
      <c r="E432">
        <v>29.3355</v>
      </c>
      <c r="F432">
        <f t="shared" si="10"/>
        <v>3</v>
      </c>
    </row>
    <row r="433" spans="1:6" x14ac:dyDescent="0.35">
      <c r="A433">
        <v>3069</v>
      </c>
      <c r="B433" t="s">
        <v>864</v>
      </c>
      <c r="C433" t="s">
        <v>428</v>
      </c>
      <c r="D433" t="s">
        <v>429</v>
      </c>
      <c r="E433">
        <v>10.356400000000001</v>
      </c>
      <c r="F433">
        <f t="shared" si="10"/>
        <v>3</v>
      </c>
    </row>
    <row r="434" spans="1:6" x14ac:dyDescent="0.35">
      <c r="A434">
        <v>3070</v>
      </c>
      <c r="B434" t="s">
        <v>865</v>
      </c>
      <c r="C434" t="s">
        <v>442</v>
      </c>
      <c r="D434" t="s">
        <v>433</v>
      </c>
      <c r="E434">
        <v>3.7435999999999998</v>
      </c>
      <c r="F434">
        <f t="shared" si="10"/>
        <v>3</v>
      </c>
    </row>
    <row r="435" spans="1:6" x14ac:dyDescent="0.35">
      <c r="A435">
        <v>3073</v>
      </c>
      <c r="B435" t="s">
        <v>866</v>
      </c>
      <c r="C435" t="s">
        <v>442</v>
      </c>
      <c r="D435" t="s">
        <v>433</v>
      </c>
      <c r="E435">
        <v>20.218</v>
      </c>
      <c r="F435">
        <f t="shared" si="10"/>
        <v>3</v>
      </c>
    </row>
    <row r="436" spans="1:6" x14ac:dyDescent="0.35">
      <c r="A436">
        <v>3076</v>
      </c>
      <c r="B436" t="s">
        <v>867</v>
      </c>
      <c r="C436" t="s">
        <v>442</v>
      </c>
      <c r="D436" t="s">
        <v>433</v>
      </c>
      <c r="E436">
        <v>12.390700000000001</v>
      </c>
      <c r="F436">
        <f t="shared" si="10"/>
        <v>3</v>
      </c>
    </row>
    <row r="437" spans="1:6" x14ac:dyDescent="0.35">
      <c r="A437">
        <v>3077</v>
      </c>
      <c r="B437" t="s">
        <v>868</v>
      </c>
      <c r="C437" t="s">
        <v>428</v>
      </c>
      <c r="D437" t="s">
        <v>429</v>
      </c>
      <c r="E437">
        <v>18.664899999999999</v>
      </c>
      <c r="F437">
        <f t="shared" si="10"/>
        <v>3</v>
      </c>
    </row>
    <row r="438" spans="1:6" x14ac:dyDescent="0.35">
      <c r="A438">
        <v>3079</v>
      </c>
      <c r="B438" t="s">
        <v>869</v>
      </c>
      <c r="C438" t="s">
        <v>442</v>
      </c>
      <c r="D438" t="s">
        <v>433</v>
      </c>
      <c r="E438">
        <v>14.651400000000001</v>
      </c>
      <c r="F438">
        <f t="shared" si="10"/>
        <v>3</v>
      </c>
    </row>
    <row r="439" spans="1:6" x14ac:dyDescent="0.35">
      <c r="A439">
        <v>3082</v>
      </c>
      <c r="B439" t="s">
        <v>870</v>
      </c>
      <c r="C439" t="s">
        <v>428</v>
      </c>
      <c r="D439" t="s">
        <v>429</v>
      </c>
      <c r="E439">
        <v>16.937100000000001</v>
      </c>
      <c r="F439">
        <f t="shared" si="10"/>
        <v>3</v>
      </c>
    </row>
    <row r="440" spans="1:6" x14ac:dyDescent="0.35">
      <c r="A440">
        <v>3083</v>
      </c>
      <c r="B440" t="s">
        <v>871</v>
      </c>
      <c r="C440" t="s">
        <v>428</v>
      </c>
      <c r="D440" t="s">
        <v>429</v>
      </c>
      <c r="E440">
        <v>7.3723000000000001</v>
      </c>
      <c r="F440">
        <f t="shared" si="10"/>
        <v>3</v>
      </c>
    </row>
    <row r="441" spans="1:6" x14ac:dyDescent="0.35">
      <c r="A441">
        <v>3084</v>
      </c>
      <c r="B441" t="s">
        <v>872</v>
      </c>
      <c r="C441" t="s">
        <v>442</v>
      </c>
      <c r="D441" t="s">
        <v>433</v>
      </c>
      <c r="E441">
        <v>13.3566</v>
      </c>
      <c r="F441">
        <f t="shared" si="10"/>
        <v>3</v>
      </c>
    </row>
    <row r="442" spans="1:6" x14ac:dyDescent="0.35">
      <c r="A442">
        <v>3088</v>
      </c>
      <c r="B442" t="s">
        <v>873</v>
      </c>
      <c r="C442" t="s">
        <v>442</v>
      </c>
      <c r="D442" t="s">
        <v>433</v>
      </c>
      <c r="E442">
        <v>11.005100000000001</v>
      </c>
      <c r="F442">
        <f t="shared" si="10"/>
        <v>3</v>
      </c>
    </row>
    <row r="443" spans="1:6" x14ac:dyDescent="0.35">
      <c r="A443">
        <v>3090</v>
      </c>
      <c r="B443" t="s">
        <v>874</v>
      </c>
      <c r="C443" t="s">
        <v>428</v>
      </c>
      <c r="D443" t="s">
        <v>429</v>
      </c>
      <c r="E443">
        <v>5.7503000000000002</v>
      </c>
      <c r="F443">
        <f t="shared" si="10"/>
        <v>3</v>
      </c>
    </row>
    <row r="444" spans="1:6" x14ac:dyDescent="0.35">
      <c r="A444">
        <v>3091</v>
      </c>
      <c r="B444" t="s">
        <v>875</v>
      </c>
      <c r="C444" t="s">
        <v>442</v>
      </c>
      <c r="D444" t="s">
        <v>433</v>
      </c>
      <c r="E444">
        <v>7.7457000000000003</v>
      </c>
      <c r="F444">
        <f t="shared" si="10"/>
        <v>3</v>
      </c>
    </row>
    <row r="445" spans="1:6" x14ac:dyDescent="0.35">
      <c r="A445">
        <v>3093</v>
      </c>
      <c r="B445" t="s">
        <v>876</v>
      </c>
      <c r="C445" t="s">
        <v>442</v>
      </c>
      <c r="D445" t="s">
        <v>433</v>
      </c>
      <c r="E445">
        <v>6.8437999999999999</v>
      </c>
      <c r="F445">
        <f t="shared" si="10"/>
        <v>3</v>
      </c>
    </row>
    <row r="446" spans="1:6" x14ac:dyDescent="0.35">
      <c r="A446">
        <v>3095</v>
      </c>
      <c r="B446" t="s">
        <v>877</v>
      </c>
      <c r="C446" t="s">
        <v>442</v>
      </c>
      <c r="D446" t="s">
        <v>433</v>
      </c>
      <c r="E446">
        <v>7.2530000000000001</v>
      </c>
      <c r="F446">
        <f t="shared" si="10"/>
        <v>3</v>
      </c>
    </row>
    <row r="447" spans="1:6" x14ac:dyDescent="0.35">
      <c r="A447">
        <v>3097</v>
      </c>
      <c r="B447" t="s">
        <v>878</v>
      </c>
      <c r="C447" t="s">
        <v>442</v>
      </c>
      <c r="D447" t="s">
        <v>433</v>
      </c>
      <c r="E447">
        <v>7.8117999999999999</v>
      </c>
      <c r="F447">
        <f t="shared" si="10"/>
        <v>3</v>
      </c>
    </row>
    <row r="448" spans="1:6" x14ac:dyDescent="0.35">
      <c r="A448">
        <v>3098</v>
      </c>
      <c r="B448" t="s">
        <v>879</v>
      </c>
      <c r="C448" t="s">
        <v>442</v>
      </c>
      <c r="D448" t="s">
        <v>433</v>
      </c>
      <c r="E448">
        <v>5.726</v>
      </c>
      <c r="F448">
        <f t="shared" si="10"/>
        <v>3</v>
      </c>
    </row>
    <row r="449" spans="1:6" x14ac:dyDescent="0.35">
      <c r="A449">
        <v>3100</v>
      </c>
      <c r="B449" t="s">
        <v>880</v>
      </c>
      <c r="C449" t="s">
        <v>428</v>
      </c>
      <c r="D449" t="s">
        <v>429</v>
      </c>
      <c r="E449">
        <v>23.254000000000001</v>
      </c>
      <c r="F449">
        <f t="shared" si="10"/>
        <v>3</v>
      </c>
    </row>
    <row r="450" spans="1:6" x14ac:dyDescent="0.35">
      <c r="A450">
        <v>3103</v>
      </c>
      <c r="B450" t="s">
        <v>881</v>
      </c>
      <c r="C450" t="s">
        <v>428</v>
      </c>
      <c r="D450" t="s">
        <v>429</v>
      </c>
      <c r="E450">
        <v>8.0336999999999996</v>
      </c>
      <c r="F450">
        <f t="shared" si="10"/>
        <v>3</v>
      </c>
    </row>
    <row r="451" spans="1:6" x14ac:dyDescent="0.35">
      <c r="A451">
        <v>3104</v>
      </c>
      <c r="B451" t="s">
        <v>882</v>
      </c>
      <c r="C451" t="s">
        <v>428</v>
      </c>
      <c r="D451" t="s">
        <v>429</v>
      </c>
      <c r="E451">
        <v>11.566700000000001</v>
      </c>
      <c r="F451">
        <f t="shared" ref="F451:F514" si="11">INT(A451/1000)</f>
        <v>3</v>
      </c>
    </row>
    <row r="452" spans="1:6" x14ac:dyDescent="0.35">
      <c r="A452">
        <v>3106</v>
      </c>
      <c r="B452" t="s">
        <v>12</v>
      </c>
      <c r="C452" t="s">
        <v>511</v>
      </c>
      <c r="D452" t="s">
        <v>429</v>
      </c>
      <c r="E452">
        <v>102.95650000000001</v>
      </c>
      <c r="F452">
        <f t="shared" si="11"/>
        <v>3</v>
      </c>
    </row>
    <row r="453" spans="1:6" x14ac:dyDescent="0.35">
      <c r="A453">
        <v>3108</v>
      </c>
      <c r="B453" t="s">
        <v>883</v>
      </c>
      <c r="C453" t="s">
        <v>428</v>
      </c>
      <c r="D453" t="s">
        <v>429</v>
      </c>
      <c r="E453">
        <v>37.793100000000003</v>
      </c>
      <c r="F453">
        <f t="shared" si="11"/>
        <v>3</v>
      </c>
    </row>
    <row r="454" spans="1:6" x14ac:dyDescent="0.35">
      <c r="A454">
        <v>3109</v>
      </c>
      <c r="B454" t="s">
        <v>884</v>
      </c>
      <c r="C454" t="s">
        <v>428</v>
      </c>
      <c r="D454" t="s">
        <v>429</v>
      </c>
      <c r="E454">
        <v>5.4589999999999996</v>
      </c>
      <c r="F454">
        <f t="shared" si="11"/>
        <v>3</v>
      </c>
    </row>
    <row r="455" spans="1:6" x14ac:dyDescent="0.35">
      <c r="A455">
        <v>3112</v>
      </c>
      <c r="B455" t="s">
        <v>885</v>
      </c>
      <c r="C455" t="s">
        <v>442</v>
      </c>
      <c r="D455" t="s">
        <v>433</v>
      </c>
      <c r="E455">
        <v>6.5975999999999999</v>
      </c>
      <c r="F455">
        <f t="shared" si="11"/>
        <v>3</v>
      </c>
    </row>
    <row r="456" spans="1:6" x14ac:dyDescent="0.35">
      <c r="A456">
        <v>3114</v>
      </c>
      <c r="B456" t="s">
        <v>886</v>
      </c>
      <c r="C456" t="s">
        <v>428</v>
      </c>
      <c r="D456" t="s">
        <v>429</v>
      </c>
      <c r="E456">
        <v>5.6135000000000002</v>
      </c>
      <c r="F456">
        <f t="shared" si="11"/>
        <v>3</v>
      </c>
    </row>
    <row r="457" spans="1:6" x14ac:dyDescent="0.35">
      <c r="A457">
        <v>3115</v>
      </c>
      <c r="B457" t="s">
        <v>887</v>
      </c>
      <c r="C457" t="s">
        <v>442</v>
      </c>
      <c r="D457" t="s">
        <v>433</v>
      </c>
      <c r="E457">
        <v>7.7694000000000001</v>
      </c>
      <c r="F457">
        <f t="shared" si="11"/>
        <v>3</v>
      </c>
    </row>
    <row r="458" spans="1:6" x14ac:dyDescent="0.35">
      <c r="A458">
        <v>3116</v>
      </c>
      <c r="B458" t="s">
        <v>888</v>
      </c>
      <c r="C458" t="s">
        <v>442</v>
      </c>
      <c r="D458" t="s">
        <v>433</v>
      </c>
      <c r="E458">
        <v>7.1942000000000004</v>
      </c>
      <c r="F458">
        <f t="shared" si="11"/>
        <v>3</v>
      </c>
    </row>
    <row r="459" spans="1:6" x14ac:dyDescent="0.35">
      <c r="A459">
        <v>3119</v>
      </c>
      <c r="B459" t="s">
        <v>889</v>
      </c>
      <c r="C459" t="s">
        <v>428</v>
      </c>
      <c r="D459" t="s">
        <v>429</v>
      </c>
      <c r="E459">
        <v>2.8921999999999999</v>
      </c>
      <c r="F459">
        <f t="shared" si="11"/>
        <v>3</v>
      </c>
    </row>
    <row r="460" spans="1:6" x14ac:dyDescent="0.35">
      <c r="A460">
        <v>3120</v>
      </c>
      <c r="B460" t="s">
        <v>890</v>
      </c>
      <c r="C460" t="s">
        <v>442</v>
      </c>
      <c r="D460" t="s">
        <v>433</v>
      </c>
      <c r="E460">
        <v>9.8605</v>
      </c>
      <c r="F460">
        <f t="shared" si="11"/>
        <v>3</v>
      </c>
    </row>
    <row r="461" spans="1:6" x14ac:dyDescent="0.35">
      <c r="A461">
        <v>3121</v>
      </c>
      <c r="B461" t="s">
        <v>891</v>
      </c>
      <c r="C461" t="s">
        <v>442</v>
      </c>
      <c r="D461" t="s">
        <v>433</v>
      </c>
      <c r="E461">
        <v>12.385899999999999</v>
      </c>
      <c r="F461">
        <f t="shared" si="11"/>
        <v>3</v>
      </c>
    </row>
    <row r="462" spans="1:6" x14ac:dyDescent="0.35">
      <c r="A462">
        <v>3122</v>
      </c>
      <c r="B462" t="s">
        <v>892</v>
      </c>
      <c r="C462" t="s">
        <v>442</v>
      </c>
      <c r="D462" t="s">
        <v>433</v>
      </c>
      <c r="E462">
        <v>12.230499999999999</v>
      </c>
      <c r="F462">
        <f t="shared" si="11"/>
        <v>3</v>
      </c>
    </row>
    <row r="463" spans="1:6" x14ac:dyDescent="0.35">
      <c r="A463">
        <v>3129</v>
      </c>
      <c r="B463" t="s">
        <v>893</v>
      </c>
      <c r="C463" t="s">
        <v>428</v>
      </c>
      <c r="D463" t="s">
        <v>429</v>
      </c>
      <c r="E463">
        <v>9.0822000000000003</v>
      </c>
      <c r="F463">
        <f t="shared" si="11"/>
        <v>3</v>
      </c>
    </row>
    <row r="464" spans="1:6" x14ac:dyDescent="0.35">
      <c r="A464">
        <v>3130</v>
      </c>
      <c r="B464" t="s">
        <v>894</v>
      </c>
      <c r="C464" t="s">
        <v>442</v>
      </c>
      <c r="D464" t="s">
        <v>433</v>
      </c>
      <c r="E464">
        <v>17.949000000000002</v>
      </c>
      <c r="F464">
        <f t="shared" si="11"/>
        <v>3</v>
      </c>
    </row>
    <row r="465" spans="1:6" x14ac:dyDescent="0.35">
      <c r="A465">
        <v>3131</v>
      </c>
      <c r="B465" t="s">
        <v>895</v>
      </c>
      <c r="C465" t="s">
        <v>428</v>
      </c>
      <c r="D465" t="s">
        <v>429</v>
      </c>
      <c r="E465">
        <v>17.777200000000001</v>
      </c>
      <c r="F465">
        <f t="shared" si="11"/>
        <v>3</v>
      </c>
    </row>
    <row r="466" spans="1:6" x14ac:dyDescent="0.35">
      <c r="A466">
        <v>3133</v>
      </c>
      <c r="B466" t="s">
        <v>896</v>
      </c>
      <c r="C466" t="s">
        <v>442</v>
      </c>
      <c r="D466" t="s">
        <v>433</v>
      </c>
      <c r="E466">
        <v>8.4610000000000003</v>
      </c>
      <c r="F466">
        <f t="shared" si="11"/>
        <v>3</v>
      </c>
    </row>
    <row r="467" spans="1:6" x14ac:dyDescent="0.35">
      <c r="A467">
        <v>3134</v>
      </c>
      <c r="B467" t="s">
        <v>897</v>
      </c>
      <c r="C467" t="s">
        <v>428</v>
      </c>
      <c r="D467" t="s">
        <v>429</v>
      </c>
      <c r="E467">
        <v>11.373699999999999</v>
      </c>
      <c r="F467">
        <f t="shared" si="11"/>
        <v>3</v>
      </c>
    </row>
    <row r="468" spans="1:6" x14ac:dyDescent="0.35">
      <c r="A468">
        <v>3135</v>
      </c>
      <c r="B468" t="s">
        <v>898</v>
      </c>
      <c r="C468" t="s">
        <v>428</v>
      </c>
      <c r="D468" t="s">
        <v>429</v>
      </c>
      <c r="E468">
        <v>34.802999999999997</v>
      </c>
      <c r="F468">
        <f t="shared" si="11"/>
        <v>3</v>
      </c>
    </row>
    <row r="469" spans="1:6" x14ac:dyDescent="0.35">
      <c r="A469">
        <v>3138</v>
      </c>
      <c r="B469" t="s">
        <v>899</v>
      </c>
      <c r="C469" t="s">
        <v>428</v>
      </c>
      <c r="D469" t="s">
        <v>429</v>
      </c>
      <c r="E469">
        <v>9.1603999999999992</v>
      </c>
      <c r="F469">
        <f t="shared" si="11"/>
        <v>3</v>
      </c>
    </row>
    <row r="470" spans="1:6" x14ac:dyDescent="0.35">
      <c r="A470">
        <v>3139</v>
      </c>
      <c r="B470" t="s">
        <v>900</v>
      </c>
      <c r="C470" t="s">
        <v>428</v>
      </c>
      <c r="D470" t="s">
        <v>429</v>
      </c>
      <c r="E470">
        <v>10.9443</v>
      </c>
      <c r="F470">
        <f t="shared" si="11"/>
        <v>3</v>
      </c>
    </row>
    <row r="471" spans="1:6" x14ac:dyDescent="0.35">
      <c r="A471">
        <v>3140</v>
      </c>
      <c r="B471" t="s">
        <v>901</v>
      </c>
      <c r="C471" t="s">
        <v>442</v>
      </c>
      <c r="D471" t="s">
        <v>433</v>
      </c>
      <c r="E471">
        <v>6.1497999999999999</v>
      </c>
      <c r="F471">
        <f t="shared" si="11"/>
        <v>3</v>
      </c>
    </row>
    <row r="472" spans="1:6" x14ac:dyDescent="0.35">
      <c r="A472">
        <v>3141</v>
      </c>
      <c r="B472" t="s">
        <v>902</v>
      </c>
      <c r="C472" t="s">
        <v>428</v>
      </c>
      <c r="D472" t="s">
        <v>429</v>
      </c>
      <c r="E472">
        <v>13.479699999999999</v>
      </c>
      <c r="F472">
        <f t="shared" si="11"/>
        <v>3</v>
      </c>
    </row>
    <row r="473" spans="1:6" x14ac:dyDescent="0.35">
      <c r="A473">
        <v>3143</v>
      </c>
      <c r="B473" t="s">
        <v>903</v>
      </c>
      <c r="C473" t="s">
        <v>442</v>
      </c>
      <c r="D473" t="s">
        <v>433</v>
      </c>
      <c r="E473">
        <v>21.271100000000001</v>
      </c>
      <c r="F473">
        <f t="shared" si="11"/>
        <v>3</v>
      </c>
    </row>
    <row r="474" spans="1:6" x14ac:dyDescent="0.35">
      <c r="A474">
        <v>3144</v>
      </c>
      <c r="B474" t="s">
        <v>904</v>
      </c>
      <c r="C474" t="s">
        <v>428</v>
      </c>
      <c r="D474" t="s">
        <v>429</v>
      </c>
      <c r="E474">
        <v>7.7603999999999997</v>
      </c>
      <c r="F474">
        <f t="shared" si="11"/>
        <v>3</v>
      </c>
    </row>
    <row r="475" spans="1:6" x14ac:dyDescent="0.35">
      <c r="A475">
        <v>3146</v>
      </c>
      <c r="B475" t="s">
        <v>905</v>
      </c>
      <c r="C475" t="s">
        <v>428</v>
      </c>
      <c r="D475" t="s">
        <v>429</v>
      </c>
      <c r="E475">
        <v>13.792</v>
      </c>
      <c r="F475">
        <f t="shared" si="11"/>
        <v>3</v>
      </c>
    </row>
    <row r="476" spans="1:6" x14ac:dyDescent="0.35">
      <c r="A476">
        <v>3149</v>
      </c>
      <c r="B476" t="s">
        <v>906</v>
      </c>
      <c r="C476" t="s">
        <v>428</v>
      </c>
      <c r="D476" t="s">
        <v>429</v>
      </c>
      <c r="E476">
        <v>37.914999999999999</v>
      </c>
      <c r="F476">
        <f t="shared" si="11"/>
        <v>3</v>
      </c>
    </row>
    <row r="477" spans="1:6" x14ac:dyDescent="0.35">
      <c r="A477">
        <v>3153</v>
      </c>
      <c r="B477" t="s">
        <v>907</v>
      </c>
      <c r="C477" t="s">
        <v>442</v>
      </c>
      <c r="D477" t="s">
        <v>433</v>
      </c>
      <c r="E477">
        <v>10.1099</v>
      </c>
      <c r="F477">
        <f t="shared" si="11"/>
        <v>3</v>
      </c>
    </row>
    <row r="478" spans="1:6" x14ac:dyDescent="0.35">
      <c r="A478">
        <v>3154</v>
      </c>
      <c r="B478" t="s">
        <v>908</v>
      </c>
      <c r="C478" t="s">
        <v>428</v>
      </c>
      <c r="D478" t="s">
        <v>429</v>
      </c>
      <c r="E478">
        <v>13.568199999999999</v>
      </c>
      <c r="F478">
        <f t="shared" si="11"/>
        <v>3</v>
      </c>
    </row>
    <row r="479" spans="1:6" x14ac:dyDescent="0.35">
      <c r="A479">
        <v>3158</v>
      </c>
      <c r="B479" t="s">
        <v>909</v>
      </c>
      <c r="C479" t="s">
        <v>428</v>
      </c>
      <c r="D479" t="s">
        <v>429</v>
      </c>
      <c r="E479">
        <v>17.4498</v>
      </c>
      <c r="F479">
        <f t="shared" si="11"/>
        <v>3</v>
      </c>
    </row>
    <row r="480" spans="1:6" x14ac:dyDescent="0.35">
      <c r="A480">
        <v>3159</v>
      </c>
      <c r="B480" t="s">
        <v>910</v>
      </c>
      <c r="C480" t="s">
        <v>428</v>
      </c>
      <c r="D480" t="s">
        <v>429</v>
      </c>
      <c r="E480">
        <v>13.32</v>
      </c>
      <c r="F480">
        <f t="shared" si="11"/>
        <v>3</v>
      </c>
    </row>
    <row r="481" spans="1:6" x14ac:dyDescent="0.35">
      <c r="A481">
        <v>3164</v>
      </c>
      <c r="B481" t="s">
        <v>911</v>
      </c>
      <c r="C481" t="s">
        <v>428</v>
      </c>
      <c r="D481" t="s">
        <v>429</v>
      </c>
      <c r="E481">
        <v>15.6729</v>
      </c>
      <c r="F481">
        <f t="shared" si="11"/>
        <v>3</v>
      </c>
    </row>
    <row r="482" spans="1:6" x14ac:dyDescent="0.35">
      <c r="A482">
        <v>3166</v>
      </c>
      <c r="B482" t="s">
        <v>912</v>
      </c>
      <c r="C482" t="s">
        <v>428</v>
      </c>
      <c r="D482" t="s">
        <v>429</v>
      </c>
      <c r="E482">
        <v>26.5321</v>
      </c>
      <c r="F482">
        <f t="shared" si="11"/>
        <v>3</v>
      </c>
    </row>
    <row r="483" spans="1:6" x14ac:dyDescent="0.35">
      <c r="A483">
        <v>4001</v>
      </c>
      <c r="B483" t="s">
        <v>913</v>
      </c>
      <c r="C483" t="s">
        <v>451</v>
      </c>
      <c r="D483" t="s">
        <v>433</v>
      </c>
      <c r="E483">
        <v>152.08099999999999</v>
      </c>
      <c r="F483">
        <f t="shared" si="11"/>
        <v>4</v>
      </c>
    </row>
    <row r="484" spans="1:6" x14ac:dyDescent="0.35">
      <c r="A484">
        <v>4002</v>
      </c>
      <c r="B484" t="s">
        <v>914</v>
      </c>
      <c r="C484" t="s">
        <v>442</v>
      </c>
      <c r="D484" t="s">
        <v>433</v>
      </c>
      <c r="E484">
        <v>36.989800000000002</v>
      </c>
      <c r="F484">
        <f t="shared" si="11"/>
        <v>4</v>
      </c>
    </row>
    <row r="485" spans="1:6" x14ac:dyDescent="0.35">
      <c r="A485">
        <v>4003</v>
      </c>
      <c r="B485" t="s">
        <v>915</v>
      </c>
      <c r="C485" t="s">
        <v>511</v>
      </c>
      <c r="D485" t="s">
        <v>429</v>
      </c>
      <c r="E485">
        <v>53.711300000000001</v>
      </c>
      <c r="F485">
        <f t="shared" si="11"/>
        <v>4</v>
      </c>
    </row>
    <row r="486" spans="1:6" x14ac:dyDescent="0.35">
      <c r="A486">
        <v>4004</v>
      </c>
      <c r="B486" t="s">
        <v>916</v>
      </c>
      <c r="C486" t="s">
        <v>428</v>
      </c>
      <c r="D486" t="s">
        <v>429</v>
      </c>
      <c r="E486">
        <v>4.6097000000000001</v>
      </c>
      <c r="F486">
        <f t="shared" si="11"/>
        <v>4</v>
      </c>
    </row>
    <row r="487" spans="1:6" x14ac:dyDescent="0.35">
      <c r="A487">
        <v>4005</v>
      </c>
      <c r="B487" t="s">
        <v>917</v>
      </c>
      <c r="C487" t="s">
        <v>442</v>
      </c>
      <c r="D487" t="s">
        <v>433</v>
      </c>
      <c r="E487">
        <v>7.5296000000000003</v>
      </c>
      <c r="F487">
        <f t="shared" si="11"/>
        <v>4</v>
      </c>
    </row>
    <row r="488" spans="1:6" x14ac:dyDescent="0.35">
      <c r="A488">
        <v>4006</v>
      </c>
      <c r="B488" t="s">
        <v>918</v>
      </c>
      <c r="C488" t="s">
        <v>432</v>
      </c>
      <c r="D488" t="s">
        <v>433</v>
      </c>
      <c r="E488">
        <v>76.021500000000003</v>
      </c>
      <c r="F488">
        <f t="shared" si="11"/>
        <v>4</v>
      </c>
    </row>
    <row r="489" spans="1:6" x14ac:dyDescent="0.35">
      <c r="A489">
        <v>4007</v>
      </c>
      <c r="B489" t="s">
        <v>919</v>
      </c>
      <c r="C489" t="s">
        <v>442</v>
      </c>
      <c r="D489" t="s">
        <v>433</v>
      </c>
      <c r="E489">
        <v>4.7915999999999999</v>
      </c>
      <c r="F489">
        <f t="shared" si="11"/>
        <v>4</v>
      </c>
    </row>
    <row r="490" spans="1:6" x14ac:dyDescent="0.35">
      <c r="A490">
        <v>4008</v>
      </c>
      <c r="B490" t="s">
        <v>920</v>
      </c>
      <c r="C490" t="s">
        <v>428</v>
      </c>
      <c r="D490" t="s">
        <v>429</v>
      </c>
      <c r="E490">
        <v>30.9954</v>
      </c>
      <c r="F490">
        <f t="shared" si="11"/>
        <v>4</v>
      </c>
    </row>
    <row r="491" spans="1:6" x14ac:dyDescent="0.35">
      <c r="A491">
        <v>4009</v>
      </c>
      <c r="B491" t="s">
        <v>921</v>
      </c>
      <c r="C491" t="s">
        <v>428</v>
      </c>
      <c r="D491" t="s">
        <v>429</v>
      </c>
      <c r="E491">
        <v>63.493000000000002</v>
      </c>
      <c r="F491">
        <f t="shared" si="11"/>
        <v>4</v>
      </c>
    </row>
    <row r="492" spans="1:6" x14ac:dyDescent="0.35">
      <c r="A492">
        <v>4010</v>
      </c>
      <c r="B492" t="s">
        <v>922</v>
      </c>
      <c r="C492" t="s">
        <v>428</v>
      </c>
      <c r="D492" t="s">
        <v>429</v>
      </c>
      <c r="E492">
        <v>15.444800000000001</v>
      </c>
      <c r="F492">
        <f t="shared" si="11"/>
        <v>4</v>
      </c>
    </row>
    <row r="493" spans="1:6" x14ac:dyDescent="0.35">
      <c r="A493">
        <v>4011</v>
      </c>
      <c r="B493" t="s">
        <v>923</v>
      </c>
      <c r="C493" t="s">
        <v>428</v>
      </c>
      <c r="D493" t="s">
        <v>429</v>
      </c>
      <c r="E493">
        <v>7.6128</v>
      </c>
      <c r="F493">
        <f t="shared" si="11"/>
        <v>4</v>
      </c>
    </row>
    <row r="494" spans="1:6" x14ac:dyDescent="0.35">
      <c r="A494">
        <v>4012</v>
      </c>
      <c r="B494" t="s">
        <v>924</v>
      </c>
      <c r="C494" t="s">
        <v>442</v>
      </c>
      <c r="D494" t="s">
        <v>433</v>
      </c>
      <c r="E494">
        <v>82.016999999999996</v>
      </c>
      <c r="F494">
        <f t="shared" si="11"/>
        <v>4</v>
      </c>
    </row>
    <row r="495" spans="1:6" x14ac:dyDescent="0.35">
      <c r="A495">
        <v>4013</v>
      </c>
      <c r="B495" t="s">
        <v>925</v>
      </c>
      <c r="C495" t="s">
        <v>428</v>
      </c>
      <c r="D495" t="s">
        <v>429</v>
      </c>
      <c r="E495">
        <v>5.6069000000000004</v>
      </c>
      <c r="F495">
        <f t="shared" si="11"/>
        <v>4</v>
      </c>
    </row>
    <row r="496" spans="1:6" x14ac:dyDescent="0.35">
      <c r="A496">
        <v>4014</v>
      </c>
      <c r="B496" t="s">
        <v>926</v>
      </c>
      <c r="C496" t="s">
        <v>428</v>
      </c>
      <c r="D496" t="s">
        <v>429</v>
      </c>
      <c r="E496">
        <v>12.6425</v>
      </c>
      <c r="F496">
        <f t="shared" si="11"/>
        <v>4</v>
      </c>
    </row>
    <row r="497" spans="1:6" x14ac:dyDescent="0.35">
      <c r="A497">
        <v>4015</v>
      </c>
      <c r="B497" t="s">
        <v>927</v>
      </c>
      <c r="C497" t="s">
        <v>442</v>
      </c>
      <c r="D497" t="s">
        <v>433</v>
      </c>
      <c r="E497">
        <v>10.6043</v>
      </c>
      <c r="F497">
        <f t="shared" si="11"/>
        <v>4</v>
      </c>
    </row>
    <row r="498" spans="1:6" x14ac:dyDescent="0.35">
      <c r="A498">
        <v>4016</v>
      </c>
      <c r="B498" t="s">
        <v>928</v>
      </c>
      <c r="C498" t="s">
        <v>428</v>
      </c>
      <c r="D498" t="s">
        <v>429</v>
      </c>
      <c r="E498">
        <v>17.638999999999999</v>
      </c>
      <c r="F498">
        <f t="shared" si="11"/>
        <v>4</v>
      </c>
    </row>
    <row r="499" spans="1:6" x14ac:dyDescent="0.35">
      <c r="A499">
        <v>4017</v>
      </c>
      <c r="B499" t="s">
        <v>929</v>
      </c>
      <c r="C499" t="s">
        <v>432</v>
      </c>
      <c r="D499" t="s">
        <v>433</v>
      </c>
      <c r="E499">
        <v>61.840899999999998</v>
      </c>
      <c r="F499">
        <f t="shared" si="11"/>
        <v>4</v>
      </c>
    </row>
    <row r="500" spans="1:6" x14ac:dyDescent="0.35">
      <c r="A500">
        <v>4018</v>
      </c>
      <c r="B500" t="s">
        <v>930</v>
      </c>
      <c r="C500" t="s">
        <v>428</v>
      </c>
      <c r="D500" t="s">
        <v>429</v>
      </c>
      <c r="E500">
        <v>4.9680999999999997</v>
      </c>
      <c r="F500">
        <f t="shared" si="11"/>
        <v>4</v>
      </c>
    </row>
    <row r="501" spans="1:6" x14ac:dyDescent="0.35">
      <c r="A501">
        <v>4019</v>
      </c>
      <c r="B501" t="s">
        <v>931</v>
      </c>
      <c r="C501" t="s">
        <v>428</v>
      </c>
      <c r="D501" t="s">
        <v>429</v>
      </c>
      <c r="E501">
        <v>48.530999999999999</v>
      </c>
      <c r="F501">
        <f t="shared" si="11"/>
        <v>4</v>
      </c>
    </row>
    <row r="502" spans="1:6" x14ac:dyDescent="0.35">
      <c r="A502">
        <v>4020</v>
      </c>
      <c r="B502" t="s">
        <v>932</v>
      </c>
      <c r="C502" t="s">
        <v>428</v>
      </c>
      <c r="D502" t="s">
        <v>429</v>
      </c>
      <c r="E502">
        <v>5.1069000000000004</v>
      </c>
      <c r="F502">
        <f t="shared" si="11"/>
        <v>4</v>
      </c>
    </row>
    <row r="503" spans="1:6" x14ac:dyDescent="0.35">
      <c r="A503">
        <v>4021</v>
      </c>
      <c r="B503" t="s">
        <v>933</v>
      </c>
      <c r="C503" t="s">
        <v>432</v>
      </c>
      <c r="D503" t="s">
        <v>433</v>
      </c>
      <c r="E503">
        <v>3.3315000000000001</v>
      </c>
      <c r="F503">
        <f t="shared" si="11"/>
        <v>4</v>
      </c>
    </row>
    <row r="504" spans="1:6" x14ac:dyDescent="0.35">
      <c r="A504">
        <v>4022</v>
      </c>
      <c r="B504" t="s">
        <v>934</v>
      </c>
      <c r="C504" t="s">
        <v>428</v>
      </c>
      <c r="D504" t="s">
        <v>429</v>
      </c>
      <c r="E504">
        <v>26.367799999999999</v>
      </c>
      <c r="F504">
        <f t="shared" si="11"/>
        <v>4</v>
      </c>
    </row>
    <row r="505" spans="1:6" x14ac:dyDescent="0.35">
      <c r="A505">
        <v>4023</v>
      </c>
      <c r="B505" t="s">
        <v>935</v>
      </c>
      <c r="C505" t="s">
        <v>442</v>
      </c>
      <c r="D505" t="s">
        <v>433</v>
      </c>
      <c r="E505">
        <v>7.2694000000000001</v>
      </c>
      <c r="F505">
        <f t="shared" si="11"/>
        <v>4</v>
      </c>
    </row>
    <row r="506" spans="1:6" x14ac:dyDescent="0.35">
      <c r="A506">
        <v>4024</v>
      </c>
      <c r="B506" t="s">
        <v>936</v>
      </c>
      <c r="C506" t="s">
        <v>428</v>
      </c>
      <c r="D506" t="s">
        <v>429</v>
      </c>
      <c r="E506">
        <v>8.3663000000000007</v>
      </c>
      <c r="F506">
        <f t="shared" si="11"/>
        <v>4</v>
      </c>
    </row>
    <row r="507" spans="1:6" x14ac:dyDescent="0.35">
      <c r="A507">
        <v>4025</v>
      </c>
      <c r="B507" t="s">
        <v>937</v>
      </c>
      <c r="C507" t="s">
        <v>428</v>
      </c>
      <c r="D507" t="s">
        <v>429</v>
      </c>
      <c r="E507">
        <v>21.842600000000001</v>
      </c>
      <c r="F507">
        <f t="shared" si="11"/>
        <v>4</v>
      </c>
    </row>
    <row r="508" spans="1:6" x14ac:dyDescent="0.35">
      <c r="A508">
        <v>4026</v>
      </c>
      <c r="B508" t="s">
        <v>938</v>
      </c>
      <c r="C508" t="s">
        <v>442</v>
      </c>
      <c r="D508" t="s">
        <v>433</v>
      </c>
      <c r="E508">
        <v>5.6089000000000002</v>
      </c>
      <c r="F508">
        <f t="shared" si="11"/>
        <v>4</v>
      </c>
    </row>
    <row r="509" spans="1:6" x14ac:dyDescent="0.35">
      <c r="A509">
        <v>4027</v>
      </c>
      <c r="B509" t="s">
        <v>939</v>
      </c>
      <c r="C509" t="s">
        <v>442</v>
      </c>
      <c r="D509" t="s">
        <v>433</v>
      </c>
      <c r="E509">
        <v>14.513999999999999</v>
      </c>
      <c r="F509">
        <f t="shared" si="11"/>
        <v>4</v>
      </c>
    </row>
    <row r="510" spans="1:6" x14ac:dyDescent="0.35">
      <c r="A510">
        <v>4028</v>
      </c>
      <c r="B510" t="s">
        <v>940</v>
      </c>
      <c r="C510" t="s">
        <v>428</v>
      </c>
      <c r="D510" t="s">
        <v>429</v>
      </c>
      <c r="E510">
        <v>50.979799999999997</v>
      </c>
      <c r="F510">
        <f t="shared" si="11"/>
        <v>4</v>
      </c>
    </row>
    <row r="511" spans="1:6" x14ac:dyDescent="0.35">
      <c r="A511">
        <v>4029</v>
      </c>
      <c r="B511" t="s">
        <v>941</v>
      </c>
      <c r="C511" t="s">
        <v>428</v>
      </c>
      <c r="D511" t="s">
        <v>429</v>
      </c>
      <c r="E511">
        <v>59.139800000000001</v>
      </c>
      <c r="F511">
        <f t="shared" si="11"/>
        <v>4</v>
      </c>
    </row>
    <row r="512" spans="1:6" x14ac:dyDescent="0.35">
      <c r="A512">
        <v>4030</v>
      </c>
      <c r="B512" t="s">
        <v>942</v>
      </c>
      <c r="C512" t="s">
        <v>428</v>
      </c>
      <c r="D512" t="s">
        <v>429</v>
      </c>
      <c r="E512">
        <v>6.2152000000000003</v>
      </c>
      <c r="F512">
        <f t="shared" si="11"/>
        <v>4</v>
      </c>
    </row>
    <row r="513" spans="1:6" x14ac:dyDescent="0.35">
      <c r="A513">
        <v>4031</v>
      </c>
      <c r="B513" t="s">
        <v>943</v>
      </c>
      <c r="C513" t="s">
        <v>432</v>
      </c>
      <c r="D513" t="s">
        <v>433</v>
      </c>
      <c r="E513">
        <v>51.590699999999998</v>
      </c>
      <c r="F513">
        <f t="shared" si="11"/>
        <v>4</v>
      </c>
    </row>
    <row r="514" spans="1:6" x14ac:dyDescent="0.35">
      <c r="A514">
        <v>4032</v>
      </c>
      <c r="B514" t="s">
        <v>944</v>
      </c>
      <c r="C514" t="s">
        <v>428</v>
      </c>
      <c r="D514" t="s">
        <v>429</v>
      </c>
      <c r="E514">
        <v>10.400399999999999</v>
      </c>
      <c r="F514">
        <f t="shared" si="11"/>
        <v>4</v>
      </c>
    </row>
    <row r="515" spans="1:6" x14ac:dyDescent="0.35">
      <c r="A515">
        <v>4033</v>
      </c>
      <c r="B515" t="s">
        <v>945</v>
      </c>
      <c r="C515" t="s">
        <v>442</v>
      </c>
      <c r="D515" t="s">
        <v>433</v>
      </c>
      <c r="E515">
        <v>27.478300000000001</v>
      </c>
      <c r="F515">
        <f t="shared" ref="F515:F578" si="12">INT(A515/1000)</f>
        <v>4</v>
      </c>
    </row>
    <row r="516" spans="1:6" x14ac:dyDescent="0.35">
      <c r="A516">
        <v>4034</v>
      </c>
      <c r="B516" t="s">
        <v>946</v>
      </c>
      <c r="C516" t="s">
        <v>428</v>
      </c>
      <c r="D516" t="s">
        <v>429</v>
      </c>
      <c r="E516">
        <v>75.921700000000001</v>
      </c>
      <c r="F516">
        <f t="shared" si="12"/>
        <v>4</v>
      </c>
    </row>
    <row r="517" spans="1:6" x14ac:dyDescent="0.35">
      <c r="A517">
        <v>4035</v>
      </c>
      <c r="B517" t="s">
        <v>947</v>
      </c>
      <c r="C517" t="s">
        <v>442</v>
      </c>
      <c r="D517" t="s">
        <v>433</v>
      </c>
      <c r="E517">
        <v>23.828299999999999</v>
      </c>
      <c r="F517">
        <f t="shared" si="12"/>
        <v>4</v>
      </c>
    </row>
    <row r="518" spans="1:6" x14ac:dyDescent="0.35">
      <c r="A518">
        <v>4037</v>
      </c>
      <c r="B518" t="s">
        <v>948</v>
      </c>
      <c r="C518" t="s">
        <v>428</v>
      </c>
      <c r="D518" t="s">
        <v>429</v>
      </c>
      <c r="E518">
        <v>18.069400000000002</v>
      </c>
      <c r="F518">
        <f t="shared" si="12"/>
        <v>4</v>
      </c>
    </row>
    <row r="519" spans="1:6" x14ac:dyDescent="0.35">
      <c r="A519">
        <v>4038</v>
      </c>
      <c r="B519" t="s">
        <v>949</v>
      </c>
      <c r="C519" t="s">
        <v>432</v>
      </c>
      <c r="D519" t="s">
        <v>433</v>
      </c>
      <c r="E519">
        <v>48.1419</v>
      </c>
      <c r="F519">
        <f t="shared" si="12"/>
        <v>4</v>
      </c>
    </row>
    <row r="520" spans="1:6" x14ac:dyDescent="0.35">
      <c r="A520">
        <v>4039</v>
      </c>
      <c r="B520" t="s">
        <v>950</v>
      </c>
      <c r="C520" t="s">
        <v>432</v>
      </c>
      <c r="D520" t="s">
        <v>433</v>
      </c>
      <c r="E520">
        <v>11.654199999999999</v>
      </c>
      <c r="F520">
        <f t="shared" si="12"/>
        <v>4</v>
      </c>
    </row>
    <row r="521" spans="1:6" x14ac:dyDescent="0.35">
      <c r="A521">
        <v>4040</v>
      </c>
      <c r="B521" t="s">
        <v>951</v>
      </c>
      <c r="C521" t="s">
        <v>428</v>
      </c>
      <c r="D521" t="s">
        <v>429</v>
      </c>
      <c r="E521">
        <v>41.7194</v>
      </c>
      <c r="F521">
        <f t="shared" si="12"/>
        <v>4</v>
      </c>
    </row>
    <row r="522" spans="1:6" x14ac:dyDescent="0.35">
      <c r="A522">
        <v>4041</v>
      </c>
      <c r="B522" t="s">
        <v>952</v>
      </c>
      <c r="C522" t="s">
        <v>428</v>
      </c>
      <c r="D522" t="s">
        <v>429</v>
      </c>
      <c r="E522">
        <v>26.5793</v>
      </c>
      <c r="F522">
        <f t="shared" si="12"/>
        <v>4</v>
      </c>
    </row>
    <row r="523" spans="1:6" x14ac:dyDescent="0.35">
      <c r="A523">
        <v>4042</v>
      </c>
      <c r="B523" t="s">
        <v>953</v>
      </c>
      <c r="C523" t="s">
        <v>428</v>
      </c>
      <c r="D523" t="s">
        <v>429</v>
      </c>
      <c r="E523">
        <v>19.3187</v>
      </c>
      <c r="F523">
        <f t="shared" si="12"/>
        <v>4</v>
      </c>
    </row>
    <row r="524" spans="1:6" x14ac:dyDescent="0.35">
      <c r="A524">
        <v>4043</v>
      </c>
      <c r="B524" t="s">
        <v>954</v>
      </c>
      <c r="C524" t="s">
        <v>428</v>
      </c>
      <c r="D524" t="s">
        <v>429</v>
      </c>
      <c r="E524">
        <v>26.128799999999998</v>
      </c>
      <c r="F524">
        <f t="shared" si="12"/>
        <v>4</v>
      </c>
    </row>
    <row r="525" spans="1:6" x14ac:dyDescent="0.35">
      <c r="A525">
        <v>4044</v>
      </c>
      <c r="B525" t="s">
        <v>955</v>
      </c>
      <c r="C525" t="s">
        <v>442</v>
      </c>
      <c r="D525" t="s">
        <v>433</v>
      </c>
      <c r="E525">
        <v>7.0716999999999999</v>
      </c>
      <c r="F525">
        <f t="shared" si="12"/>
        <v>4</v>
      </c>
    </row>
    <row r="526" spans="1:6" x14ac:dyDescent="0.35">
      <c r="A526">
        <v>4045</v>
      </c>
      <c r="B526" t="s">
        <v>956</v>
      </c>
      <c r="C526" t="s">
        <v>428</v>
      </c>
      <c r="D526" t="s">
        <v>429</v>
      </c>
      <c r="E526">
        <v>18.083400000000001</v>
      </c>
      <c r="F526">
        <f t="shared" si="12"/>
        <v>4</v>
      </c>
    </row>
    <row r="527" spans="1:6" x14ac:dyDescent="0.35">
      <c r="A527">
        <v>4046</v>
      </c>
      <c r="B527" t="s">
        <v>957</v>
      </c>
      <c r="C527" t="s">
        <v>428</v>
      </c>
      <c r="D527" t="s">
        <v>429</v>
      </c>
      <c r="E527">
        <v>6.8007999999999997</v>
      </c>
      <c r="F527">
        <f t="shared" si="12"/>
        <v>4</v>
      </c>
    </row>
    <row r="528" spans="1:6" x14ac:dyDescent="0.35">
      <c r="A528">
        <v>4047</v>
      </c>
      <c r="B528" t="s">
        <v>958</v>
      </c>
      <c r="C528" t="s">
        <v>432</v>
      </c>
      <c r="D528" t="s">
        <v>433</v>
      </c>
      <c r="E528">
        <v>33.795499999999997</v>
      </c>
      <c r="F528">
        <f t="shared" si="12"/>
        <v>4</v>
      </c>
    </row>
    <row r="529" spans="1:6" x14ac:dyDescent="0.35">
      <c r="A529">
        <v>4049</v>
      </c>
      <c r="B529" t="s">
        <v>959</v>
      </c>
      <c r="C529" t="s">
        <v>428</v>
      </c>
      <c r="D529" t="s">
        <v>429</v>
      </c>
      <c r="E529">
        <v>16.953800000000001</v>
      </c>
      <c r="F529">
        <f t="shared" si="12"/>
        <v>4</v>
      </c>
    </row>
    <row r="530" spans="1:6" x14ac:dyDescent="0.35">
      <c r="A530">
        <v>4050</v>
      </c>
      <c r="B530" t="s">
        <v>960</v>
      </c>
      <c r="C530" t="s">
        <v>432</v>
      </c>
      <c r="D530" t="s">
        <v>433</v>
      </c>
      <c r="E530">
        <v>15.3489</v>
      </c>
      <c r="F530">
        <f t="shared" si="12"/>
        <v>4</v>
      </c>
    </row>
    <row r="531" spans="1:6" x14ac:dyDescent="0.35">
      <c r="A531">
        <v>4051</v>
      </c>
      <c r="B531" t="s">
        <v>961</v>
      </c>
      <c r="C531" t="s">
        <v>428</v>
      </c>
      <c r="D531" t="s">
        <v>429</v>
      </c>
      <c r="E531">
        <v>7.7363999999999997</v>
      </c>
      <c r="F531">
        <f t="shared" si="12"/>
        <v>4</v>
      </c>
    </row>
    <row r="532" spans="1:6" x14ac:dyDescent="0.35">
      <c r="A532">
        <v>4052</v>
      </c>
      <c r="B532" t="s">
        <v>962</v>
      </c>
      <c r="C532" t="s">
        <v>428</v>
      </c>
      <c r="D532" t="s">
        <v>429</v>
      </c>
      <c r="E532">
        <v>11.3123</v>
      </c>
      <c r="F532">
        <f t="shared" si="12"/>
        <v>4</v>
      </c>
    </row>
    <row r="533" spans="1:6" x14ac:dyDescent="0.35">
      <c r="A533">
        <v>4053</v>
      </c>
      <c r="B533" t="s">
        <v>963</v>
      </c>
      <c r="C533" t="s">
        <v>442</v>
      </c>
      <c r="D533" t="s">
        <v>433</v>
      </c>
      <c r="E533">
        <v>49.543399999999998</v>
      </c>
      <c r="F533">
        <f t="shared" si="12"/>
        <v>4</v>
      </c>
    </row>
    <row r="534" spans="1:6" x14ac:dyDescent="0.35">
      <c r="A534">
        <v>4054</v>
      </c>
      <c r="B534" t="s">
        <v>964</v>
      </c>
      <c r="C534" t="s">
        <v>442</v>
      </c>
      <c r="D534" t="s">
        <v>433</v>
      </c>
      <c r="E534">
        <v>6.4356</v>
      </c>
      <c r="F534">
        <f t="shared" si="12"/>
        <v>4</v>
      </c>
    </row>
    <row r="535" spans="1:6" x14ac:dyDescent="0.35">
      <c r="A535">
        <v>4055</v>
      </c>
      <c r="B535" t="s">
        <v>965</v>
      </c>
      <c r="C535" t="s">
        <v>428</v>
      </c>
      <c r="D535" t="s">
        <v>429</v>
      </c>
      <c r="E535">
        <v>4.6380999999999997</v>
      </c>
      <c r="F535">
        <f t="shared" si="12"/>
        <v>4</v>
      </c>
    </row>
    <row r="536" spans="1:6" x14ac:dyDescent="0.35">
      <c r="A536">
        <v>4056</v>
      </c>
      <c r="B536" t="s">
        <v>966</v>
      </c>
      <c r="C536" t="s">
        <v>442</v>
      </c>
      <c r="D536" t="s">
        <v>433</v>
      </c>
      <c r="E536">
        <v>11.6647</v>
      </c>
      <c r="F536">
        <f t="shared" si="12"/>
        <v>4</v>
      </c>
    </row>
    <row r="537" spans="1:6" x14ac:dyDescent="0.35">
      <c r="A537">
        <v>4057</v>
      </c>
      <c r="B537" t="s">
        <v>967</v>
      </c>
      <c r="C537" t="s">
        <v>442</v>
      </c>
      <c r="D537" t="s">
        <v>433</v>
      </c>
      <c r="E537">
        <v>15.6624</v>
      </c>
      <c r="F537">
        <f t="shared" si="12"/>
        <v>4</v>
      </c>
    </row>
    <row r="538" spans="1:6" x14ac:dyDescent="0.35">
      <c r="A538">
        <v>4058</v>
      </c>
      <c r="B538" t="s">
        <v>968</v>
      </c>
      <c r="C538" t="s">
        <v>428</v>
      </c>
      <c r="D538" t="s">
        <v>429</v>
      </c>
      <c r="E538">
        <v>17.066700000000001</v>
      </c>
      <c r="F538">
        <f t="shared" si="12"/>
        <v>4</v>
      </c>
    </row>
    <row r="539" spans="1:6" x14ac:dyDescent="0.35">
      <c r="A539">
        <v>4059</v>
      </c>
      <c r="B539" t="s">
        <v>969</v>
      </c>
      <c r="C539" t="s">
        <v>428</v>
      </c>
      <c r="D539" t="s">
        <v>429</v>
      </c>
      <c r="E539">
        <v>51.434600000000003</v>
      </c>
      <c r="F539">
        <f t="shared" si="12"/>
        <v>4</v>
      </c>
    </row>
    <row r="540" spans="1:6" x14ac:dyDescent="0.35">
      <c r="A540">
        <v>4060</v>
      </c>
      <c r="B540" t="s">
        <v>970</v>
      </c>
      <c r="C540" t="s">
        <v>432</v>
      </c>
      <c r="D540" t="s">
        <v>433</v>
      </c>
      <c r="E540">
        <v>31.4892</v>
      </c>
      <c r="F540">
        <f t="shared" si="12"/>
        <v>4</v>
      </c>
    </row>
    <row r="541" spans="1:6" x14ac:dyDescent="0.35">
      <c r="A541">
        <v>4061</v>
      </c>
      <c r="B541" t="s">
        <v>971</v>
      </c>
      <c r="C541" t="s">
        <v>428</v>
      </c>
      <c r="D541" t="s">
        <v>429</v>
      </c>
      <c r="E541">
        <v>42.9514</v>
      </c>
      <c r="F541">
        <f t="shared" si="12"/>
        <v>4</v>
      </c>
    </row>
    <row r="542" spans="1:6" x14ac:dyDescent="0.35">
      <c r="A542">
        <v>4062</v>
      </c>
      <c r="B542" t="s">
        <v>972</v>
      </c>
      <c r="C542" t="s">
        <v>428</v>
      </c>
      <c r="D542" t="s">
        <v>429</v>
      </c>
      <c r="E542">
        <v>37.0167</v>
      </c>
      <c r="F542">
        <f t="shared" si="12"/>
        <v>4</v>
      </c>
    </row>
    <row r="543" spans="1:6" x14ac:dyDescent="0.35">
      <c r="A543">
        <v>4063</v>
      </c>
      <c r="B543" t="s">
        <v>973</v>
      </c>
      <c r="C543" t="s">
        <v>442</v>
      </c>
      <c r="D543" t="s">
        <v>433</v>
      </c>
      <c r="E543">
        <v>9.8674999999999997</v>
      </c>
      <c r="F543">
        <f t="shared" si="12"/>
        <v>4</v>
      </c>
    </row>
    <row r="544" spans="1:6" x14ac:dyDescent="0.35">
      <c r="A544">
        <v>4064</v>
      </c>
      <c r="B544" t="s">
        <v>974</v>
      </c>
      <c r="C544" t="s">
        <v>428</v>
      </c>
      <c r="D544" t="s">
        <v>429</v>
      </c>
      <c r="E544">
        <v>17.3521</v>
      </c>
      <c r="F544">
        <f t="shared" si="12"/>
        <v>4</v>
      </c>
    </row>
    <row r="545" spans="1:6" x14ac:dyDescent="0.35">
      <c r="A545">
        <v>4065</v>
      </c>
      <c r="B545" t="s">
        <v>975</v>
      </c>
      <c r="C545" t="s">
        <v>428</v>
      </c>
      <c r="D545" t="s">
        <v>429</v>
      </c>
      <c r="E545">
        <v>18.717500000000001</v>
      </c>
      <c r="F545">
        <f t="shared" si="12"/>
        <v>4</v>
      </c>
    </row>
    <row r="546" spans="1:6" x14ac:dyDescent="0.35">
      <c r="A546">
        <v>4066</v>
      </c>
      <c r="B546" t="s">
        <v>976</v>
      </c>
      <c r="C546" t="s">
        <v>428</v>
      </c>
      <c r="D546" t="s">
        <v>429</v>
      </c>
      <c r="E546">
        <v>43.393700000000003</v>
      </c>
      <c r="F546">
        <f t="shared" si="12"/>
        <v>4</v>
      </c>
    </row>
    <row r="547" spans="1:6" x14ac:dyDescent="0.35">
      <c r="A547">
        <v>4067</v>
      </c>
      <c r="B547" t="s">
        <v>977</v>
      </c>
      <c r="C547" t="s">
        <v>428</v>
      </c>
      <c r="D547" t="s">
        <v>429</v>
      </c>
      <c r="E547">
        <v>81.409199999999998</v>
      </c>
      <c r="F547">
        <f t="shared" si="12"/>
        <v>4</v>
      </c>
    </row>
    <row r="548" spans="1:6" x14ac:dyDescent="0.35">
      <c r="A548">
        <v>4068</v>
      </c>
      <c r="B548" t="s">
        <v>978</v>
      </c>
      <c r="C548" t="s">
        <v>428</v>
      </c>
      <c r="D548" t="s">
        <v>429</v>
      </c>
      <c r="E548">
        <v>95.348600000000005</v>
      </c>
      <c r="F548">
        <f t="shared" si="12"/>
        <v>4</v>
      </c>
    </row>
    <row r="549" spans="1:6" x14ac:dyDescent="0.35">
      <c r="A549">
        <v>4069</v>
      </c>
      <c r="B549" t="s">
        <v>979</v>
      </c>
      <c r="C549" t="s">
        <v>428</v>
      </c>
      <c r="D549" t="s">
        <v>429</v>
      </c>
      <c r="E549">
        <v>5.5301999999999998</v>
      </c>
      <c r="F549">
        <f t="shared" si="12"/>
        <v>4</v>
      </c>
    </row>
    <row r="550" spans="1:6" x14ac:dyDescent="0.35">
      <c r="A550">
        <v>4070</v>
      </c>
      <c r="B550" t="s">
        <v>980</v>
      </c>
      <c r="C550" t="s">
        <v>442</v>
      </c>
      <c r="D550" t="s">
        <v>433</v>
      </c>
      <c r="E550">
        <v>6.1315999999999997</v>
      </c>
      <c r="F550">
        <f t="shared" si="12"/>
        <v>4</v>
      </c>
    </row>
    <row r="551" spans="1:6" x14ac:dyDescent="0.35">
      <c r="A551">
        <v>4071</v>
      </c>
      <c r="B551" t="s">
        <v>981</v>
      </c>
      <c r="C551" t="s">
        <v>428</v>
      </c>
      <c r="D551" t="s">
        <v>429</v>
      </c>
      <c r="E551">
        <v>16.715399999999999</v>
      </c>
      <c r="F551">
        <f t="shared" si="12"/>
        <v>4</v>
      </c>
    </row>
    <row r="552" spans="1:6" x14ac:dyDescent="0.35">
      <c r="A552">
        <v>4072</v>
      </c>
      <c r="B552" t="s">
        <v>982</v>
      </c>
      <c r="C552" t="s">
        <v>428</v>
      </c>
      <c r="D552" t="s">
        <v>429</v>
      </c>
      <c r="E552">
        <v>9.8369</v>
      </c>
      <c r="F552">
        <f t="shared" si="12"/>
        <v>4</v>
      </c>
    </row>
    <row r="553" spans="1:6" x14ac:dyDescent="0.35">
      <c r="A553">
        <v>4073</v>
      </c>
      <c r="B553" t="s">
        <v>983</v>
      </c>
      <c r="C553" t="s">
        <v>442</v>
      </c>
      <c r="D553" t="s">
        <v>433</v>
      </c>
      <c r="E553">
        <v>24.901499999999999</v>
      </c>
      <c r="F553">
        <f t="shared" si="12"/>
        <v>4</v>
      </c>
    </row>
    <row r="554" spans="1:6" x14ac:dyDescent="0.35">
      <c r="A554">
        <v>4074</v>
      </c>
      <c r="B554" t="s">
        <v>984</v>
      </c>
      <c r="C554" t="s">
        <v>442</v>
      </c>
      <c r="D554" t="s">
        <v>433</v>
      </c>
      <c r="E554">
        <v>20.5029</v>
      </c>
      <c r="F554">
        <f t="shared" si="12"/>
        <v>4</v>
      </c>
    </row>
    <row r="555" spans="1:6" x14ac:dyDescent="0.35">
      <c r="A555">
        <v>4075</v>
      </c>
      <c r="B555" t="s">
        <v>985</v>
      </c>
      <c r="C555" t="s">
        <v>428</v>
      </c>
      <c r="D555" t="s">
        <v>429</v>
      </c>
      <c r="E555">
        <v>15.4026</v>
      </c>
      <c r="F555">
        <f t="shared" si="12"/>
        <v>4</v>
      </c>
    </row>
    <row r="556" spans="1:6" x14ac:dyDescent="0.35">
      <c r="A556">
        <v>4076</v>
      </c>
      <c r="B556" t="s">
        <v>986</v>
      </c>
      <c r="C556" t="s">
        <v>442</v>
      </c>
      <c r="D556" t="s">
        <v>433</v>
      </c>
      <c r="E556">
        <v>8.4434000000000005</v>
      </c>
      <c r="F556">
        <f t="shared" si="12"/>
        <v>4</v>
      </c>
    </row>
    <row r="557" spans="1:6" x14ac:dyDescent="0.35">
      <c r="A557">
        <v>4077</v>
      </c>
      <c r="B557" t="s">
        <v>987</v>
      </c>
      <c r="C557" t="s">
        <v>432</v>
      </c>
      <c r="D557" t="s">
        <v>433</v>
      </c>
      <c r="E557">
        <v>52.01</v>
      </c>
      <c r="F557">
        <f t="shared" si="12"/>
        <v>4</v>
      </c>
    </row>
    <row r="558" spans="1:6" x14ac:dyDescent="0.35">
      <c r="A558">
        <v>4078</v>
      </c>
      <c r="B558" t="s">
        <v>13</v>
      </c>
      <c r="C558" t="s">
        <v>511</v>
      </c>
      <c r="D558" t="s">
        <v>429</v>
      </c>
      <c r="E558">
        <v>119.5699</v>
      </c>
      <c r="F558">
        <f t="shared" si="12"/>
        <v>4</v>
      </c>
    </row>
    <row r="559" spans="1:6" x14ac:dyDescent="0.35">
      <c r="A559">
        <v>4079</v>
      </c>
      <c r="B559" t="s">
        <v>988</v>
      </c>
      <c r="C559" t="s">
        <v>442</v>
      </c>
      <c r="D559" t="s">
        <v>433</v>
      </c>
      <c r="E559">
        <v>126.85429999999999</v>
      </c>
      <c r="F559">
        <f t="shared" si="12"/>
        <v>4</v>
      </c>
    </row>
    <row r="560" spans="1:6" x14ac:dyDescent="0.35">
      <c r="A560">
        <v>4080</v>
      </c>
      <c r="B560" t="s">
        <v>989</v>
      </c>
      <c r="C560" t="s">
        <v>428</v>
      </c>
      <c r="D560" t="s">
        <v>429</v>
      </c>
      <c r="E560">
        <v>17.294799999999999</v>
      </c>
      <c r="F560">
        <f t="shared" si="12"/>
        <v>4</v>
      </c>
    </row>
    <row r="561" spans="1:6" x14ac:dyDescent="0.35">
      <c r="A561">
        <v>4081</v>
      </c>
      <c r="B561" t="s">
        <v>990</v>
      </c>
      <c r="C561" t="s">
        <v>428</v>
      </c>
      <c r="D561" t="s">
        <v>429</v>
      </c>
      <c r="E561">
        <v>35.156199999999998</v>
      </c>
      <c r="F561">
        <f t="shared" si="12"/>
        <v>4</v>
      </c>
    </row>
    <row r="562" spans="1:6" x14ac:dyDescent="0.35">
      <c r="A562">
        <v>4082</v>
      </c>
      <c r="B562" t="s">
        <v>991</v>
      </c>
      <c r="C562" t="s">
        <v>428</v>
      </c>
      <c r="D562" t="s">
        <v>429</v>
      </c>
      <c r="E562">
        <v>57.790100000000002</v>
      </c>
      <c r="F562">
        <f t="shared" si="12"/>
        <v>4</v>
      </c>
    </row>
    <row r="563" spans="1:6" x14ac:dyDescent="0.35">
      <c r="A563">
        <v>4083</v>
      </c>
      <c r="B563" t="s">
        <v>992</v>
      </c>
      <c r="C563" t="s">
        <v>432</v>
      </c>
      <c r="D563" t="s">
        <v>433</v>
      </c>
      <c r="E563">
        <v>26.160599999999999</v>
      </c>
      <c r="F563">
        <f t="shared" si="12"/>
        <v>4</v>
      </c>
    </row>
    <row r="564" spans="1:6" x14ac:dyDescent="0.35">
      <c r="A564">
        <v>4084</v>
      </c>
      <c r="B564" t="s">
        <v>993</v>
      </c>
      <c r="C564" t="s">
        <v>442</v>
      </c>
      <c r="D564" t="s">
        <v>433</v>
      </c>
      <c r="E564">
        <v>161.3023</v>
      </c>
      <c r="F564">
        <f t="shared" si="12"/>
        <v>4</v>
      </c>
    </row>
    <row r="565" spans="1:6" x14ac:dyDescent="0.35">
      <c r="A565">
        <v>4085</v>
      </c>
      <c r="B565" t="s">
        <v>994</v>
      </c>
      <c r="C565" t="s">
        <v>428</v>
      </c>
      <c r="D565" t="s">
        <v>429</v>
      </c>
      <c r="E565">
        <v>25.087499999999999</v>
      </c>
      <c r="F565">
        <f t="shared" si="12"/>
        <v>4</v>
      </c>
    </row>
    <row r="566" spans="1:6" x14ac:dyDescent="0.35">
      <c r="A566">
        <v>4086</v>
      </c>
      <c r="B566" t="s">
        <v>995</v>
      </c>
      <c r="C566" t="s">
        <v>428</v>
      </c>
      <c r="D566" t="s">
        <v>429</v>
      </c>
      <c r="E566">
        <v>16.7514</v>
      </c>
      <c r="F566">
        <f t="shared" si="12"/>
        <v>4</v>
      </c>
    </row>
    <row r="567" spans="1:6" x14ac:dyDescent="0.35">
      <c r="A567">
        <v>4087</v>
      </c>
      <c r="B567" t="s">
        <v>996</v>
      </c>
      <c r="C567" t="s">
        <v>428</v>
      </c>
      <c r="D567" t="s">
        <v>429</v>
      </c>
      <c r="E567">
        <v>7.0536000000000003</v>
      </c>
      <c r="F567">
        <f t="shared" si="12"/>
        <v>4</v>
      </c>
    </row>
    <row r="568" spans="1:6" x14ac:dyDescent="0.35">
      <c r="A568">
        <v>4088</v>
      </c>
      <c r="B568" t="s">
        <v>997</v>
      </c>
      <c r="C568" t="s">
        <v>442</v>
      </c>
      <c r="D568" t="s">
        <v>433</v>
      </c>
      <c r="E568">
        <v>7.6906999999999996</v>
      </c>
      <c r="F568">
        <f t="shared" si="12"/>
        <v>4</v>
      </c>
    </row>
    <row r="569" spans="1:6" x14ac:dyDescent="0.35">
      <c r="A569">
        <v>4089</v>
      </c>
      <c r="B569" t="s">
        <v>998</v>
      </c>
      <c r="C569" t="s">
        <v>428</v>
      </c>
      <c r="D569" t="s">
        <v>429</v>
      </c>
      <c r="E569">
        <v>130.78380000000001</v>
      </c>
      <c r="F569">
        <f t="shared" si="12"/>
        <v>4</v>
      </c>
    </row>
    <row r="570" spans="1:6" x14ac:dyDescent="0.35">
      <c r="A570">
        <v>4090</v>
      </c>
      <c r="B570" t="s">
        <v>999</v>
      </c>
      <c r="C570" t="s">
        <v>428</v>
      </c>
      <c r="D570" t="s">
        <v>429</v>
      </c>
      <c r="E570">
        <v>46.818800000000003</v>
      </c>
      <c r="F570">
        <f t="shared" si="12"/>
        <v>4</v>
      </c>
    </row>
    <row r="571" spans="1:6" x14ac:dyDescent="0.35">
      <c r="A571">
        <v>4091</v>
      </c>
      <c r="B571" t="s">
        <v>1000</v>
      </c>
      <c r="C571" t="s">
        <v>428</v>
      </c>
      <c r="D571" t="s">
        <v>429</v>
      </c>
      <c r="E571">
        <v>37.685299999999998</v>
      </c>
      <c r="F571">
        <f t="shared" si="12"/>
        <v>4</v>
      </c>
    </row>
    <row r="572" spans="1:6" x14ac:dyDescent="0.35">
      <c r="A572">
        <v>4092</v>
      </c>
      <c r="B572" t="s">
        <v>1001</v>
      </c>
      <c r="C572" t="s">
        <v>442</v>
      </c>
      <c r="D572" t="s">
        <v>433</v>
      </c>
      <c r="E572">
        <v>17.0534</v>
      </c>
      <c r="F572">
        <f t="shared" si="12"/>
        <v>4</v>
      </c>
    </row>
    <row r="573" spans="1:6" x14ac:dyDescent="0.35">
      <c r="A573">
        <v>4093</v>
      </c>
      <c r="B573" t="s">
        <v>1002</v>
      </c>
      <c r="C573" t="s">
        <v>428</v>
      </c>
      <c r="D573" t="s">
        <v>429</v>
      </c>
      <c r="E573">
        <v>5.1261999999999999</v>
      </c>
      <c r="F573">
        <f t="shared" si="12"/>
        <v>4</v>
      </c>
    </row>
    <row r="574" spans="1:6" x14ac:dyDescent="0.35">
      <c r="A574">
        <v>4094</v>
      </c>
      <c r="B574" t="s">
        <v>1003</v>
      </c>
      <c r="C574" t="s">
        <v>428</v>
      </c>
      <c r="D574" t="s">
        <v>429</v>
      </c>
      <c r="E574">
        <v>5.66</v>
      </c>
      <c r="F574">
        <f t="shared" si="12"/>
        <v>4</v>
      </c>
    </row>
    <row r="575" spans="1:6" x14ac:dyDescent="0.35">
      <c r="A575">
        <v>4095</v>
      </c>
      <c r="B575" t="s">
        <v>1004</v>
      </c>
      <c r="C575" t="s">
        <v>442</v>
      </c>
      <c r="D575" t="s">
        <v>433</v>
      </c>
      <c r="E575">
        <v>130.70079999999999</v>
      </c>
      <c r="F575">
        <f t="shared" si="12"/>
        <v>4</v>
      </c>
    </row>
    <row r="576" spans="1:6" x14ac:dyDescent="0.35">
      <c r="A576">
        <v>4096</v>
      </c>
      <c r="B576" t="s">
        <v>1005</v>
      </c>
      <c r="C576" t="s">
        <v>428</v>
      </c>
      <c r="D576" t="s">
        <v>429</v>
      </c>
      <c r="E576">
        <v>13.876899999999999</v>
      </c>
      <c r="F576">
        <f t="shared" si="12"/>
        <v>4</v>
      </c>
    </row>
    <row r="577" spans="1:6" x14ac:dyDescent="0.35">
      <c r="A577">
        <v>4097</v>
      </c>
      <c r="B577" t="s">
        <v>1006</v>
      </c>
      <c r="C577" t="s">
        <v>432</v>
      </c>
      <c r="D577" t="s">
        <v>433</v>
      </c>
      <c r="E577">
        <v>13.416700000000001</v>
      </c>
      <c r="F577">
        <f t="shared" si="12"/>
        <v>4</v>
      </c>
    </row>
    <row r="578" spans="1:6" x14ac:dyDescent="0.35">
      <c r="A578">
        <v>4098</v>
      </c>
      <c r="B578" t="s">
        <v>1007</v>
      </c>
      <c r="C578" t="s">
        <v>432</v>
      </c>
      <c r="D578" t="s">
        <v>433</v>
      </c>
      <c r="E578">
        <v>13.4129</v>
      </c>
      <c r="F578">
        <f t="shared" si="12"/>
        <v>4</v>
      </c>
    </row>
    <row r="579" spans="1:6" x14ac:dyDescent="0.35">
      <c r="A579">
        <v>4099</v>
      </c>
      <c r="B579" t="s">
        <v>1008</v>
      </c>
      <c r="C579" t="s">
        <v>428</v>
      </c>
      <c r="D579" t="s">
        <v>429</v>
      </c>
      <c r="E579">
        <v>19.216799999999999</v>
      </c>
      <c r="F579">
        <f t="shared" ref="F579:F642" si="13">INT(A579/1000)</f>
        <v>4</v>
      </c>
    </row>
    <row r="580" spans="1:6" x14ac:dyDescent="0.35">
      <c r="A580">
        <v>4100</v>
      </c>
      <c r="B580" t="s">
        <v>1009</v>
      </c>
      <c r="C580" t="s">
        <v>428</v>
      </c>
      <c r="D580" t="s">
        <v>429</v>
      </c>
      <c r="E580">
        <v>3.9508000000000001</v>
      </c>
      <c r="F580">
        <f t="shared" si="13"/>
        <v>4</v>
      </c>
    </row>
    <row r="581" spans="1:6" x14ac:dyDescent="0.35">
      <c r="A581">
        <v>4101</v>
      </c>
      <c r="B581" t="s">
        <v>1010</v>
      </c>
      <c r="C581" t="s">
        <v>428</v>
      </c>
      <c r="D581" t="s">
        <v>429</v>
      </c>
      <c r="E581">
        <v>13.677</v>
      </c>
      <c r="F581">
        <f t="shared" si="13"/>
        <v>4</v>
      </c>
    </row>
    <row r="582" spans="1:6" x14ac:dyDescent="0.35">
      <c r="A582">
        <v>4102</v>
      </c>
      <c r="B582" t="s">
        <v>1011</v>
      </c>
      <c r="C582" t="s">
        <v>442</v>
      </c>
      <c r="D582" t="s">
        <v>433</v>
      </c>
      <c r="E582">
        <v>3.3426</v>
      </c>
      <c r="F582">
        <f t="shared" si="13"/>
        <v>4</v>
      </c>
    </row>
    <row r="583" spans="1:6" x14ac:dyDescent="0.35">
      <c r="A583">
        <v>4103</v>
      </c>
      <c r="B583" t="s">
        <v>1012</v>
      </c>
      <c r="C583" t="s">
        <v>442</v>
      </c>
      <c r="D583" t="s">
        <v>433</v>
      </c>
      <c r="E583">
        <v>5.3426999999999998</v>
      </c>
      <c r="F583">
        <f t="shared" si="13"/>
        <v>4</v>
      </c>
    </row>
    <row r="584" spans="1:6" x14ac:dyDescent="0.35">
      <c r="A584">
        <v>4104</v>
      </c>
      <c r="B584" t="s">
        <v>1013</v>
      </c>
      <c r="C584" t="s">
        <v>428</v>
      </c>
      <c r="D584" t="s">
        <v>429</v>
      </c>
      <c r="E584">
        <v>17.869</v>
      </c>
      <c r="F584">
        <f t="shared" si="13"/>
        <v>4</v>
      </c>
    </row>
    <row r="585" spans="1:6" x14ac:dyDescent="0.35">
      <c r="A585">
        <v>4105</v>
      </c>
      <c r="B585" t="s">
        <v>1014</v>
      </c>
      <c r="C585" t="s">
        <v>428</v>
      </c>
      <c r="D585" t="s">
        <v>429</v>
      </c>
      <c r="E585">
        <v>24.329499999999999</v>
      </c>
      <c r="F585">
        <f t="shared" si="13"/>
        <v>4</v>
      </c>
    </row>
    <row r="586" spans="1:6" x14ac:dyDescent="0.35">
      <c r="A586">
        <v>4106</v>
      </c>
      <c r="B586" t="s">
        <v>1015</v>
      </c>
      <c r="C586" t="s">
        <v>428</v>
      </c>
      <c r="D586" t="s">
        <v>429</v>
      </c>
      <c r="E586">
        <v>12.174099999999999</v>
      </c>
      <c r="F586">
        <f t="shared" si="13"/>
        <v>4</v>
      </c>
    </row>
    <row r="587" spans="1:6" x14ac:dyDescent="0.35">
      <c r="A587">
        <v>4107</v>
      </c>
      <c r="B587" t="s">
        <v>1016</v>
      </c>
      <c r="C587" t="s">
        <v>428</v>
      </c>
      <c r="D587" t="s">
        <v>429</v>
      </c>
      <c r="E587">
        <v>12.1645</v>
      </c>
      <c r="F587">
        <f t="shared" si="13"/>
        <v>4</v>
      </c>
    </row>
    <row r="588" spans="1:6" x14ac:dyDescent="0.35">
      <c r="A588">
        <v>4108</v>
      </c>
      <c r="B588" t="s">
        <v>1017</v>
      </c>
      <c r="C588" t="s">
        <v>428</v>
      </c>
      <c r="D588" t="s">
        <v>429</v>
      </c>
      <c r="E588">
        <v>14.3992</v>
      </c>
      <c r="F588">
        <f t="shared" si="13"/>
        <v>4</v>
      </c>
    </row>
    <row r="589" spans="1:6" x14ac:dyDescent="0.35">
      <c r="A589">
        <v>4109</v>
      </c>
      <c r="B589" t="s">
        <v>1018</v>
      </c>
      <c r="C589" t="s">
        <v>432</v>
      </c>
      <c r="D589" t="s">
        <v>433</v>
      </c>
      <c r="E589">
        <v>15.9597</v>
      </c>
      <c r="F589">
        <f t="shared" si="13"/>
        <v>4</v>
      </c>
    </row>
    <row r="590" spans="1:6" x14ac:dyDescent="0.35">
      <c r="A590">
        <v>4110</v>
      </c>
      <c r="B590" t="s">
        <v>1019</v>
      </c>
      <c r="C590" t="s">
        <v>442</v>
      </c>
      <c r="D590" t="s">
        <v>433</v>
      </c>
      <c r="E590">
        <v>71.627600000000001</v>
      </c>
      <c r="F590">
        <f t="shared" si="13"/>
        <v>4</v>
      </c>
    </row>
    <row r="591" spans="1:6" x14ac:dyDescent="0.35">
      <c r="A591">
        <v>4111</v>
      </c>
      <c r="B591" t="s">
        <v>1020</v>
      </c>
      <c r="C591" t="s">
        <v>428</v>
      </c>
      <c r="D591" t="s">
        <v>429</v>
      </c>
      <c r="E591">
        <v>8.4074000000000009</v>
      </c>
      <c r="F591">
        <f t="shared" si="13"/>
        <v>4</v>
      </c>
    </row>
    <row r="592" spans="1:6" x14ac:dyDescent="0.35">
      <c r="A592">
        <v>4112</v>
      </c>
      <c r="B592" t="s">
        <v>1021</v>
      </c>
      <c r="C592" t="s">
        <v>432</v>
      </c>
      <c r="D592" t="s">
        <v>433</v>
      </c>
      <c r="E592">
        <v>24.488800000000001</v>
      </c>
      <c r="F592">
        <f t="shared" si="13"/>
        <v>4</v>
      </c>
    </row>
    <row r="593" spans="1:6" x14ac:dyDescent="0.35">
      <c r="A593">
        <v>4113</v>
      </c>
      <c r="B593" t="s">
        <v>1022</v>
      </c>
      <c r="C593" t="s">
        <v>428</v>
      </c>
      <c r="D593" t="s">
        <v>429</v>
      </c>
      <c r="E593">
        <v>9.4923999999999999</v>
      </c>
      <c r="F593">
        <f t="shared" si="13"/>
        <v>4</v>
      </c>
    </row>
    <row r="594" spans="1:6" x14ac:dyDescent="0.35">
      <c r="A594">
        <v>4114</v>
      </c>
      <c r="B594" t="s">
        <v>1023</v>
      </c>
      <c r="C594" t="s">
        <v>428</v>
      </c>
      <c r="D594" t="s">
        <v>429</v>
      </c>
      <c r="E594">
        <v>33.632100000000001</v>
      </c>
      <c r="F594">
        <f t="shared" si="13"/>
        <v>4</v>
      </c>
    </row>
    <row r="595" spans="1:6" x14ac:dyDescent="0.35">
      <c r="A595">
        <v>4115</v>
      </c>
      <c r="B595" t="s">
        <v>1024</v>
      </c>
      <c r="C595" t="s">
        <v>428</v>
      </c>
      <c r="D595" t="s">
        <v>429</v>
      </c>
      <c r="E595">
        <v>20.122</v>
      </c>
      <c r="F595">
        <f t="shared" si="13"/>
        <v>4</v>
      </c>
    </row>
    <row r="596" spans="1:6" x14ac:dyDescent="0.35">
      <c r="A596">
        <v>4116</v>
      </c>
      <c r="B596" t="s">
        <v>1025</v>
      </c>
      <c r="C596" t="s">
        <v>428</v>
      </c>
      <c r="D596" t="s">
        <v>429</v>
      </c>
      <c r="E596">
        <v>11.9254</v>
      </c>
      <c r="F596">
        <f t="shared" si="13"/>
        <v>4</v>
      </c>
    </row>
    <row r="597" spans="1:6" x14ac:dyDescent="0.35">
      <c r="A597">
        <v>4117</v>
      </c>
      <c r="B597" t="s">
        <v>1026</v>
      </c>
      <c r="C597" t="s">
        <v>428</v>
      </c>
      <c r="D597" t="s">
        <v>429</v>
      </c>
      <c r="E597">
        <v>28.559100000000001</v>
      </c>
      <c r="F597">
        <f t="shared" si="13"/>
        <v>4</v>
      </c>
    </row>
    <row r="598" spans="1:6" x14ac:dyDescent="0.35">
      <c r="A598">
        <v>4118</v>
      </c>
      <c r="B598" t="s">
        <v>1027</v>
      </c>
      <c r="C598" t="s">
        <v>428</v>
      </c>
      <c r="D598" t="s">
        <v>429</v>
      </c>
      <c r="E598">
        <v>11.4521</v>
      </c>
      <c r="F598">
        <f t="shared" si="13"/>
        <v>4</v>
      </c>
    </row>
    <row r="599" spans="1:6" x14ac:dyDescent="0.35">
      <c r="A599">
        <v>4119</v>
      </c>
      <c r="B599" t="s">
        <v>1028</v>
      </c>
      <c r="C599" t="s">
        <v>432</v>
      </c>
      <c r="D599" t="s">
        <v>433</v>
      </c>
      <c r="E599">
        <v>40.6877</v>
      </c>
      <c r="F599">
        <f t="shared" si="13"/>
        <v>4</v>
      </c>
    </row>
    <row r="600" spans="1:6" x14ac:dyDescent="0.35">
      <c r="A600">
        <v>4120</v>
      </c>
      <c r="B600" t="s">
        <v>1029</v>
      </c>
      <c r="C600" t="s">
        <v>428</v>
      </c>
      <c r="D600" t="s">
        <v>429</v>
      </c>
      <c r="E600">
        <v>13.050800000000001</v>
      </c>
      <c r="F600">
        <f t="shared" si="13"/>
        <v>4</v>
      </c>
    </row>
    <row r="601" spans="1:6" x14ac:dyDescent="0.35">
      <c r="A601">
        <v>4121</v>
      </c>
      <c r="B601" t="s">
        <v>1030</v>
      </c>
      <c r="C601" t="s">
        <v>428</v>
      </c>
      <c r="D601" t="s">
        <v>429</v>
      </c>
      <c r="E601">
        <v>13.224500000000001</v>
      </c>
      <c r="F601">
        <f t="shared" si="13"/>
        <v>4</v>
      </c>
    </row>
    <row r="602" spans="1:6" x14ac:dyDescent="0.35">
      <c r="A602">
        <v>4122</v>
      </c>
      <c r="B602" t="s">
        <v>1031</v>
      </c>
      <c r="C602" t="s">
        <v>442</v>
      </c>
      <c r="D602" t="s">
        <v>433</v>
      </c>
      <c r="E602">
        <v>28.128699999999998</v>
      </c>
      <c r="F602">
        <f t="shared" si="13"/>
        <v>4</v>
      </c>
    </row>
    <row r="603" spans="1:6" x14ac:dyDescent="0.35">
      <c r="A603">
        <v>4123</v>
      </c>
      <c r="B603" t="s">
        <v>1032</v>
      </c>
      <c r="C603" t="s">
        <v>428</v>
      </c>
      <c r="D603" t="s">
        <v>429</v>
      </c>
      <c r="E603">
        <v>15.1219</v>
      </c>
      <c r="F603">
        <f t="shared" si="13"/>
        <v>4</v>
      </c>
    </row>
    <row r="604" spans="1:6" x14ac:dyDescent="0.35">
      <c r="A604">
        <v>4124</v>
      </c>
      <c r="B604" t="s">
        <v>1033</v>
      </c>
      <c r="C604" t="s">
        <v>442</v>
      </c>
      <c r="D604" t="s">
        <v>433</v>
      </c>
      <c r="E604">
        <v>20.057400000000001</v>
      </c>
      <c r="F604">
        <f t="shared" si="13"/>
        <v>4</v>
      </c>
    </row>
    <row r="605" spans="1:6" x14ac:dyDescent="0.35">
      <c r="A605">
        <v>4125</v>
      </c>
      <c r="B605" t="s">
        <v>1034</v>
      </c>
      <c r="C605" t="s">
        <v>428</v>
      </c>
      <c r="D605" t="s">
        <v>429</v>
      </c>
      <c r="E605">
        <v>17.815899999999999</v>
      </c>
      <c r="F605">
        <f t="shared" si="13"/>
        <v>4</v>
      </c>
    </row>
    <row r="606" spans="1:6" x14ac:dyDescent="0.35">
      <c r="A606">
        <v>4126</v>
      </c>
      <c r="B606" t="s">
        <v>1035</v>
      </c>
      <c r="C606" t="s">
        <v>428</v>
      </c>
      <c r="D606" t="s">
        <v>429</v>
      </c>
      <c r="E606">
        <v>17.372199999999999</v>
      </c>
      <c r="F606">
        <f t="shared" si="13"/>
        <v>4</v>
      </c>
    </row>
    <row r="607" spans="1:6" x14ac:dyDescent="0.35">
      <c r="A607">
        <v>4127</v>
      </c>
      <c r="B607" t="s">
        <v>1036</v>
      </c>
      <c r="C607" t="s">
        <v>428</v>
      </c>
      <c r="D607" t="s">
        <v>429</v>
      </c>
      <c r="E607">
        <v>8.0298999999999996</v>
      </c>
      <c r="F607">
        <f t="shared" si="13"/>
        <v>4</v>
      </c>
    </row>
    <row r="608" spans="1:6" x14ac:dyDescent="0.35">
      <c r="A608">
        <v>4128</v>
      </c>
      <c r="B608" t="s">
        <v>1037</v>
      </c>
      <c r="C608" t="s">
        <v>428</v>
      </c>
      <c r="D608" t="s">
        <v>429</v>
      </c>
      <c r="E608">
        <v>15.061199999999999</v>
      </c>
      <c r="F608">
        <f t="shared" si="13"/>
        <v>4</v>
      </c>
    </row>
    <row r="609" spans="1:6" x14ac:dyDescent="0.35">
      <c r="A609">
        <v>4129</v>
      </c>
      <c r="B609" t="s">
        <v>1038</v>
      </c>
      <c r="C609" t="s">
        <v>428</v>
      </c>
      <c r="D609" t="s">
        <v>429</v>
      </c>
      <c r="E609">
        <v>4.8682999999999996</v>
      </c>
      <c r="F609">
        <f t="shared" si="13"/>
        <v>4</v>
      </c>
    </row>
    <row r="610" spans="1:6" x14ac:dyDescent="0.35">
      <c r="A610">
        <v>4130</v>
      </c>
      <c r="B610" t="s">
        <v>1039</v>
      </c>
      <c r="C610" t="s">
        <v>511</v>
      </c>
      <c r="D610" t="s">
        <v>429</v>
      </c>
      <c r="E610">
        <v>86.175299999999993</v>
      </c>
      <c r="F610">
        <f t="shared" si="13"/>
        <v>4</v>
      </c>
    </row>
    <row r="611" spans="1:6" x14ac:dyDescent="0.35">
      <c r="A611">
        <v>4131</v>
      </c>
      <c r="B611" t="s">
        <v>1040</v>
      </c>
      <c r="C611" t="s">
        <v>432</v>
      </c>
      <c r="D611" t="s">
        <v>433</v>
      </c>
      <c r="E611">
        <v>12.9438</v>
      </c>
      <c r="F611">
        <f t="shared" si="13"/>
        <v>4</v>
      </c>
    </row>
    <row r="612" spans="1:6" x14ac:dyDescent="0.35">
      <c r="A612">
        <v>4132</v>
      </c>
      <c r="B612" t="s">
        <v>1041</v>
      </c>
      <c r="C612" t="s">
        <v>428</v>
      </c>
      <c r="D612" t="s">
        <v>429</v>
      </c>
      <c r="E612">
        <v>25.8809</v>
      </c>
      <c r="F612">
        <f t="shared" si="13"/>
        <v>4</v>
      </c>
    </row>
    <row r="613" spans="1:6" x14ac:dyDescent="0.35">
      <c r="A613">
        <v>4133</v>
      </c>
      <c r="B613" t="s">
        <v>1042</v>
      </c>
      <c r="C613" t="s">
        <v>442</v>
      </c>
      <c r="D613" t="s">
        <v>433</v>
      </c>
      <c r="E613">
        <v>27.279299999999999</v>
      </c>
      <c r="F613">
        <f t="shared" si="13"/>
        <v>4</v>
      </c>
    </row>
    <row r="614" spans="1:6" x14ac:dyDescent="0.35">
      <c r="A614">
        <v>4134</v>
      </c>
      <c r="B614" t="s">
        <v>1043</v>
      </c>
      <c r="C614" t="s">
        <v>428</v>
      </c>
      <c r="D614" t="s">
        <v>429</v>
      </c>
      <c r="E614">
        <v>24.061399999999999</v>
      </c>
      <c r="F614">
        <f t="shared" si="13"/>
        <v>4</v>
      </c>
    </row>
    <row r="615" spans="1:6" x14ac:dyDescent="0.35">
      <c r="A615">
        <v>4135</v>
      </c>
      <c r="B615" t="s">
        <v>1044</v>
      </c>
      <c r="C615" t="s">
        <v>428</v>
      </c>
      <c r="D615" t="s">
        <v>429</v>
      </c>
      <c r="E615">
        <v>11.657400000000001</v>
      </c>
      <c r="F615">
        <f t="shared" si="13"/>
        <v>4</v>
      </c>
    </row>
    <row r="616" spans="1:6" x14ac:dyDescent="0.35">
      <c r="A616">
        <v>4136</v>
      </c>
      <c r="B616" t="s">
        <v>1045</v>
      </c>
      <c r="C616" t="s">
        <v>428</v>
      </c>
      <c r="D616" t="s">
        <v>429</v>
      </c>
      <c r="E616">
        <v>11.717499999999999</v>
      </c>
      <c r="F616">
        <f t="shared" si="13"/>
        <v>4</v>
      </c>
    </row>
    <row r="617" spans="1:6" x14ac:dyDescent="0.35">
      <c r="A617">
        <v>4137</v>
      </c>
      <c r="B617" t="s">
        <v>1046</v>
      </c>
      <c r="C617" t="s">
        <v>428</v>
      </c>
      <c r="D617" t="s">
        <v>429</v>
      </c>
      <c r="E617">
        <v>6.4253</v>
      </c>
      <c r="F617">
        <f t="shared" si="13"/>
        <v>4</v>
      </c>
    </row>
    <row r="618" spans="1:6" x14ac:dyDescent="0.35">
      <c r="A618">
        <v>4138</v>
      </c>
      <c r="B618" t="s">
        <v>1047</v>
      </c>
      <c r="C618" t="s">
        <v>442</v>
      </c>
      <c r="D618" t="s">
        <v>433</v>
      </c>
      <c r="E618">
        <v>11.5131</v>
      </c>
      <c r="F618">
        <f t="shared" si="13"/>
        <v>4</v>
      </c>
    </row>
    <row r="619" spans="1:6" x14ac:dyDescent="0.35">
      <c r="A619">
        <v>4139</v>
      </c>
      <c r="B619" t="s">
        <v>1048</v>
      </c>
      <c r="C619" t="s">
        <v>428</v>
      </c>
      <c r="D619" t="s">
        <v>429</v>
      </c>
      <c r="E619">
        <v>41.988</v>
      </c>
      <c r="F619">
        <f t="shared" si="13"/>
        <v>4</v>
      </c>
    </row>
    <row r="620" spans="1:6" x14ac:dyDescent="0.35">
      <c r="A620">
        <v>4140</v>
      </c>
      <c r="B620" t="s">
        <v>1049</v>
      </c>
      <c r="C620" t="s">
        <v>428</v>
      </c>
      <c r="D620" t="s">
        <v>429</v>
      </c>
      <c r="E620">
        <v>24.682600000000001</v>
      </c>
      <c r="F620">
        <f t="shared" si="13"/>
        <v>4</v>
      </c>
    </row>
    <row r="621" spans="1:6" x14ac:dyDescent="0.35">
      <c r="A621">
        <v>4141</v>
      </c>
      <c r="B621" t="s">
        <v>1050</v>
      </c>
      <c r="C621" t="s">
        <v>442</v>
      </c>
      <c r="D621" t="s">
        <v>433</v>
      </c>
      <c r="E621">
        <v>7.4222999999999999</v>
      </c>
      <c r="F621">
        <f t="shared" si="13"/>
        <v>4</v>
      </c>
    </row>
    <row r="622" spans="1:6" x14ac:dyDescent="0.35">
      <c r="A622">
        <v>4142</v>
      </c>
      <c r="B622" t="s">
        <v>1051</v>
      </c>
      <c r="C622" t="s">
        <v>428</v>
      </c>
      <c r="D622" t="s">
        <v>429</v>
      </c>
      <c r="E622">
        <v>10.018000000000001</v>
      </c>
      <c r="F622">
        <f t="shared" si="13"/>
        <v>4</v>
      </c>
    </row>
    <row r="623" spans="1:6" x14ac:dyDescent="0.35">
      <c r="A623">
        <v>4143</v>
      </c>
      <c r="B623" t="s">
        <v>1052</v>
      </c>
      <c r="C623" t="s">
        <v>428</v>
      </c>
      <c r="D623" t="s">
        <v>429</v>
      </c>
      <c r="E623">
        <v>24.078199999999999</v>
      </c>
      <c r="F623">
        <f t="shared" si="13"/>
        <v>4</v>
      </c>
    </row>
    <row r="624" spans="1:6" x14ac:dyDescent="0.35">
      <c r="A624">
        <v>4144</v>
      </c>
      <c r="B624" t="s">
        <v>1053</v>
      </c>
      <c r="C624" t="s">
        <v>428</v>
      </c>
      <c r="D624" t="s">
        <v>429</v>
      </c>
      <c r="E624">
        <v>21.7133</v>
      </c>
      <c r="F624">
        <f t="shared" si="13"/>
        <v>4</v>
      </c>
    </row>
    <row r="625" spans="1:6" x14ac:dyDescent="0.35">
      <c r="A625">
        <v>4145</v>
      </c>
      <c r="B625" t="s">
        <v>1054</v>
      </c>
      <c r="C625" t="s">
        <v>442</v>
      </c>
      <c r="D625" t="s">
        <v>433</v>
      </c>
      <c r="E625">
        <v>27.9527</v>
      </c>
      <c r="F625">
        <f t="shared" si="13"/>
        <v>4</v>
      </c>
    </row>
    <row r="626" spans="1:6" x14ac:dyDescent="0.35">
      <c r="A626">
        <v>4146</v>
      </c>
      <c r="B626" t="s">
        <v>1055</v>
      </c>
      <c r="C626" t="s">
        <v>428</v>
      </c>
      <c r="D626" t="s">
        <v>429</v>
      </c>
      <c r="E626">
        <v>17.2608</v>
      </c>
      <c r="F626">
        <f t="shared" si="13"/>
        <v>4</v>
      </c>
    </row>
    <row r="627" spans="1:6" x14ac:dyDescent="0.35">
      <c r="A627">
        <v>4147</v>
      </c>
      <c r="B627" t="s">
        <v>1056</v>
      </c>
      <c r="C627" t="s">
        <v>428</v>
      </c>
      <c r="D627" t="s">
        <v>429</v>
      </c>
      <c r="E627">
        <v>26.587299999999999</v>
      </c>
      <c r="F627">
        <f t="shared" si="13"/>
        <v>4</v>
      </c>
    </row>
    <row r="628" spans="1:6" x14ac:dyDescent="0.35">
      <c r="A628">
        <v>4148</v>
      </c>
      <c r="B628" t="s">
        <v>1057</v>
      </c>
      <c r="C628" t="s">
        <v>428</v>
      </c>
      <c r="D628" t="s">
        <v>429</v>
      </c>
      <c r="E628">
        <v>21.554400000000001</v>
      </c>
      <c r="F628">
        <f t="shared" si="13"/>
        <v>4</v>
      </c>
    </row>
    <row r="629" spans="1:6" x14ac:dyDescent="0.35">
      <c r="A629">
        <v>4149</v>
      </c>
      <c r="B629" t="s">
        <v>1058</v>
      </c>
      <c r="C629" t="s">
        <v>428</v>
      </c>
      <c r="D629" t="s">
        <v>429</v>
      </c>
      <c r="E629">
        <v>7.6334</v>
      </c>
      <c r="F629">
        <f t="shared" si="13"/>
        <v>4</v>
      </c>
    </row>
    <row r="630" spans="1:6" x14ac:dyDescent="0.35">
      <c r="A630">
        <v>4150</v>
      </c>
      <c r="B630" t="s">
        <v>1059</v>
      </c>
      <c r="C630" t="s">
        <v>432</v>
      </c>
      <c r="D630" t="s">
        <v>433</v>
      </c>
      <c r="E630">
        <v>11.292999999999999</v>
      </c>
      <c r="F630">
        <f t="shared" si="13"/>
        <v>4</v>
      </c>
    </row>
    <row r="631" spans="1:6" x14ac:dyDescent="0.35">
      <c r="A631">
        <v>4151</v>
      </c>
      <c r="B631" t="s">
        <v>1060</v>
      </c>
      <c r="C631" t="s">
        <v>428</v>
      </c>
      <c r="D631" t="s">
        <v>429</v>
      </c>
      <c r="E631">
        <v>15.9994</v>
      </c>
      <c r="F631">
        <f t="shared" si="13"/>
        <v>4</v>
      </c>
    </row>
    <row r="632" spans="1:6" x14ac:dyDescent="0.35">
      <c r="A632">
        <v>4152</v>
      </c>
      <c r="B632" t="s">
        <v>1061</v>
      </c>
      <c r="C632" t="s">
        <v>428</v>
      </c>
      <c r="D632" t="s">
        <v>429</v>
      </c>
      <c r="E632">
        <v>11.6568</v>
      </c>
      <c r="F632">
        <f t="shared" si="13"/>
        <v>4</v>
      </c>
    </row>
    <row r="633" spans="1:6" x14ac:dyDescent="0.35">
      <c r="A633">
        <v>4153</v>
      </c>
      <c r="B633" t="s">
        <v>1062</v>
      </c>
      <c r="C633" t="s">
        <v>428</v>
      </c>
      <c r="D633" t="s">
        <v>429</v>
      </c>
      <c r="E633">
        <v>8.1727000000000007</v>
      </c>
      <c r="F633">
        <f t="shared" si="13"/>
        <v>4</v>
      </c>
    </row>
    <row r="634" spans="1:6" x14ac:dyDescent="0.35">
      <c r="A634">
        <v>4154</v>
      </c>
      <c r="B634" t="s">
        <v>1063</v>
      </c>
      <c r="C634" t="s">
        <v>432</v>
      </c>
      <c r="D634" t="s">
        <v>433</v>
      </c>
      <c r="E634">
        <v>47.376600000000003</v>
      </c>
      <c r="F634">
        <f t="shared" si="13"/>
        <v>4</v>
      </c>
    </row>
    <row r="635" spans="1:6" x14ac:dyDescent="0.35">
      <c r="A635">
        <v>4155</v>
      </c>
      <c r="B635" t="s">
        <v>1064</v>
      </c>
      <c r="C635" t="s">
        <v>432</v>
      </c>
      <c r="D635" t="s">
        <v>433</v>
      </c>
      <c r="E635">
        <v>124.79949999999999</v>
      </c>
      <c r="F635">
        <f t="shared" si="13"/>
        <v>4</v>
      </c>
    </row>
    <row r="636" spans="1:6" x14ac:dyDescent="0.35">
      <c r="A636">
        <v>4156</v>
      </c>
      <c r="B636" t="s">
        <v>1065</v>
      </c>
      <c r="C636" t="s">
        <v>432</v>
      </c>
      <c r="D636" t="s">
        <v>433</v>
      </c>
      <c r="E636">
        <v>14.276300000000001</v>
      </c>
      <c r="F636">
        <f t="shared" si="13"/>
        <v>4</v>
      </c>
    </row>
    <row r="637" spans="1:6" x14ac:dyDescent="0.35">
      <c r="A637">
        <v>4157</v>
      </c>
      <c r="B637" t="s">
        <v>1066</v>
      </c>
      <c r="C637" t="s">
        <v>442</v>
      </c>
      <c r="D637" t="s">
        <v>433</v>
      </c>
      <c r="E637">
        <v>58.319400000000002</v>
      </c>
      <c r="F637">
        <f t="shared" si="13"/>
        <v>4</v>
      </c>
    </row>
    <row r="638" spans="1:6" x14ac:dyDescent="0.35">
      <c r="A638">
        <v>4158</v>
      </c>
      <c r="B638" t="s">
        <v>1067</v>
      </c>
      <c r="C638" t="s">
        <v>428</v>
      </c>
      <c r="D638" t="s">
        <v>429</v>
      </c>
      <c r="E638">
        <v>8.5858000000000008</v>
      </c>
      <c r="F638">
        <f t="shared" si="13"/>
        <v>4</v>
      </c>
    </row>
    <row r="639" spans="1:6" x14ac:dyDescent="0.35">
      <c r="A639">
        <v>4159</v>
      </c>
      <c r="B639" t="s">
        <v>1068</v>
      </c>
      <c r="C639" t="s">
        <v>428</v>
      </c>
      <c r="D639" t="s">
        <v>429</v>
      </c>
      <c r="E639">
        <v>34.3354</v>
      </c>
      <c r="F639">
        <f t="shared" si="13"/>
        <v>4</v>
      </c>
    </row>
    <row r="640" spans="1:6" x14ac:dyDescent="0.35">
      <c r="A640">
        <v>4160</v>
      </c>
      <c r="B640" t="s">
        <v>1069</v>
      </c>
      <c r="C640" t="s">
        <v>442</v>
      </c>
      <c r="D640" t="s">
        <v>433</v>
      </c>
      <c r="E640">
        <v>12.626899999999999</v>
      </c>
      <c r="F640">
        <f t="shared" si="13"/>
        <v>4</v>
      </c>
    </row>
    <row r="641" spans="1:6" x14ac:dyDescent="0.35">
      <c r="A641">
        <v>4161</v>
      </c>
      <c r="B641" t="s">
        <v>1070</v>
      </c>
      <c r="C641" t="s">
        <v>432</v>
      </c>
      <c r="D641" t="s">
        <v>433</v>
      </c>
      <c r="E641">
        <v>9.7555999999999994</v>
      </c>
      <c r="F641">
        <f t="shared" si="13"/>
        <v>4</v>
      </c>
    </row>
    <row r="642" spans="1:6" x14ac:dyDescent="0.35">
      <c r="A642">
        <v>4162</v>
      </c>
      <c r="B642" t="s">
        <v>1071</v>
      </c>
      <c r="C642" t="s">
        <v>442</v>
      </c>
      <c r="D642" t="s">
        <v>433</v>
      </c>
      <c r="E642">
        <v>10.252700000000001</v>
      </c>
      <c r="F642">
        <f t="shared" si="13"/>
        <v>4</v>
      </c>
    </row>
    <row r="643" spans="1:6" x14ac:dyDescent="0.35">
      <c r="A643">
        <v>4163</v>
      </c>
      <c r="B643" t="s">
        <v>1072</v>
      </c>
      <c r="C643" t="s">
        <v>428</v>
      </c>
      <c r="D643" t="s">
        <v>429</v>
      </c>
      <c r="E643">
        <v>68.086100000000002</v>
      </c>
      <c r="F643">
        <f t="shared" ref="F643:F706" si="14">INT(A643/1000)</f>
        <v>4</v>
      </c>
    </row>
    <row r="644" spans="1:6" x14ac:dyDescent="0.35">
      <c r="A644">
        <v>4164</v>
      </c>
      <c r="B644" t="s">
        <v>1073</v>
      </c>
      <c r="C644" t="s">
        <v>432</v>
      </c>
      <c r="D644" t="s">
        <v>433</v>
      </c>
      <c r="E644">
        <v>26.7361</v>
      </c>
      <c r="F644">
        <f t="shared" si="14"/>
        <v>4</v>
      </c>
    </row>
    <row r="645" spans="1:6" x14ac:dyDescent="0.35">
      <c r="A645">
        <v>4165</v>
      </c>
      <c r="B645" t="s">
        <v>1074</v>
      </c>
      <c r="C645" t="s">
        <v>428</v>
      </c>
      <c r="D645" t="s">
        <v>429</v>
      </c>
      <c r="E645">
        <v>15.323499999999999</v>
      </c>
      <c r="F645">
        <f t="shared" si="14"/>
        <v>4</v>
      </c>
    </row>
    <row r="646" spans="1:6" x14ac:dyDescent="0.35">
      <c r="A646">
        <v>4166</v>
      </c>
      <c r="B646" t="s">
        <v>1075</v>
      </c>
      <c r="C646" t="s">
        <v>428</v>
      </c>
      <c r="D646" t="s">
        <v>429</v>
      </c>
      <c r="E646">
        <v>10.922000000000001</v>
      </c>
      <c r="F646">
        <f t="shared" si="14"/>
        <v>4</v>
      </c>
    </row>
    <row r="647" spans="1:6" x14ac:dyDescent="0.35">
      <c r="A647">
        <v>4167</v>
      </c>
      <c r="B647" t="s">
        <v>1076</v>
      </c>
      <c r="C647" t="s">
        <v>432</v>
      </c>
      <c r="D647" t="s">
        <v>433</v>
      </c>
      <c r="E647">
        <v>55.1188</v>
      </c>
      <c r="F647">
        <f t="shared" si="14"/>
        <v>4</v>
      </c>
    </row>
    <row r="648" spans="1:6" x14ac:dyDescent="0.35">
      <c r="A648">
        <v>4168</v>
      </c>
      <c r="B648" t="s">
        <v>1077</v>
      </c>
      <c r="C648" t="s">
        <v>428</v>
      </c>
      <c r="D648" t="s">
        <v>429</v>
      </c>
      <c r="E648">
        <v>3.9588999999999999</v>
      </c>
      <c r="F648">
        <f t="shared" si="14"/>
        <v>4</v>
      </c>
    </row>
    <row r="649" spans="1:6" x14ac:dyDescent="0.35">
      <c r="A649">
        <v>4169</v>
      </c>
      <c r="B649" t="s">
        <v>1078</v>
      </c>
      <c r="C649" t="s">
        <v>428</v>
      </c>
      <c r="D649" t="s">
        <v>429</v>
      </c>
      <c r="E649">
        <v>14.478999999999999</v>
      </c>
      <c r="F649">
        <f t="shared" si="14"/>
        <v>4</v>
      </c>
    </row>
    <row r="650" spans="1:6" x14ac:dyDescent="0.35">
      <c r="A650">
        <v>4170</v>
      </c>
      <c r="B650" t="s">
        <v>1079</v>
      </c>
      <c r="C650" t="s">
        <v>428</v>
      </c>
      <c r="D650" t="s">
        <v>429</v>
      </c>
      <c r="E650">
        <v>17.914000000000001</v>
      </c>
      <c r="F650">
        <f t="shared" si="14"/>
        <v>4</v>
      </c>
    </row>
    <row r="651" spans="1:6" x14ac:dyDescent="0.35">
      <c r="A651">
        <v>4171</v>
      </c>
      <c r="B651" t="s">
        <v>1080</v>
      </c>
      <c r="C651" t="s">
        <v>428</v>
      </c>
      <c r="D651" t="s">
        <v>429</v>
      </c>
      <c r="E651">
        <v>10.541</v>
      </c>
      <c r="F651">
        <f t="shared" si="14"/>
        <v>4</v>
      </c>
    </row>
    <row r="652" spans="1:6" x14ac:dyDescent="0.35">
      <c r="A652">
        <v>4172</v>
      </c>
      <c r="B652" t="s">
        <v>1081</v>
      </c>
      <c r="C652" t="s">
        <v>432</v>
      </c>
      <c r="D652" t="s">
        <v>433</v>
      </c>
      <c r="E652">
        <v>95.2256</v>
      </c>
      <c r="F652">
        <f t="shared" si="14"/>
        <v>4</v>
      </c>
    </row>
    <row r="653" spans="1:6" x14ac:dyDescent="0.35">
      <c r="A653">
        <v>4173</v>
      </c>
      <c r="B653" t="s">
        <v>1082</v>
      </c>
      <c r="C653" t="s">
        <v>442</v>
      </c>
      <c r="D653" t="s">
        <v>433</v>
      </c>
      <c r="E653">
        <v>19.679099999999998</v>
      </c>
      <c r="F653">
        <f t="shared" si="14"/>
        <v>4</v>
      </c>
    </row>
    <row r="654" spans="1:6" x14ac:dyDescent="0.35">
      <c r="A654">
        <v>4174</v>
      </c>
      <c r="B654" t="s">
        <v>1083</v>
      </c>
      <c r="C654" t="s">
        <v>432</v>
      </c>
      <c r="D654" t="s">
        <v>433</v>
      </c>
      <c r="E654">
        <v>52.471200000000003</v>
      </c>
      <c r="F654">
        <f t="shared" si="14"/>
        <v>4</v>
      </c>
    </row>
    <row r="655" spans="1:6" x14ac:dyDescent="0.35">
      <c r="A655">
        <v>4175</v>
      </c>
      <c r="B655" t="s">
        <v>1084</v>
      </c>
      <c r="C655" t="s">
        <v>428</v>
      </c>
      <c r="D655" t="s">
        <v>429</v>
      </c>
      <c r="E655">
        <v>19.3889</v>
      </c>
      <c r="F655">
        <f t="shared" si="14"/>
        <v>4</v>
      </c>
    </row>
    <row r="656" spans="1:6" x14ac:dyDescent="0.35">
      <c r="A656">
        <v>4176</v>
      </c>
      <c r="B656" t="s">
        <v>1085</v>
      </c>
      <c r="C656" t="s">
        <v>428</v>
      </c>
      <c r="D656" t="s">
        <v>429</v>
      </c>
      <c r="E656">
        <v>9.0183</v>
      </c>
      <c r="F656">
        <f t="shared" si="14"/>
        <v>4</v>
      </c>
    </row>
    <row r="657" spans="1:6" x14ac:dyDescent="0.35">
      <c r="A657">
        <v>4177</v>
      </c>
      <c r="B657" t="s">
        <v>1086</v>
      </c>
      <c r="C657" t="s">
        <v>442</v>
      </c>
      <c r="D657" t="s">
        <v>433</v>
      </c>
      <c r="E657">
        <v>27.575399999999998</v>
      </c>
      <c r="F657">
        <f t="shared" si="14"/>
        <v>4</v>
      </c>
    </row>
    <row r="658" spans="1:6" x14ac:dyDescent="0.35">
      <c r="A658">
        <v>4178</v>
      </c>
      <c r="B658" t="s">
        <v>1087</v>
      </c>
      <c r="C658" t="s">
        <v>432</v>
      </c>
      <c r="D658" t="s">
        <v>433</v>
      </c>
      <c r="E658">
        <v>14.8094</v>
      </c>
      <c r="F658">
        <f t="shared" si="14"/>
        <v>4</v>
      </c>
    </row>
    <row r="659" spans="1:6" x14ac:dyDescent="0.35">
      <c r="A659">
        <v>4179</v>
      </c>
      <c r="B659" t="s">
        <v>1088</v>
      </c>
      <c r="C659" t="s">
        <v>428</v>
      </c>
      <c r="D659" t="s">
        <v>429</v>
      </c>
      <c r="E659">
        <v>47.957099999999997</v>
      </c>
      <c r="F659">
        <f t="shared" si="14"/>
        <v>4</v>
      </c>
    </row>
    <row r="660" spans="1:6" x14ac:dyDescent="0.35">
      <c r="A660">
        <v>4180</v>
      </c>
      <c r="B660" t="s">
        <v>1089</v>
      </c>
      <c r="C660" t="s">
        <v>428</v>
      </c>
      <c r="D660" t="s">
        <v>429</v>
      </c>
      <c r="E660">
        <v>52.3474</v>
      </c>
      <c r="F660">
        <f t="shared" si="14"/>
        <v>4</v>
      </c>
    </row>
    <row r="661" spans="1:6" x14ac:dyDescent="0.35">
      <c r="A661">
        <v>4181</v>
      </c>
      <c r="B661" t="s">
        <v>1090</v>
      </c>
      <c r="C661" t="s">
        <v>442</v>
      </c>
      <c r="D661" t="s">
        <v>433</v>
      </c>
      <c r="E661">
        <v>6.9473000000000003</v>
      </c>
      <c r="F661">
        <f t="shared" si="14"/>
        <v>4</v>
      </c>
    </row>
    <row r="662" spans="1:6" x14ac:dyDescent="0.35">
      <c r="A662">
        <v>4182</v>
      </c>
      <c r="B662" t="s">
        <v>1091</v>
      </c>
      <c r="C662" t="s">
        <v>428</v>
      </c>
      <c r="D662" t="s">
        <v>429</v>
      </c>
      <c r="E662">
        <v>11.6035</v>
      </c>
      <c r="F662">
        <f t="shared" si="14"/>
        <v>4</v>
      </c>
    </row>
    <row r="663" spans="1:6" x14ac:dyDescent="0.35">
      <c r="A663">
        <v>4183</v>
      </c>
      <c r="B663" t="s">
        <v>1092</v>
      </c>
      <c r="C663" t="s">
        <v>428</v>
      </c>
      <c r="D663" t="s">
        <v>429</v>
      </c>
      <c r="E663">
        <v>23.7118</v>
      </c>
      <c r="F663">
        <f t="shared" si="14"/>
        <v>4</v>
      </c>
    </row>
    <row r="664" spans="1:6" x14ac:dyDescent="0.35">
      <c r="A664">
        <v>4184</v>
      </c>
      <c r="B664" t="s">
        <v>1093</v>
      </c>
      <c r="C664" t="s">
        <v>428</v>
      </c>
      <c r="D664" t="s">
        <v>429</v>
      </c>
      <c r="E664">
        <v>6.3060999999999998</v>
      </c>
      <c r="F664">
        <f t="shared" si="14"/>
        <v>4</v>
      </c>
    </row>
    <row r="665" spans="1:6" x14ac:dyDescent="0.35">
      <c r="A665">
        <v>4185</v>
      </c>
      <c r="B665" t="s">
        <v>1094</v>
      </c>
      <c r="C665" t="s">
        <v>428</v>
      </c>
      <c r="D665" t="s">
        <v>429</v>
      </c>
      <c r="E665">
        <v>25.228100000000001</v>
      </c>
      <c r="F665">
        <f t="shared" si="14"/>
        <v>4</v>
      </c>
    </row>
    <row r="666" spans="1:6" x14ac:dyDescent="0.35">
      <c r="A666">
        <v>4186</v>
      </c>
      <c r="B666" t="s">
        <v>1095</v>
      </c>
      <c r="C666" t="s">
        <v>428</v>
      </c>
      <c r="D666" t="s">
        <v>429</v>
      </c>
      <c r="E666">
        <v>29.982099999999999</v>
      </c>
      <c r="F666">
        <f t="shared" si="14"/>
        <v>4</v>
      </c>
    </row>
    <row r="667" spans="1:6" x14ac:dyDescent="0.35">
      <c r="A667">
        <v>4187</v>
      </c>
      <c r="B667" t="s">
        <v>1096</v>
      </c>
      <c r="C667" t="s">
        <v>442</v>
      </c>
      <c r="D667" t="s">
        <v>433</v>
      </c>
      <c r="E667">
        <v>24.0351</v>
      </c>
      <c r="F667">
        <f t="shared" si="14"/>
        <v>4</v>
      </c>
    </row>
    <row r="668" spans="1:6" x14ac:dyDescent="0.35">
      <c r="A668">
        <v>4188</v>
      </c>
      <c r="B668" t="s">
        <v>1097</v>
      </c>
      <c r="C668" t="s">
        <v>428</v>
      </c>
      <c r="D668" t="s">
        <v>429</v>
      </c>
      <c r="E668">
        <v>7.3753000000000002</v>
      </c>
      <c r="F668">
        <f t="shared" si="14"/>
        <v>4</v>
      </c>
    </row>
    <row r="669" spans="1:6" x14ac:dyDescent="0.35">
      <c r="A669">
        <v>4189</v>
      </c>
      <c r="B669" t="s">
        <v>1098</v>
      </c>
      <c r="C669" t="s">
        <v>428</v>
      </c>
      <c r="D669" t="s">
        <v>429</v>
      </c>
      <c r="E669">
        <v>26.8033</v>
      </c>
      <c r="F669">
        <f t="shared" si="14"/>
        <v>4</v>
      </c>
    </row>
    <row r="670" spans="1:6" x14ac:dyDescent="0.35">
      <c r="A670">
        <v>4190</v>
      </c>
      <c r="B670" t="s">
        <v>1099</v>
      </c>
      <c r="C670" t="s">
        <v>428</v>
      </c>
      <c r="D670" t="s">
        <v>429</v>
      </c>
      <c r="E670">
        <v>84.400400000000005</v>
      </c>
      <c r="F670">
        <f t="shared" si="14"/>
        <v>4</v>
      </c>
    </row>
    <row r="671" spans="1:6" x14ac:dyDescent="0.35">
      <c r="A671">
        <v>4191</v>
      </c>
      <c r="B671" t="s">
        <v>1100</v>
      </c>
      <c r="C671" t="s">
        <v>428</v>
      </c>
      <c r="D671" t="s">
        <v>429</v>
      </c>
      <c r="E671">
        <v>11.3995</v>
      </c>
      <c r="F671">
        <f t="shared" si="14"/>
        <v>4</v>
      </c>
    </row>
    <row r="672" spans="1:6" x14ac:dyDescent="0.35">
      <c r="A672">
        <v>4192</v>
      </c>
      <c r="B672" t="s">
        <v>1101</v>
      </c>
      <c r="C672" t="s">
        <v>428</v>
      </c>
      <c r="D672" t="s">
        <v>429</v>
      </c>
      <c r="E672">
        <v>19.180599999999998</v>
      </c>
      <c r="F672">
        <f t="shared" si="14"/>
        <v>4</v>
      </c>
    </row>
    <row r="673" spans="1:6" x14ac:dyDescent="0.35">
      <c r="A673">
        <v>4193</v>
      </c>
      <c r="B673" t="s">
        <v>1102</v>
      </c>
      <c r="C673" t="s">
        <v>442</v>
      </c>
      <c r="D673" t="s">
        <v>433</v>
      </c>
      <c r="E673">
        <v>4.6134000000000004</v>
      </c>
      <c r="F673">
        <f t="shared" si="14"/>
        <v>4</v>
      </c>
    </row>
    <row r="674" spans="1:6" x14ac:dyDescent="0.35">
      <c r="A674">
        <v>4194</v>
      </c>
      <c r="B674" t="s">
        <v>1103</v>
      </c>
      <c r="C674" t="s">
        <v>428</v>
      </c>
      <c r="D674" t="s">
        <v>429</v>
      </c>
      <c r="E674">
        <v>9.2149999999999999</v>
      </c>
      <c r="F674">
        <f t="shared" si="14"/>
        <v>4</v>
      </c>
    </row>
    <row r="675" spans="1:6" x14ac:dyDescent="0.35">
      <c r="A675">
        <v>4195</v>
      </c>
      <c r="B675" t="s">
        <v>1104</v>
      </c>
      <c r="C675" t="s">
        <v>428</v>
      </c>
      <c r="D675" t="s">
        <v>429</v>
      </c>
      <c r="E675">
        <v>10.4207</v>
      </c>
      <c r="F675">
        <f t="shared" si="14"/>
        <v>4</v>
      </c>
    </row>
    <row r="676" spans="1:6" x14ac:dyDescent="0.35">
      <c r="A676">
        <v>4196</v>
      </c>
      <c r="B676" t="s">
        <v>1105</v>
      </c>
      <c r="C676" t="s">
        <v>428</v>
      </c>
      <c r="D676" t="s">
        <v>429</v>
      </c>
      <c r="E676">
        <v>9.1112000000000002</v>
      </c>
      <c r="F676">
        <f t="shared" si="14"/>
        <v>4</v>
      </c>
    </row>
    <row r="677" spans="1:6" x14ac:dyDescent="0.35">
      <c r="A677">
        <v>4197</v>
      </c>
      <c r="B677" t="s">
        <v>1106</v>
      </c>
      <c r="C677" t="s">
        <v>428</v>
      </c>
      <c r="D677" t="s">
        <v>429</v>
      </c>
      <c r="E677">
        <v>20.131599999999999</v>
      </c>
      <c r="F677">
        <f t="shared" si="14"/>
        <v>4</v>
      </c>
    </row>
    <row r="678" spans="1:6" x14ac:dyDescent="0.35">
      <c r="A678">
        <v>4198</v>
      </c>
      <c r="B678" t="s">
        <v>1107</v>
      </c>
      <c r="C678" t="s">
        <v>428</v>
      </c>
      <c r="D678" t="s">
        <v>429</v>
      </c>
      <c r="E678">
        <v>7.1908000000000003</v>
      </c>
      <c r="F678">
        <f t="shared" si="14"/>
        <v>4</v>
      </c>
    </row>
    <row r="679" spans="1:6" x14ac:dyDescent="0.35">
      <c r="A679">
        <v>4199</v>
      </c>
      <c r="B679" t="s">
        <v>1108</v>
      </c>
      <c r="C679" t="s">
        <v>428</v>
      </c>
      <c r="D679" t="s">
        <v>429</v>
      </c>
      <c r="E679">
        <v>10.8629</v>
      </c>
      <c r="F679">
        <f t="shared" si="14"/>
        <v>4</v>
      </c>
    </row>
    <row r="680" spans="1:6" x14ac:dyDescent="0.35">
      <c r="A680">
        <v>4200</v>
      </c>
      <c r="B680" t="s">
        <v>1109</v>
      </c>
      <c r="C680" t="s">
        <v>428</v>
      </c>
      <c r="D680" t="s">
        <v>429</v>
      </c>
      <c r="E680">
        <v>7.8312999999999997</v>
      </c>
      <c r="F680">
        <f t="shared" si="14"/>
        <v>4</v>
      </c>
    </row>
    <row r="681" spans="1:6" x14ac:dyDescent="0.35">
      <c r="A681">
        <v>4201</v>
      </c>
      <c r="B681" t="s">
        <v>1110</v>
      </c>
      <c r="C681" t="s">
        <v>442</v>
      </c>
      <c r="D681" t="s">
        <v>433</v>
      </c>
      <c r="E681">
        <v>24.361799999999999</v>
      </c>
      <c r="F681">
        <f t="shared" si="14"/>
        <v>4</v>
      </c>
    </row>
    <row r="682" spans="1:6" x14ac:dyDescent="0.35">
      <c r="A682">
        <v>4202</v>
      </c>
      <c r="B682" t="s">
        <v>1111</v>
      </c>
      <c r="C682" t="s">
        <v>428</v>
      </c>
      <c r="D682" t="s">
        <v>429</v>
      </c>
      <c r="E682">
        <v>12.511900000000001</v>
      </c>
      <c r="F682">
        <f t="shared" si="14"/>
        <v>4</v>
      </c>
    </row>
    <row r="683" spans="1:6" x14ac:dyDescent="0.35">
      <c r="A683">
        <v>4203</v>
      </c>
      <c r="B683" t="s">
        <v>1112</v>
      </c>
      <c r="C683" t="s">
        <v>428</v>
      </c>
      <c r="D683" t="s">
        <v>429</v>
      </c>
      <c r="E683">
        <v>79.738200000000006</v>
      </c>
      <c r="F683">
        <f t="shared" si="14"/>
        <v>4</v>
      </c>
    </row>
    <row r="684" spans="1:6" x14ac:dyDescent="0.35">
      <c r="A684">
        <v>4204</v>
      </c>
      <c r="B684" t="s">
        <v>1113</v>
      </c>
      <c r="C684" t="s">
        <v>432</v>
      </c>
      <c r="D684" t="s">
        <v>433</v>
      </c>
      <c r="E684">
        <v>46.302100000000003</v>
      </c>
      <c r="F684">
        <f t="shared" si="14"/>
        <v>4</v>
      </c>
    </row>
    <row r="685" spans="1:6" x14ac:dyDescent="0.35">
      <c r="A685">
        <v>4205</v>
      </c>
      <c r="B685" t="s">
        <v>1114</v>
      </c>
      <c r="C685" t="s">
        <v>432</v>
      </c>
      <c r="D685" t="s">
        <v>433</v>
      </c>
      <c r="E685">
        <v>98.568299999999994</v>
      </c>
      <c r="F685">
        <f t="shared" si="14"/>
        <v>4</v>
      </c>
    </row>
    <row r="686" spans="1:6" x14ac:dyDescent="0.35">
      <c r="A686">
        <v>4206</v>
      </c>
      <c r="B686" t="s">
        <v>1115</v>
      </c>
      <c r="C686" t="s">
        <v>442</v>
      </c>
      <c r="D686" t="s">
        <v>433</v>
      </c>
      <c r="E686">
        <v>4.8890000000000002</v>
      </c>
      <c r="F686">
        <f t="shared" si="14"/>
        <v>4</v>
      </c>
    </row>
    <row r="687" spans="1:6" x14ac:dyDescent="0.35">
      <c r="A687">
        <v>4207</v>
      </c>
      <c r="B687" t="s">
        <v>1116</v>
      </c>
      <c r="C687" t="s">
        <v>442</v>
      </c>
      <c r="D687" t="s">
        <v>433</v>
      </c>
      <c r="E687">
        <v>54.150799999999997</v>
      </c>
      <c r="F687">
        <f t="shared" si="14"/>
        <v>4</v>
      </c>
    </row>
    <row r="688" spans="1:6" x14ac:dyDescent="0.35">
      <c r="A688">
        <v>4208</v>
      </c>
      <c r="B688" t="s">
        <v>1117</v>
      </c>
      <c r="C688" t="s">
        <v>428</v>
      </c>
      <c r="D688" t="s">
        <v>429</v>
      </c>
      <c r="E688">
        <v>15.383699999999999</v>
      </c>
      <c r="F688">
        <f t="shared" si="14"/>
        <v>4</v>
      </c>
    </row>
    <row r="689" spans="1:6" x14ac:dyDescent="0.35">
      <c r="A689">
        <v>4209</v>
      </c>
      <c r="B689" t="s">
        <v>1118</v>
      </c>
      <c r="C689" t="s">
        <v>442</v>
      </c>
      <c r="D689" t="s">
        <v>433</v>
      </c>
      <c r="E689">
        <v>40.063400000000001</v>
      </c>
      <c r="F689">
        <f t="shared" si="14"/>
        <v>4</v>
      </c>
    </row>
    <row r="690" spans="1:6" x14ac:dyDescent="0.35">
      <c r="A690">
        <v>4210</v>
      </c>
      <c r="B690" t="s">
        <v>1119</v>
      </c>
      <c r="C690" t="s">
        <v>428</v>
      </c>
      <c r="D690" t="s">
        <v>429</v>
      </c>
      <c r="E690">
        <v>18.107900000000001</v>
      </c>
      <c r="F690">
        <f t="shared" si="14"/>
        <v>4</v>
      </c>
    </row>
    <row r="691" spans="1:6" x14ac:dyDescent="0.35">
      <c r="A691">
        <v>4211</v>
      </c>
      <c r="B691" t="s">
        <v>1120</v>
      </c>
      <c r="C691" t="s">
        <v>428</v>
      </c>
      <c r="D691" t="s">
        <v>429</v>
      </c>
      <c r="E691">
        <v>27.264299999999999</v>
      </c>
      <c r="F691">
        <f t="shared" si="14"/>
        <v>4</v>
      </c>
    </row>
    <row r="692" spans="1:6" x14ac:dyDescent="0.35">
      <c r="A692">
        <v>4212</v>
      </c>
      <c r="B692" t="s">
        <v>1121</v>
      </c>
      <c r="C692" t="s">
        <v>428</v>
      </c>
      <c r="D692" t="s">
        <v>429</v>
      </c>
      <c r="E692">
        <v>10.076700000000001</v>
      </c>
      <c r="F692">
        <f t="shared" si="14"/>
        <v>4</v>
      </c>
    </row>
    <row r="693" spans="1:6" x14ac:dyDescent="0.35">
      <c r="A693">
        <v>4213</v>
      </c>
      <c r="B693" t="s">
        <v>1122</v>
      </c>
      <c r="C693" t="s">
        <v>442</v>
      </c>
      <c r="D693" t="s">
        <v>433</v>
      </c>
      <c r="E693">
        <v>27.126899999999999</v>
      </c>
      <c r="F693">
        <f t="shared" si="14"/>
        <v>4</v>
      </c>
    </row>
    <row r="694" spans="1:6" x14ac:dyDescent="0.35">
      <c r="A694">
        <v>4214</v>
      </c>
      <c r="B694" t="s">
        <v>1123</v>
      </c>
      <c r="C694" t="s">
        <v>428</v>
      </c>
      <c r="D694" t="s">
        <v>429</v>
      </c>
      <c r="E694">
        <v>12.966699999999999</v>
      </c>
      <c r="F694">
        <f t="shared" si="14"/>
        <v>4</v>
      </c>
    </row>
    <row r="695" spans="1:6" x14ac:dyDescent="0.35">
      <c r="A695">
        <v>4215</v>
      </c>
      <c r="B695" t="s">
        <v>1124</v>
      </c>
      <c r="C695" t="s">
        <v>511</v>
      </c>
      <c r="D695" t="s">
        <v>429</v>
      </c>
      <c r="E695">
        <v>110.0718</v>
      </c>
      <c r="F695">
        <f t="shared" si="14"/>
        <v>4</v>
      </c>
    </row>
    <row r="696" spans="1:6" x14ac:dyDescent="0.35">
      <c r="A696">
        <v>4216</v>
      </c>
      <c r="B696" t="s">
        <v>1125</v>
      </c>
      <c r="C696" t="s">
        <v>428</v>
      </c>
      <c r="D696" t="s">
        <v>429</v>
      </c>
      <c r="E696">
        <v>8.9830000000000005</v>
      </c>
      <c r="F696">
        <f t="shared" si="14"/>
        <v>4</v>
      </c>
    </row>
    <row r="697" spans="1:6" x14ac:dyDescent="0.35">
      <c r="A697">
        <v>4217</v>
      </c>
      <c r="B697" t="s">
        <v>1126</v>
      </c>
      <c r="C697" t="s">
        <v>428</v>
      </c>
      <c r="D697" t="s">
        <v>429</v>
      </c>
      <c r="E697">
        <v>30.746600000000001</v>
      </c>
      <c r="F697">
        <f t="shared" si="14"/>
        <v>4</v>
      </c>
    </row>
    <row r="698" spans="1:6" x14ac:dyDescent="0.35">
      <c r="A698">
        <v>4218</v>
      </c>
      <c r="B698" t="s">
        <v>1127</v>
      </c>
      <c r="C698" t="s">
        <v>428</v>
      </c>
      <c r="D698" t="s">
        <v>429</v>
      </c>
      <c r="E698">
        <v>8.6227</v>
      </c>
      <c r="F698">
        <f t="shared" si="14"/>
        <v>4</v>
      </c>
    </row>
    <row r="699" spans="1:6" x14ac:dyDescent="0.35">
      <c r="A699">
        <v>4219</v>
      </c>
      <c r="B699" t="s">
        <v>1128</v>
      </c>
      <c r="C699" t="s">
        <v>442</v>
      </c>
      <c r="D699" t="s">
        <v>433</v>
      </c>
      <c r="E699">
        <v>8.5350999999999999</v>
      </c>
      <c r="F699">
        <f t="shared" si="14"/>
        <v>4</v>
      </c>
    </row>
    <row r="700" spans="1:6" x14ac:dyDescent="0.35">
      <c r="A700">
        <v>4220</v>
      </c>
      <c r="B700" t="s">
        <v>1129</v>
      </c>
      <c r="C700" t="s">
        <v>428</v>
      </c>
      <c r="D700" t="s">
        <v>429</v>
      </c>
      <c r="E700">
        <v>8.5325000000000006</v>
      </c>
      <c r="F700">
        <f t="shared" si="14"/>
        <v>4</v>
      </c>
    </row>
    <row r="701" spans="1:6" x14ac:dyDescent="0.35">
      <c r="A701">
        <v>4221</v>
      </c>
      <c r="B701" t="s">
        <v>1130</v>
      </c>
      <c r="C701" t="s">
        <v>442</v>
      </c>
      <c r="D701" t="s">
        <v>433</v>
      </c>
      <c r="E701">
        <v>12.2553</v>
      </c>
      <c r="F701">
        <f t="shared" si="14"/>
        <v>4</v>
      </c>
    </row>
    <row r="702" spans="1:6" x14ac:dyDescent="0.35">
      <c r="A702">
        <v>4222</v>
      </c>
      <c r="B702" t="s">
        <v>1131</v>
      </c>
      <c r="C702" t="s">
        <v>428</v>
      </c>
      <c r="D702" t="s">
        <v>429</v>
      </c>
      <c r="E702">
        <v>35.268799999999999</v>
      </c>
      <c r="F702">
        <f t="shared" si="14"/>
        <v>4</v>
      </c>
    </row>
    <row r="703" spans="1:6" x14ac:dyDescent="0.35">
      <c r="A703">
        <v>4223</v>
      </c>
      <c r="B703" t="s">
        <v>1132</v>
      </c>
      <c r="C703" t="s">
        <v>428</v>
      </c>
      <c r="D703" t="s">
        <v>429</v>
      </c>
      <c r="E703">
        <v>16.952999999999999</v>
      </c>
      <c r="F703">
        <f t="shared" si="14"/>
        <v>4</v>
      </c>
    </row>
    <row r="704" spans="1:6" x14ac:dyDescent="0.35">
      <c r="A704">
        <v>4224</v>
      </c>
      <c r="B704" t="s">
        <v>1133</v>
      </c>
      <c r="C704" t="s">
        <v>432</v>
      </c>
      <c r="D704" t="s">
        <v>433</v>
      </c>
      <c r="E704">
        <v>28.479900000000001</v>
      </c>
      <c r="F704">
        <f t="shared" si="14"/>
        <v>4</v>
      </c>
    </row>
    <row r="705" spans="1:6" x14ac:dyDescent="0.35">
      <c r="A705">
        <v>4225</v>
      </c>
      <c r="B705" t="s">
        <v>1134</v>
      </c>
      <c r="C705" t="s">
        <v>428</v>
      </c>
      <c r="D705" t="s">
        <v>429</v>
      </c>
      <c r="E705">
        <v>12.513500000000001</v>
      </c>
      <c r="F705">
        <f t="shared" si="14"/>
        <v>4</v>
      </c>
    </row>
    <row r="706" spans="1:6" x14ac:dyDescent="0.35">
      <c r="A706">
        <v>4226</v>
      </c>
      <c r="B706" t="s">
        <v>1135</v>
      </c>
      <c r="C706" t="s">
        <v>442</v>
      </c>
      <c r="D706" t="s">
        <v>433</v>
      </c>
      <c r="E706">
        <v>6.8536999999999999</v>
      </c>
      <c r="F706">
        <f t="shared" si="14"/>
        <v>4</v>
      </c>
    </row>
    <row r="707" spans="1:6" x14ac:dyDescent="0.35">
      <c r="A707">
        <v>4227</v>
      </c>
      <c r="B707" t="s">
        <v>1136</v>
      </c>
      <c r="C707" t="s">
        <v>428</v>
      </c>
      <c r="D707" t="s">
        <v>429</v>
      </c>
      <c r="E707">
        <v>18.3005</v>
      </c>
      <c r="F707">
        <f t="shared" ref="F707:F770" si="15">INT(A707/1000)</f>
        <v>4</v>
      </c>
    </row>
    <row r="708" spans="1:6" x14ac:dyDescent="0.35">
      <c r="A708">
        <v>4228</v>
      </c>
      <c r="B708" t="s">
        <v>1137</v>
      </c>
      <c r="C708" t="s">
        <v>428</v>
      </c>
      <c r="D708" t="s">
        <v>429</v>
      </c>
      <c r="E708">
        <v>5.4255000000000004</v>
      </c>
      <c r="F708">
        <f t="shared" si="15"/>
        <v>4</v>
      </c>
    </row>
    <row r="709" spans="1:6" x14ac:dyDescent="0.35">
      <c r="A709">
        <v>4229</v>
      </c>
      <c r="B709" t="s">
        <v>1138</v>
      </c>
      <c r="C709" t="s">
        <v>442</v>
      </c>
      <c r="D709" t="s">
        <v>433</v>
      </c>
      <c r="E709">
        <v>3.8473999999999999</v>
      </c>
      <c r="F709">
        <f t="shared" si="15"/>
        <v>4</v>
      </c>
    </row>
    <row r="710" spans="1:6" x14ac:dyDescent="0.35">
      <c r="A710">
        <v>4230</v>
      </c>
      <c r="B710" t="s">
        <v>1139</v>
      </c>
      <c r="C710" t="s">
        <v>428</v>
      </c>
      <c r="D710" t="s">
        <v>429</v>
      </c>
      <c r="E710">
        <v>9.9221000000000004</v>
      </c>
      <c r="F710">
        <f t="shared" si="15"/>
        <v>4</v>
      </c>
    </row>
    <row r="711" spans="1:6" x14ac:dyDescent="0.35">
      <c r="A711">
        <v>4231</v>
      </c>
      <c r="B711" t="s">
        <v>1140</v>
      </c>
      <c r="C711" t="s">
        <v>428</v>
      </c>
      <c r="D711" t="s">
        <v>429</v>
      </c>
      <c r="E711">
        <v>10.676500000000001</v>
      </c>
      <c r="F711">
        <f t="shared" si="15"/>
        <v>4</v>
      </c>
    </row>
    <row r="712" spans="1:6" x14ac:dyDescent="0.35">
      <c r="A712">
        <v>4232</v>
      </c>
      <c r="B712" t="s">
        <v>1141</v>
      </c>
      <c r="C712" t="s">
        <v>428</v>
      </c>
      <c r="D712" t="s">
        <v>429</v>
      </c>
      <c r="E712">
        <v>28.094799999999999</v>
      </c>
      <c r="F712">
        <f t="shared" si="15"/>
        <v>4</v>
      </c>
    </row>
    <row r="713" spans="1:6" x14ac:dyDescent="0.35">
      <c r="A713">
        <v>4233</v>
      </c>
      <c r="B713" t="s">
        <v>1142</v>
      </c>
      <c r="C713" t="s">
        <v>428</v>
      </c>
      <c r="D713" t="s">
        <v>429</v>
      </c>
      <c r="E713">
        <v>152.9752</v>
      </c>
      <c r="F713">
        <f t="shared" si="15"/>
        <v>4</v>
      </c>
    </row>
    <row r="714" spans="1:6" x14ac:dyDescent="0.35">
      <c r="A714">
        <v>4234</v>
      </c>
      <c r="B714" t="s">
        <v>1143</v>
      </c>
      <c r="C714" t="s">
        <v>428</v>
      </c>
      <c r="D714" t="s">
        <v>429</v>
      </c>
      <c r="E714">
        <v>22.968800000000002</v>
      </c>
      <c r="F714">
        <f t="shared" si="15"/>
        <v>4</v>
      </c>
    </row>
    <row r="715" spans="1:6" x14ac:dyDescent="0.35">
      <c r="A715">
        <v>4235</v>
      </c>
      <c r="B715" t="s">
        <v>1144</v>
      </c>
      <c r="C715" t="s">
        <v>428</v>
      </c>
      <c r="D715" t="s">
        <v>429</v>
      </c>
      <c r="E715">
        <v>16.914300000000001</v>
      </c>
      <c r="F715">
        <f t="shared" si="15"/>
        <v>4</v>
      </c>
    </row>
    <row r="716" spans="1:6" x14ac:dyDescent="0.35">
      <c r="A716">
        <v>4237</v>
      </c>
      <c r="B716" t="s">
        <v>1145</v>
      </c>
      <c r="C716" t="s">
        <v>428</v>
      </c>
      <c r="D716" t="s">
        <v>429</v>
      </c>
      <c r="E716">
        <v>20.484200000000001</v>
      </c>
      <c r="F716">
        <f t="shared" si="15"/>
        <v>4</v>
      </c>
    </row>
    <row r="717" spans="1:6" x14ac:dyDescent="0.35">
      <c r="A717">
        <v>4238</v>
      </c>
      <c r="B717" t="s">
        <v>1146</v>
      </c>
      <c r="C717" t="s">
        <v>428</v>
      </c>
      <c r="D717" t="s">
        <v>429</v>
      </c>
      <c r="E717">
        <v>7.2137000000000002</v>
      </c>
      <c r="F717">
        <f t="shared" si="15"/>
        <v>4</v>
      </c>
    </row>
    <row r="718" spans="1:6" x14ac:dyDescent="0.35">
      <c r="A718">
        <v>4239</v>
      </c>
      <c r="B718" t="s">
        <v>1147</v>
      </c>
      <c r="C718" t="s">
        <v>428</v>
      </c>
      <c r="D718" t="s">
        <v>429</v>
      </c>
      <c r="E718">
        <v>61.686900000000001</v>
      </c>
      <c r="F718">
        <f t="shared" si="15"/>
        <v>4</v>
      </c>
    </row>
    <row r="719" spans="1:6" x14ac:dyDescent="0.35">
      <c r="A719">
        <v>4240</v>
      </c>
      <c r="B719" t="s">
        <v>1148</v>
      </c>
      <c r="C719" t="s">
        <v>428</v>
      </c>
      <c r="D719" t="s">
        <v>429</v>
      </c>
      <c r="E719">
        <v>25.4055</v>
      </c>
      <c r="F719">
        <f t="shared" si="15"/>
        <v>4</v>
      </c>
    </row>
    <row r="720" spans="1:6" x14ac:dyDescent="0.35">
      <c r="A720">
        <v>4241</v>
      </c>
      <c r="B720" t="s">
        <v>1149</v>
      </c>
      <c r="C720" t="s">
        <v>428</v>
      </c>
      <c r="D720" t="s">
        <v>429</v>
      </c>
      <c r="E720">
        <v>14.327199999999999</v>
      </c>
      <c r="F720">
        <f t="shared" si="15"/>
        <v>4</v>
      </c>
    </row>
    <row r="721" spans="1:6" x14ac:dyDescent="0.35">
      <c r="A721">
        <v>4242</v>
      </c>
      <c r="B721" t="s">
        <v>1150</v>
      </c>
      <c r="C721" t="s">
        <v>428</v>
      </c>
      <c r="D721" t="s">
        <v>429</v>
      </c>
      <c r="E721">
        <v>25.6509</v>
      </c>
      <c r="F721">
        <f t="shared" si="15"/>
        <v>4</v>
      </c>
    </row>
    <row r="722" spans="1:6" x14ac:dyDescent="0.35">
      <c r="A722">
        <v>4243</v>
      </c>
      <c r="B722" t="s">
        <v>1151</v>
      </c>
      <c r="C722" t="s">
        <v>428</v>
      </c>
      <c r="D722" t="s">
        <v>429</v>
      </c>
      <c r="E722">
        <v>8.5716000000000001</v>
      </c>
      <c r="F722">
        <f t="shared" si="15"/>
        <v>4</v>
      </c>
    </row>
    <row r="723" spans="1:6" x14ac:dyDescent="0.35">
      <c r="A723">
        <v>4244</v>
      </c>
      <c r="B723" t="s">
        <v>1152</v>
      </c>
      <c r="C723" t="s">
        <v>428</v>
      </c>
      <c r="D723" t="s">
        <v>429</v>
      </c>
      <c r="E723">
        <v>29.9755</v>
      </c>
      <c r="F723">
        <f t="shared" si="15"/>
        <v>4</v>
      </c>
    </row>
    <row r="724" spans="1:6" x14ac:dyDescent="0.35">
      <c r="A724">
        <v>4245</v>
      </c>
      <c r="B724" t="s">
        <v>1153</v>
      </c>
      <c r="C724" t="s">
        <v>428</v>
      </c>
      <c r="D724" t="s">
        <v>429</v>
      </c>
      <c r="E724">
        <v>27.961600000000001</v>
      </c>
      <c r="F724">
        <f t="shared" si="15"/>
        <v>4</v>
      </c>
    </row>
    <row r="725" spans="1:6" x14ac:dyDescent="0.35">
      <c r="A725">
        <v>4246</v>
      </c>
      <c r="B725" t="s">
        <v>1154</v>
      </c>
      <c r="C725" t="s">
        <v>428</v>
      </c>
      <c r="D725" t="s">
        <v>429</v>
      </c>
      <c r="E725">
        <v>14.5854</v>
      </c>
      <c r="F725">
        <f t="shared" si="15"/>
        <v>4</v>
      </c>
    </row>
    <row r="726" spans="1:6" x14ac:dyDescent="0.35">
      <c r="A726">
        <v>4247</v>
      </c>
      <c r="B726" t="s">
        <v>1155</v>
      </c>
      <c r="C726" t="s">
        <v>428</v>
      </c>
      <c r="D726" t="s">
        <v>429</v>
      </c>
      <c r="E726">
        <v>20.1296</v>
      </c>
      <c r="F726">
        <f t="shared" si="15"/>
        <v>4</v>
      </c>
    </row>
    <row r="727" spans="1:6" x14ac:dyDescent="0.35">
      <c r="A727">
        <v>4248</v>
      </c>
      <c r="B727" t="s">
        <v>1156</v>
      </c>
      <c r="C727" t="s">
        <v>442</v>
      </c>
      <c r="D727" t="s">
        <v>433</v>
      </c>
      <c r="E727">
        <v>182.3801</v>
      </c>
      <c r="F727">
        <f t="shared" si="15"/>
        <v>4</v>
      </c>
    </row>
    <row r="728" spans="1:6" x14ac:dyDescent="0.35">
      <c r="A728">
        <v>4249</v>
      </c>
      <c r="B728" t="s">
        <v>1157</v>
      </c>
      <c r="C728" t="s">
        <v>442</v>
      </c>
      <c r="D728" t="s">
        <v>433</v>
      </c>
      <c r="E728">
        <v>21.032599999999999</v>
      </c>
      <c r="F728">
        <f t="shared" si="15"/>
        <v>4</v>
      </c>
    </row>
    <row r="729" spans="1:6" x14ac:dyDescent="0.35">
      <c r="A729">
        <v>4250</v>
      </c>
      <c r="B729" t="s">
        <v>1158</v>
      </c>
      <c r="C729" t="s">
        <v>428</v>
      </c>
      <c r="D729" t="s">
        <v>429</v>
      </c>
      <c r="E729">
        <v>8.3620999999999999</v>
      </c>
      <c r="F729">
        <f t="shared" si="15"/>
        <v>4</v>
      </c>
    </row>
    <row r="730" spans="1:6" x14ac:dyDescent="0.35">
      <c r="A730">
        <v>5001</v>
      </c>
      <c r="B730" t="s">
        <v>1159</v>
      </c>
      <c r="C730" t="s">
        <v>428</v>
      </c>
      <c r="D730" t="s">
        <v>429</v>
      </c>
      <c r="E730">
        <v>15.2384</v>
      </c>
      <c r="F730">
        <f t="shared" si="15"/>
        <v>5</v>
      </c>
    </row>
    <row r="731" spans="1:6" x14ac:dyDescent="0.35">
      <c r="A731">
        <v>5002</v>
      </c>
      <c r="B731" t="s">
        <v>1160</v>
      </c>
      <c r="C731" t="s">
        <v>428</v>
      </c>
      <c r="D731" t="s">
        <v>429</v>
      </c>
      <c r="E731">
        <v>9.7561999999999998</v>
      </c>
      <c r="F731">
        <f t="shared" si="15"/>
        <v>5</v>
      </c>
    </row>
    <row r="732" spans="1:6" x14ac:dyDescent="0.35">
      <c r="A732">
        <v>5003</v>
      </c>
      <c r="B732" t="s">
        <v>1161</v>
      </c>
      <c r="C732" t="s">
        <v>428</v>
      </c>
      <c r="D732" t="s">
        <v>429</v>
      </c>
      <c r="E732">
        <v>10.8584</v>
      </c>
      <c r="F732">
        <f t="shared" si="15"/>
        <v>5</v>
      </c>
    </row>
    <row r="733" spans="1:6" x14ac:dyDescent="0.35">
      <c r="A733">
        <v>5004</v>
      </c>
      <c r="B733" t="s">
        <v>1162</v>
      </c>
      <c r="C733" t="s">
        <v>428</v>
      </c>
      <c r="D733" t="s">
        <v>429</v>
      </c>
      <c r="E733">
        <v>11.5207</v>
      </c>
      <c r="F733">
        <f t="shared" si="15"/>
        <v>5</v>
      </c>
    </row>
    <row r="734" spans="1:6" x14ac:dyDescent="0.35">
      <c r="A734">
        <v>5005</v>
      </c>
      <c r="B734" t="s">
        <v>14</v>
      </c>
      <c r="C734" t="s">
        <v>511</v>
      </c>
      <c r="D734" t="s">
        <v>429</v>
      </c>
      <c r="E734">
        <v>150.41730000000001</v>
      </c>
      <c r="F734">
        <f t="shared" si="15"/>
        <v>5</v>
      </c>
    </row>
    <row r="735" spans="1:6" x14ac:dyDescent="0.35">
      <c r="A735">
        <v>5006</v>
      </c>
      <c r="B735" t="s">
        <v>1163</v>
      </c>
      <c r="C735" t="s">
        <v>428</v>
      </c>
      <c r="D735" t="s">
        <v>429</v>
      </c>
      <c r="E735">
        <v>6.5247000000000002</v>
      </c>
      <c r="F735">
        <f t="shared" si="15"/>
        <v>5</v>
      </c>
    </row>
    <row r="736" spans="1:6" x14ac:dyDescent="0.35">
      <c r="A736">
        <v>5007</v>
      </c>
      <c r="B736" t="s">
        <v>1164</v>
      </c>
      <c r="C736" t="s">
        <v>428</v>
      </c>
      <c r="D736" t="s">
        <v>429</v>
      </c>
      <c r="E736">
        <v>4.9317000000000002</v>
      </c>
      <c r="F736">
        <f t="shared" si="15"/>
        <v>5</v>
      </c>
    </row>
    <row r="737" spans="1:6" x14ac:dyDescent="0.35">
      <c r="A737">
        <v>5008</v>
      </c>
      <c r="B737" t="s">
        <v>1165</v>
      </c>
      <c r="C737" t="s">
        <v>428</v>
      </c>
      <c r="D737" t="s">
        <v>429</v>
      </c>
      <c r="E737">
        <v>5.3795000000000002</v>
      </c>
      <c r="F737">
        <f t="shared" si="15"/>
        <v>5</v>
      </c>
    </row>
    <row r="738" spans="1:6" x14ac:dyDescent="0.35">
      <c r="A738">
        <v>5009</v>
      </c>
      <c r="B738" t="s">
        <v>1166</v>
      </c>
      <c r="C738" t="s">
        <v>428</v>
      </c>
      <c r="D738" t="s">
        <v>429</v>
      </c>
      <c r="E738">
        <v>7.2827000000000002</v>
      </c>
      <c r="F738">
        <f t="shared" si="15"/>
        <v>5</v>
      </c>
    </row>
    <row r="739" spans="1:6" x14ac:dyDescent="0.35">
      <c r="A739">
        <v>5010</v>
      </c>
      <c r="B739" t="s">
        <v>1167</v>
      </c>
      <c r="C739" t="s">
        <v>428</v>
      </c>
      <c r="D739" t="s">
        <v>429</v>
      </c>
      <c r="E739">
        <v>9.0079999999999991</v>
      </c>
      <c r="F739">
        <f t="shared" si="15"/>
        <v>5</v>
      </c>
    </row>
    <row r="740" spans="1:6" x14ac:dyDescent="0.35">
      <c r="A740">
        <v>5011</v>
      </c>
      <c r="B740" t="s">
        <v>1168</v>
      </c>
      <c r="C740" t="s">
        <v>442</v>
      </c>
      <c r="D740" t="s">
        <v>433</v>
      </c>
      <c r="E740">
        <v>15.985200000000001</v>
      </c>
      <c r="F740">
        <f t="shared" si="15"/>
        <v>5</v>
      </c>
    </row>
    <row r="741" spans="1:6" x14ac:dyDescent="0.35">
      <c r="A741">
        <v>5012</v>
      </c>
      <c r="B741" t="s">
        <v>1169</v>
      </c>
      <c r="C741" t="s">
        <v>428</v>
      </c>
      <c r="D741" t="s">
        <v>429</v>
      </c>
      <c r="E741">
        <v>19.2502</v>
      </c>
      <c r="F741">
        <f t="shared" si="15"/>
        <v>5</v>
      </c>
    </row>
    <row r="742" spans="1:6" x14ac:dyDescent="0.35">
      <c r="A742">
        <v>5013</v>
      </c>
      <c r="B742" t="s">
        <v>1170</v>
      </c>
      <c r="C742" t="s">
        <v>442</v>
      </c>
      <c r="D742" t="s">
        <v>433</v>
      </c>
      <c r="E742">
        <v>12.5433</v>
      </c>
      <c r="F742">
        <f t="shared" si="15"/>
        <v>5</v>
      </c>
    </row>
    <row r="743" spans="1:6" x14ac:dyDescent="0.35">
      <c r="A743">
        <v>5014</v>
      </c>
      <c r="B743" t="s">
        <v>1171</v>
      </c>
      <c r="C743" t="s">
        <v>428</v>
      </c>
      <c r="D743" t="s">
        <v>429</v>
      </c>
      <c r="E743">
        <v>17.750900000000001</v>
      </c>
      <c r="F743">
        <f t="shared" si="15"/>
        <v>5</v>
      </c>
    </row>
    <row r="744" spans="1:6" x14ac:dyDescent="0.35">
      <c r="A744">
        <v>5015</v>
      </c>
      <c r="B744" t="s">
        <v>1172</v>
      </c>
      <c r="C744" t="s">
        <v>442</v>
      </c>
      <c r="D744" t="s">
        <v>433</v>
      </c>
      <c r="E744">
        <v>15.587899999999999</v>
      </c>
      <c r="F744">
        <f t="shared" si="15"/>
        <v>5</v>
      </c>
    </row>
    <row r="745" spans="1:6" x14ac:dyDescent="0.35">
      <c r="A745">
        <v>5016</v>
      </c>
      <c r="B745" t="s">
        <v>1173</v>
      </c>
      <c r="C745" t="s">
        <v>428</v>
      </c>
      <c r="D745" t="s">
        <v>429</v>
      </c>
      <c r="E745">
        <v>7.1566000000000001</v>
      </c>
      <c r="F745">
        <f t="shared" si="15"/>
        <v>5</v>
      </c>
    </row>
    <row r="746" spans="1:6" x14ac:dyDescent="0.35">
      <c r="A746">
        <v>5017</v>
      </c>
      <c r="B746" t="s">
        <v>1174</v>
      </c>
      <c r="C746" t="s">
        <v>442</v>
      </c>
      <c r="D746" t="s">
        <v>433</v>
      </c>
      <c r="E746">
        <v>23.714300000000001</v>
      </c>
      <c r="F746">
        <f t="shared" si="15"/>
        <v>5</v>
      </c>
    </row>
    <row r="747" spans="1:6" x14ac:dyDescent="0.35">
      <c r="A747">
        <v>5018</v>
      </c>
      <c r="B747" t="s">
        <v>1175</v>
      </c>
      <c r="C747" t="s">
        <v>428</v>
      </c>
      <c r="D747" t="s">
        <v>429</v>
      </c>
      <c r="E747">
        <v>9.4644999999999992</v>
      </c>
      <c r="F747">
        <f t="shared" si="15"/>
        <v>5</v>
      </c>
    </row>
    <row r="748" spans="1:6" x14ac:dyDescent="0.35">
      <c r="A748">
        <v>5019</v>
      </c>
      <c r="B748" t="s">
        <v>1176</v>
      </c>
      <c r="C748" t="s">
        <v>428</v>
      </c>
      <c r="D748" t="s">
        <v>429</v>
      </c>
      <c r="E748">
        <v>5.1818999999999997</v>
      </c>
      <c r="F748">
        <f t="shared" si="15"/>
        <v>5</v>
      </c>
    </row>
    <row r="749" spans="1:6" x14ac:dyDescent="0.35">
      <c r="A749">
        <v>5020</v>
      </c>
      <c r="B749" t="s">
        <v>1177</v>
      </c>
      <c r="C749" t="s">
        <v>428</v>
      </c>
      <c r="D749" t="s">
        <v>429</v>
      </c>
      <c r="E749">
        <v>12.9229</v>
      </c>
      <c r="F749">
        <f t="shared" si="15"/>
        <v>5</v>
      </c>
    </row>
    <row r="750" spans="1:6" x14ac:dyDescent="0.35">
      <c r="A750">
        <v>5021</v>
      </c>
      <c r="B750" t="s">
        <v>1178</v>
      </c>
      <c r="C750" t="s">
        <v>442</v>
      </c>
      <c r="D750" t="s">
        <v>433</v>
      </c>
      <c r="E750">
        <v>11.719900000000001</v>
      </c>
      <c r="F750">
        <f t="shared" si="15"/>
        <v>5</v>
      </c>
    </row>
    <row r="751" spans="1:6" x14ac:dyDescent="0.35">
      <c r="A751">
        <v>5022</v>
      </c>
      <c r="B751" t="s">
        <v>1179</v>
      </c>
      <c r="C751" t="s">
        <v>428</v>
      </c>
      <c r="D751" t="s">
        <v>429</v>
      </c>
      <c r="E751">
        <v>21.771999999999998</v>
      </c>
      <c r="F751">
        <f t="shared" si="15"/>
        <v>5</v>
      </c>
    </row>
    <row r="752" spans="1:6" x14ac:dyDescent="0.35">
      <c r="A752">
        <v>5023</v>
      </c>
      <c r="B752" t="s">
        <v>1180</v>
      </c>
      <c r="C752" t="s">
        <v>428</v>
      </c>
      <c r="D752" t="s">
        <v>429</v>
      </c>
      <c r="E752">
        <v>17.425799999999999</v>
      </c>
      <c r="F752">
        <f t="shared" si="15"/>
        <v>5</v>
      </c>
    </row>
    <row r="753" spans="1:6" x14ac:dyDescent="0.35">
      <c r="A753">
        <v>5024</v>
      </c>
      <c r="B753" t="s">
        <v>1181</v>
      </c>
      <c r="C753" t="s">
        <v>442</v>
      </c>
      <c r="D753" t="s">
        <v>433</v>
      </c>
      <c r="E753">
        <v>11.755000000000001</v>
      </c>
      <c r="F753">
        <f t="shared" si="15"/>
        <v>5</v>
      </c>
    </row>
    <row r="754" spans="1:6" x14ac:dyDescent="0.35">
      <c r="A754">
        <v>5025</v>
      </c>
      <c r="B754" t="s">
        <v>1182</v>
      </c>
      <c r="C754" t="s">
        <v>428</v>
      </c>
      <c r="D754" t="s">
        <v>429</v>
      </c>
      <c r="E754">
        <v>19.961500000000001</v>
      </c>
      <c r="F754">
        <f t="shared" si="15"/>
        <v>5</v>
      </c>
    </row>
    <row r="755" spans="1:6" x14ac:dyDescent="0.35">
      <c r="A755">
        <v>5026</v>
      </c>
      <c r="B755" t="s">
        <v>1183</v>
      </c>
      <c r="C755" t="s">
        <v>428</v>
      </c>
      <c r="D755" t="s">
        <v>429</v>
      </c>
      <c r="E755">
        <v>4.3756000000000004</v>
      </c>
      <c r="F755">
        <f t="shared" si="15"/>
        <v>5</v>
      </c>
    </row>
    <row r="756" spans="1:6" x14ac:dyDescent="0.35">
      <c r="A756">
        <v>5027</v>
      </c>
      <c r="B756" t="s">
        <v>1184</v>
      </c>
      <c r="C756" t="s">
        <v>442</v>
      </c>
      <c r="D756" t="s">
        <v>433</v>
      </c>
      <c r="E756">
        <v>3.1604000000000001</v>
      </c>
      <c r="F756">
        <f t="shared" si="15"/>
        <v>5</v>
      </c>
    </row>
    <row r="757" spans="1:6" x14ac:dyDescent="0.35">
      <c r="A757">
        <v>5028</v>
      </c>
      <c r="B757" t="s">
        <v>1185</v>
      </c>
      <c r="C757" t="s">
        <v>428</v>
      </c>
      <c r="D757" t="s">
        <v>429</v>
      </c>
      <c r="E757">
        <v>23.085599999999999</v>
      </c>
      <c r="F757">
        <f t="shared" si="15"/>
        <v>5</v>
      </c>
    </row>
    <row r="758" spans="1:6" x14ac:dyDescent="0.35">
      <c r="A758">
        <v>5029</v>
      </c>
      <c r="B758" t="s">
        <v>1186</v>
      </c>
      <c r="C758" t="s">
        <v>428</v>
      </c>
      <c r="D758" t="s">
        <v>429</v>
      </c>
      <c r="E758">
        <v>9.52</v>
      </c>
      <c r="F758">
        <f t="shared" si="15"/>
        <v>5</v>
      </c>
    </row>
    <row r="759" spans="1:6" x14ac:dyDescent="0.35">
      <c r="A759">
        <v>5030</v>
      </c>
      <c r="B759" t="s">
        <v>1187</v>
      </c>
      <c r="C759" t="s">
        <v>428</v>
      </c>
      <c r="D759" t="s">
        <v>429</v>
      </c>
      <c r="E759">
        <v>8.2015999999999991</v>
      </c>
      <c r="F759">
        <f t="shared" si="15"/>
        <v>5</v>
      </c>
    </row>
    <row r="760" spans="1:6" x14ac:dyDescent="0.35">
      <c r="A760">
        <v>5031</v>
      </c>
      <c r="B760" t="s">
        <v>1188</v>
      </c>
      <c r="C760" t="s">
        <v>428</v>
      </c>
      <c r="D760" t="s">
        <v>429</v>
      </c>
      <c r="E760">
        <v>21.2881</v>
      </c>
      <c r="F760">
        <f t="shared" si="15"/>
        <v>5</v>
      </c>
    </row>
    <row r="761" spans="1:6" x14ac:dyDescent="0.35">
      <c r="A761">
        <v>5032</v>
      </c>
      <c r="B761" t="s">
        <v>1189</v>
      </c>
      <c r="C761" t="s">
        <v>442</v>
      </c>
      <c r="D761" t="s">
        <v>433</v>
      </c>
      <c r="E761">
        <v>5.7516999999999996</v>
      </c>
      <c r="F761">
        <f t="shared" si="15"/>
        <v>5</v>
      </c>
    </row>
    <row r="762" spans="1:6" x14ac:dyDescent="0.35">
      <c r="A762">
        <v>5033</v>
      </c>
      <c r="B762" t="s">
        <v>1190</v>
      </c>
      <c r="C762" t="s">
        <v>442</v>
      </c>
      <c r="D762" t="s">
        <v>433</v>
      </c>
      <c r="E762">
        <v>10.559799999999999</v>
      </c>
      <c r="F762">
        <f t="shared" si="15"/>
        <v>5</v>
      </c>
    </row>
    <row r="763" spans="1:6" x14ac:dyDescent="0.35">
      <c r="A763">
        <v>5034</v>
      </c>
      <c r="B763" t="s">
        <v>1191</v>
      </c>
      <c r="C763" t="s">
        <v>428</v>
      </c>
      <c r="D763" t="s">
        <v>429</v>
      </c>
      <c r="E763">
        <v>5.5949</v>
      </c>
      <c r="F763">
        <f t="shared" si="15"/>
        <v>5</v>
      </c>
    </row>
    <row r="764" spans="1:6" x14ac:dyDescent="0.35">
      <c r="A764">
        <v>5035</v>
      </c>
      <c r="B764" t="s">
        <v>1192</v>
      </c>
      <c r="C764" t="s">
        <v>428</v>
      </c>
      <c r="D764" t="s">
        <v>429</v>
      </c>
      <c r="E764">
        <v>4.2502000000000004</v>
      </c>
      <c r="F764">
        <f t="shared" si="15"/>
        <v>5</v>
      </c>
    </row>
    <row r="765" spans="1:6" x14ac:dyDescent="0.35">
      <c r="A765">
        <v>5036</v>
      </c>
      <c r="B765" t="s">
        <v>1193</v>
      </c>
      <c r="C765" t="s">
        <v>428</v>
      </c>
      <c r="D765" t="s">
        <v>429</v>
      </c>
      <c r="E765">
        <v>4.7199</v>
      </c>
      <c r="F765">
        <f t="shared" si="15"/>
        <v>5</v>
      </c>
    </row>
    <row r="766" spans="1:6" x14ac:dyDescent="0.35">
      <c r="A766">
        <v>5037</v>
      </c>
      <c r="B766" t="s">
        <v>1194</v>
      </c>
      <c r="C766" t="s">
        <v>432</v>
      </c>
      <c r="D766" t="s">
        <v>433</v>
      </c>
      <c r="E766">
        <v>12.2302</v>
      </c>
      <c r="F766">
        <f t="shared" si="15"/>
        <v>5</v>
      </c>
    </row>
    <row r="767" spans="1:6" x14ac:dyDescent="0.35">
      <c r="A767">
        <v>5038</v>
      </c>
      <c r="B767" t="s">
        <v>1195</v>
      </c>
      <c r="C767" t="s">
        <v>428</v>
      </c>
      <c r="D767" t="s">
        <v>429</v>
      </c>
      <c r="E767">
        <v>2.226</v>
      </c>
      <c r="F767">
        <f t="shared" si="15"/>
        <v>5</v>
      </c>
    </row>
    <row r="768" spans="1:6" x14ac:dyDescent="0.35">
      <c r="A768">
        <v>5039</v>
      </c>
      <c r="B768" t="s">
        <v>1196</v>
      </c>
      <c r="C768" t="s">
        <v>428</v>
      </c>
      <c r="D768" t="s">
        <v>429</v>
      </c>
      <c r="E768">
        <v>5.9635999999999996</v>
      </c>
      <c r="F768">
        <f t="shared" si="15"/>
        <v>5</v>
      </c>
    </row>
    <row r="769" spans="1:6" x14ac:dyDescent="0.35">
      <c r="A769">
        <v>5040</v>
      </c>
      <c r="B769" t="s">
        <v>1197</v>
      </c>
      <c r="C769" t="s">
        <v>428</v>
      </c>
      <c r="D769" t="s">
        <v>429</v>
      </c>
      <c r="E769">
        <v>10.7331</v>
      </c>
      <c r="F769">
        <f t="shared" si="15"/>
        <v>5</v>
      </c>
    </row>
    <row r="770" spans="1:6" x14ac:dyDescent="0.35">
      <c r="A770">
        <v>5041</v>
      </c>
      <c r="B770" t="s">
        <v>1198</v>
      </c>
      <c r="C770" t="s">
        <v>428</v>
      </c>
      <c r="D770" t="s">
        <v>429</v>
      </c>
      <c r="E770">
        <v>3.8982999999999999</v>
      </c>
      <c r="F770">
        <f t="shared" si="15"/>
        <v>5</v>
      </c>
    </row>
    <row r="771" spans="1:6" x14ac:dyDescent="0.35">
      <c r="A771">
        <v>5042</v>
      </c>
      <c r="B771" t="s">
        <v>1199</v>
      </c>
      <c r="C771" t="s">
        <v>442</v>
      </c>
      <c r="D771" t="s">
        <v>433</v>
      </c>
      <c r="E771">
        <v>16.734000000000002</v>
      </c>
      <c r="F771">
        <f t="shared" ref="F771:F834" si="16">INT(A771/1000)</f>
        <v>5</v>
      </c>
    </row>
    <row r="772" spans="1:6" x14ac:dyDescent="0.35">
      <c r="A772">
        <v>5044</v>
      </c>
      <c r="B772" t="s">
        <v>1200</v>
      </c>
      <c r="C772" t="s">
        <v>428</v>
      </c>
      <c r="D772" t="s">
        <v>429</v>
      </c>
      <c r="E772">
        <v>5.5084999999999997</v>
      </c>
      <c r="F772">
        <f t="shared" si="16"/>
        <v>5</v>
      </c>
    </row>
    <row r="773" spans="1:6" x14ac:dyDescent="0.35">
      <c r="A773">
        <v>5045</v>
      </c>
      <c r="B773" t="s">
        <v>1201</v>
      </c>
      <c r="C773" t="s">
        <v>428</v>
      </c>
      <c r="D773" t="s">
        <v>429</v>
      </c>
      <c r="E773">
        <v>4.8856000000000002</v>
      </c>
      <c r="F773">
        <f t="shared" si="16"/>
        <v>5</v>
      </c>
    </row>
    <row r="774" spans="1:6" x14ac:dyDescent="0.35">
      <c r="A774">
        <v>5046</v>
      </c>
      <c r="B774" t="s">
        <v>1202</v>
      </c>
      <c r="C774" t="s">
        <v>428</v>
      </c>
      <c r="D774" t="s">
        <v>429</v>
      </c>
      <c r="E774">
        <v>4.5174000000000003</v>
      </c>
      <c r="F774">
        <f t="shared" si="16"/>
        <v>5</v>
      </c>
    </row>
    <row r="775" spans="1:6" x14ac:dyDescent="0.35">
      <c r="A775">
        <v>5047</v>
      </c>
      <c r="B775" t="s">
        <v>1203</v>
      </c>
      <c r="C775" t="s">
        <v>428</v>
      </c>
      <c r="D775" t="s">
        <v>429</v>
      </c>
      <c r="E775">
        <v>10.3415</v>
      </c>
      <c r="F775">
        <f t="shared" si="16"/>
        <v>5</v>
      </c>
    </row>
    <row r="776" spans="1:6" x14ac:dyDescent="0.35">
      <c r="A776">
        <v>5048</v>
      </c>
      <c r="B776" t="s">
        <v>1204</v>
      </c>
      <c r="C776" t="s">
        <v>428</v>
      </c>
      <c r="D776" t="s">
        <v>429</v>
      </c>
      <c r="E776">
        <v>8.0931999999999995</v>
      </c>
      <c r="F776">
        <f t="shared" si="16"/>
        <v>5</v>
      </c>
    </row>
    <row r="777" spans="1:6" x14ac:dyDescent="0.35">
      <c r="A777">
        <v>5049</v>
      </c>
      <c r="B777" t="s">
        <v>1205</v>
      </c>
      <c r="C777" t="s">
        <v>428</v>
      </c>
      <c r="D777" t="s">
        <v>429</v>
      </c>
      <c r="E777">
        <v>5.5640000000000001</v>
      </c>
      <c r="F777">
        <f t="shared" si="16"/>
        <v>5</v>
      </c>
    </row>
    <row r="778" spans="1:6" x14ac:dyDescent="0.35">
      <c r="A778">
        <v>5050</v>
      </c>
      <c r="B778" t="s">
        <v>1206</v>
      </c>
      <c r="C778" t="s">
        <v>428</v>
      </c>
      <c r="D778" t="s">
        <v>429</v>
      </c>
      <c r="E778">
        <v>36.461500000000001</v>
      </c>
      <c r="F778">
        <f t="shared" si="16"/>
        <v>5</v>
      </c>
    </row>
    <row r="779" spans="1:6" x14ac:dyDescent="0.35">
      <c r="A779">
        <v>5051</v>
      </c>
      <c r="B779" t="s">
        <v>1207</v>
      </c>
      <c r="C779" t="s">
        <v>428</v>
      </c>
      <c r="D779" t="s">
        <v>429</v>
      </c>
      <c r="E779">
        <v>6.8757999999999999</v>
      </c>
      <c r="F779">
        <f t="shared" si="16"/>
        <v>5</v>
      </c>
    </row>
    <row r="780" spans="1:6" x14ac:dyDescent="0.35">
      <c r="A780">
        <v>5052</v>
      </c>
      <c r="B780" t="s">
        <v>1208</v>
      </c>
      <c r="C780" t="s">
        <v>428</v>
      </c>
      <c r="D780" t="s">
        <v>429</v>
      </c>
      <c r="E780">
        <v>12.355600000000001</v>
      </c>
      <c r="F780">
        <f t="shared" si="16"/>
        <v>5</v>
      </c>
    </row>
    <row r="781" spans="1:6" x14ac:dyDescent="0.35">
      <c r="A781">
        <v>5053</v>
      </c>
      <c r="B781" t="s">
        <v>1209</v>
      </c>
      <c r="C781" t="s">
        <v>428</v>
      </c>
      <c r="D781" t="s">
        <v>429</v>
      </c>
      <c r="E781">
        <v>13.911199999999999</v>
      </c>
      <c r="F781">
        <f t="shared" si="16"/>
        <v>5</v>
      </c>
    </row>
    <row r="782" spans="1:6" x14ac:dyDescent="0.35">
      <c r="A782">
        <v>5054</v>
      </c>
      <c r="B782" t="s">
        <v>1210</v>
      </c>
      <c r="C782" t="s">
        <v>442</v>
      </c>
      <c r="D782" t="s">
        <v>433</v>
      </c>
      <c r="E782">
        <v>7.9009</v>
      </c>
      <c r="F782">
        <f t="shared" si="16"/>
        <v>5</v>
      </c>
    </row>
    <row r="783" spans="1:6" x14ac:dyDescent="0.35">
      <c r="A783">
        <v>5055</v>
      </c>
      <c r="B783" t="s">
        <v>1211</v>
      </c>
      <c r="C783" t="s">
        <v>428</v>
      </c>
      <c r="D783" t="s">
        <v>429</v>
      </c>
      <c r="E783">
        <v>6.7206999999999999</v>
      </c>
      <c r="F783">
        <f t="shared" si="16"/>
        <v>5</v>
      </c>
    </row>
    <row r="784" spans="1:6" x14ac:dyDescent="0.35">
      <c r="A784">
        <v>5056</v>
      </c>
      <c r="B784" t="s">
        <v>1212</v>
      </c>
      <c r="C784" t="s">
        <v>428</v>
      </c>
      <c r="D784" t="s">
        <v>429</v>
      </c>
      <c r="E784">
        <v>5.8968999999999996</v>
      </c>
      <c r="F784">
        <f t="shared" si="16"/>
        <v>5</v>
      </c>
    </row>
    <row r="785" spans="1:6" x14ac:dyDescent="0.35">
      <c r="A785">
        <v>5057</v>
      </c>
      <c r="B785" t="s">
        <v>1213</v>
      </c>
      <c r="C785" t="s">
        <v>442</v>
      </c>
      <c r="D785" t="s">
        <v>433</v>
      </c>
      <c r="E785">
        <v>10.024900000000001</v>
      </c>
      <c r="F785">
        <f t="shared" si="16"/>
        <v>5</v>
      </c>
    </row>
    <row r="786" spans="1:6" x14ac:dyDescent="0.35">
      <c r="A786">
        <v>5058</v>
      </c>
      <c r="B786" t="s">
        <v>1214</v>
      </c>
      <c r="C786" t="s">
        <v>442</v>
      </c>
      <c r="D786" t="s">
        <v>433</v>
      </c>
      <c r="E786">
        <v>20.7193</v>
      </c>
      <c r="F786">
        <f t="shared" si="16"/>
        <v>5</v>
      </c>
    </row>
    <row r="787" spans="1:6" x14ac:dyDescent="0.35">
      <c r="A787">
        <v>5059</v>
      </c>
      <c r="B787" t="s">
        <v>1215</v>
      </c>
      <c r="C787" t="s">
        <v>428</v>
      </c>
      <c r="D787" t="s">
        <v>429</v>
      </c>
      <c r="E787">
        <v>13.5212</v>
      </c>
      <c r="F787">
        <f t="shared" si="16"/>
        <v>5</v>
      </c>
    </row>
    <row r="788" spans="1:6" x14ac:dyDescent="0.35">
      <c r="A788">
        <v>5060</v>
      </c>
      <c r="B788" t="s">
        <v>1216</v>
      </c>
      <c r="C788" t="s">
        <v>432</v>
      </c>
      <c r="D788" t="s">
        <v>433</v>
      </c>
      <c r="E788">
        <v>14.2875</v>
      </c>
      <c r="F788">
        <f t="shared" si="16"/>
        <v>5</v>
      </c>
    </row>
    <row r="789" spans="1:6" x14ac:dyDescent="0.35">
      <c r="A789">
        <v>5061</v>
      </c>
      <c r="B789" t="s">
        <v>1217</v>
      </c>
      <c r="C789" t="s">
        <v>442</v>
      </c>
      <c r="D789" t="s">
        <v>433</v>
      </c>
      <c r="E789">
        <v>4.7694999999999999</v>
      </c>
      <c r="F789">
        <f t="shared" si="16"/>
        <v>5</v>
      </c>
    </row>
    <row r="790" spans="1:6" x14ac:dyDescent="0.35">
      <c r="A790">
        <v>5062</v>
      </c>
      <c r="B790" t="s">
        <v>1218</v>
      </c>
      <c r="C790" t="s">
        <v>428</v>
      </c>
      <c r="D790" t="s">
        <v>429</v>
      </c>
      <c r="E790">
        <v>5.3067000000000002</v>
      </c>
      <c r="F790">
        <f t="shared" si="16"/>
        <v>5</v>
      </c>
    </row>
    <row r="791" spans="1:6" x14ac:dyDescent="0.35">
      <c r="A791">
        <v>5063</v>
      </c>
      <c r="B791" t="s">
        <v>1219</v>
      </c>
      <c r="C791" t="s">
        <v>428</v>
      </c>
      <c r="D791" t="s">
        <v>429</v>
      </c>
      <c r="E791">
        <v>4.3632</v>
      </c>
      <c r="F791">
        <f t="shared" si="16"/>
        <v>5</v>
      </c>
    </row>
    <row r="792" spans="1:6" x14ac:dyDescent="0.35">
      <c r="A792">
        <v>5064</v>
      </c>
      <c r="B792" t="s">
        <v>1220</v>
      </c>
      <c r="C792" t="s">
        <v>432</v>
      </c>
      <c r="D792" t="s">
        <v>433</v>
      </c>
      <c r="E792">
        <v>12.700900000000001</v>
      </c>
      <c r="F792">
        <f t="shared" si="16"/>
        <v>5</v>
      </c>
    </row>
    <row r="793" spans="1:6" x14ac:dyDescent="0.35">
      <c r="A793">
        <v>5065</v>
      </c>
      <c r="B793" t="s">
        <v>1221</v>
      </c>
      <c r="C793" t="s">
        <v>442</v>
      </c>
      <c r="D793" t="s">
        <v>433</v>
      </c>
      <c r="E793">
        <v>22.2453</v>
      </c>
      <c r="F793">
        <f t="shared" si="16"/>
        <v>5</v>
      </c>
    </row>
    <row r="794" spans="1:6" x14ac:dyDescent="0.35">
      <c r="A794">
        <v>5066</v>
      </c>
      <c r="B794" t="s">
        <v>1222</v>
      </c>
      <c r="C794" t="s">
        <v>428</v>
      </c>
      <c r="D794" t="s">
        <v>429</v>
      </c>
      <c r="E794">
        <v>14.0213</v>
      </c>
      <c r="F794">
        <f t="shared" si="16"/>
        <v>5</v>
      </c>
    </row>
    <row r="795" spans="1:6" x14ac:dyDescent="0.35">
      <c r="A795">
        <v>5067</v>
      </c>
      <c r="B795" t="s">
        <v>1223</v>
      </c>
      <c r="C795" t="s">
        <v>428</v>
      </c>
      <c r="D795" t="s">
        <v>429</v>
      </c>
      <c r="E795">
        <v>9.0100999999999996</v>
      </c>
      <c r="F795">
        <f t="shared" si="16"/>
        <v>5</v>
      </c>
    </row>
    <row r="796" spans="1:6" x14ac:dyDescent="0.35">
      <c r="A796">
        <v>5068</v>
      </c>
      <c r="B796" t="s">
        <v>1224</v>
      </c>
      <c r="C796" t="s">
        <v>432</v>
      </c>
      <c r="D796" t="s">
        <v>433</v>
      </c>
      <c r="E796">
        <v>14.164199999999999</v>
      </c>
      <c r="F796">
        <f t="shared" si="16"/>
        <v>5</v>
      </c>
    </row>
    <row r="797" spans="1:6" x14ac:dyDescent="0.35">
      <c r="A797">
        <v>5069</v>
      </c>
      <c r="B797" t="s">
        <v>1225</v>
      </c>
      <c r="C797" t="s">
        <v>428</v>
      </c>
      <c r="D797" t="s">
        <v>429</v>
      </c>
      <c r="E797">
        <v>17.4038</v>
      </c>
      <c r="F797">
        <f t="shared" si="16"/>
        <v>5</v>
      </c>
    </row>
    <row r="798" spans="1:6" x14ac:dyDescent="0.35">
      <c r="A798">
        <v>5070</v>
      </c>
      <c r="B798" t="s">
        <v>1226</v>
      </c>
      <c r="C798" t="s">
        <v>428</v>
      </c>
      <c r="D798" t="s">
        <v>429</v>
      </c>
      <c r="E798">
        <v>14.493</v>
      </c>
      <c r="F798">
        <f t="shared" si="16"/>
        <v>5</v>
      </c>
    </row>
    <row r="799" spans="1:6" x14ac:dyDescent="0.35">
      <c r="A799">
        <v>5071</v>
      </c>
      <c r="B799" t="s">
        <v>1227</v>
      </c>
      <c r="C799" t="s">
        <v>428</v>
      </c>
      <c r="D799" t="s">
        <v>429</v>
      </c>
      <c r="E799">
        <v>6.96</v>
      </c>
      <c r="F799">
        <f t="shared" si="16"/>
        <v>5</v>
      </c>
    </row>
    <row r="800" spans="1:6" x14ac:dyDescent="0.35">
      <c r="A800">
        <v>5072</v>
      </c>
      <c r="B800" t="s">
        <v>1228</v>
      </c>
      <c r="C800" t="s">
        <v>442</v>
      </c>
      <c r="D800" t="s">
        <v>433</v>
      </c>
      <c r="E800">
        <v>8.4893000000000001</v>
      </c>
      <c r="F800">
        <f t="shared" si="16"/>
        <v>5</v>
      </c>
    </row>
    <row r="801" spans="1:6" x14ac:dyDescent="0.35">
      <c r="A801">
        <v>5073</v>
      </c>
      <c r="B801" t="s">
        <v>1229</v>
      </c>
      <c r="C801" t="s">
        <v>428</v>
      </c>
      <c r="D801" t="s">
        <v>429</v>
      </c>
      <c r="E801">
        <v>14.338800000000001</v>
      </c>
      <c r="F801">
        <f t="shared" si="16"/>
        <v>5</v>
      </c>
    </row>
    <row r="802" spans="1:6" x14ac:dyDescent="0.35">
      <c r="A802">
        <v>5074</v>
      </c>
      <c r="B802" t="s">
        <v>1230</v>
      </c>
      <c r="C802" t="s">
        <v>428</v>
      </c>
      <c r="D802" t="s">
        <v>429</v>
      </c>
      <c r="E802">
        <v>6.6821999999999999</v>
      </c>
      <c r="F802">
        <f t="shared" si="16"/>
        <v>5</v>
      </c>
    </row>
    <row r="803" spans="1:6" x14ac:dyDescent="0.35">
      <c r="A803">
        <v>5075</v>
      </c>
      <c r="B803" t="s">
        <v>1231</v>
      </c>
      <c r="C803" t="s">
        <v>428</v>
      </c>
      <c r="D803" t="s">
        <v>429</v>
      </c>
      <c r="E803">
        <v>9.8439999999999994</v>
      </c>
      <c r="F803">
        <f t="shared" si="16"/>
        <v>5</v>
      </c>
    </row>
    <row r="804" spans="1:6" x14ac:dyDescent="0.35">
      <c r="A804">
        <v>5076</v>
      </c>
      <c r="B804" t="s">
        <v>1232</v>
      </c>
      <c r="C804" t="s">
        <v>428</v>
      </c>
      <c r="D804" t="s">
        <v>429</v>
      </c>
      <c r="E804">
        <v>15.8652</v>
      </c>
      <c r="F804">
        <f t="shared" si="16"/>
        <v>5</v>
      </c>
    </row>
    <row r="805" spans="1:6" x14ac:dyDescent="0.35">
      <c r="A805">
        <v>5077</v>
      </c>
      <c r="B805" t="s">
        <v>1233</v>
      </c>
      <c r="C805" t="s">
        <v>428</v>
      </c>
      <c r="D805" t="s">
        <v>429</v>
      </c>
      <c r="E805">
        <v>15.7584</v>
      </c>
      <c r="F805">
        <f t="shared" si="16"/>
        <v>5</v>
      </c>
    </row>
    <row r="806" spans="1:6" x14ac:dyDescent="0.35">
      <c r="A806">
        <v>5080</v>
      </c>
      <c r="B806" t="s">
        <v>1234</v>
      </c>
      <c r="C806" t="s">
        <v>442</v>
      </c>
      <c r="D806" t="s">
        <v>433</v>
      </c>
      <c r="E806">
        <v>30.326699999999999</v>
      </c>
      <c r="F806">
        <f t="shared" si="16"/>
        <v>5</v>
      </c>
    </row>
    <row r="807" spans="1:6" x14ac:dyDescent="0.35">
      <c r="A807">
        <v>5081</v>
      </c>
      <c r="B807" t="s">
        <v>1235</v>
      </c>
      <c r="C807" t="s">
        <v>432</v>
      </c>
      <c r="D807" t="s">
        <v>433</v>
      </c>
      <c r="E807">
        <v>5.8788999999999998</v>
      </c>
      <c r="F807">
        <f t="shared" si="16"/>
        <v>5</v>
      </c>
    </row>
    <row r="808" spans="1:6" x14ac:dyDescent="0.35">
      <c r="A808">
        <v>5082</v>
      </c>
      <c r="B808" t="s">
        <v>1236</v>
      </c>
      <c r="C808" t="s">
        <v>428</v>
      </c>
      <c r="D808" t="s">
        <v>429</v>
      </c>
      <c r="E808">
        <v>11.8506</v>
      </c>
      <c r="F808">
        <f t="shared" si="16"/>
        <v>5</v>
      </c>
    </row>
    <row r="809" spans="1:6" x14ac:dyDescent="0.35">
      <c r="A809">
        <v>5083</v>
      </c>
      <c r="B809" t="s">
        <v>1237</v>
      </c>
      <c r="C809" t="s">
        <v>428</v>
      </c>
      <c r="D809" t="s">
        <v>429</v>
      </c>
      <c r="E809">
        <v>9.5274999999999999</v>
      </c>
      <c r="F809">
        <f t="shared" si="16"/>
        <v>5</v>
      </c>
    </row>
    <row r="810" spans="1:6" x14ac:dyDescent="0.35">
      <c r="A810">
        <v>5084</v>
      </c>
      <c r="B810" t="s">
        <v>1238</v>
      </c>
      <c r="C810" t="s">
        <v>428</v>
      </c>
      <c r="D810" t="s">
        <v>429</v>
      </c>
      <c r="E810">
        <v>8.8559000000000001</v>
      </c>
      <c r="F810">
        <f t="shared" si="16"/>
        <v>5</v>
      </c>
    </row>
    <row r="811" spans="1:6" x14ac:dyDescent="0.35">
      <c r="A811">
        <v>5085</v>
      </c>
      <c r="B811" t="s">
        <v>1239</v>
      </c>
      <c r="C811" t="s">
        <v>428</v>
      </c>
      <c r="D811" t="s">
        <v>429</v>
      </c>
      <c r="E811">
        <v>3.8445999999999998</v>
      </c>
      <c r="F811">
        <f t="shared" si="16"/>
        <v>5</v>
      </c>
    </row>
    <row r="812" spans="1:6" x14ac:dyDescent="0.35">
      <c r="A812">
        <v>5086</v>
      </c>
      <c r="B812" t="s">
        <v>1240</v>
      </c>
      <c r="C812" t="s">
        <v>442</v>
      </c>
      <c r="D812" t="s">
        <v>433</v>
      </c>
      <c r="E812">
        <v>11.040699999999999</v>
      </c>
      <c r="F812">
        <f t="shared" si="16"/>
        <v>5</v>
      </c>
    </row>
    <row r="813" spans="1:6" x14ac:dyDescent="0.35">
      <c r="A813">
        <v>5087</v>
      </c>
      <c r="B813" t="s">
        <v>1241</v>
      </c>
      <c r="C813" t="s">
        <v>428</v>
      </c>
      <c r="D813" t="s">
        <v>429</v>
      </c>
      <c r="E813">
        <v>11.234500000000001</v>
      </c>
      <c r="F813">
        <f t="shared" si="16"/>
        <v>5</v>
      </c>
    </row>
    <row r="814" spans="1:6" x14ac:dyDescent="0.35">
      <c r="A814">
        <v>5088</v>
      </c>
      <c r="B814" t="s">
        <v>1242</v>
      </c>
      <c r="C814" t="s">
        <v>442</v>
      </c>
      <c r="D814" t="s">
        <v>433</v>
      </c>
      <c r="E814">
        <v>2.9184999999999999</v>
      </c>
      <c r="F814">
        <f t="shared" si="16"/>
        <v>5</v>
      </c>
    </row>
    <row r="815" spans="1:6" x14ac:dyDescent="0.35">
      <c r="A815">
        <v>5089</v>
      </c>
      <c r="B815" t="s">
        <v>1243</v>
      </c>
      <c r="C815" t="s">
        <v>428</v>
      </c>
      <c r="D815" t="s">
        <v>429</v>
      </c>
      <c r="E815">
        <v>13.089499999999999</v>
      </c>
      <c r="F815">
        <f t="shared" si="16"/>
        <v>5</v>
      </c>
    </row>
    <row r="816" spans="1:6" x14ac:dyDescent="0.35">
      <c r="A816">
        <v>5090</v>
      </c>
      <c r="B816" t="s">
        <v>1244</v>
      </c>
      <c r="C816" t="s">
        <v>428</v>
      </c>
      <c r="D816" t="s">
        <v>429</v>
      </c>
      <c r="E816">
        <v>8.4908999999999999</v>
      </c>
      <c r="F816">
        <f t="shared" si="16"/>
        <v>5</v>
      </c>
    </row>
    <row r="817" spans="1:6" x14ac:dyDescent="0.35">
      <c r="A817">
        <v>5091</v>
      </c>
      <c r="B817" t="s">
        <v>1245</v>
      </c>
      <c r="C817" t="s">
        <v>428</v>
      </c>
      <c r="D817" t="s">
        <v>429</v>
      </c>
      <c r="E817">
        <v>6.5622999999999996</v>
      </c>
      <c r="F817">
        <f t="shared" si="16"/>
        <v>5</v>
      </c>
    </row>
    <row r="818" spans="1:6" x14ac:dyDescent="0.35">
      <c r="A818">
        <v>5092</v>
      </c>
      <c r="B818" t="s">
        <v>1246</v>
      </c>
      <c r="C818" t="s">
        <v>428</v>
      </c>
      <c r="D818" t="s">
        <v>429</v>
      </c>
      <c r="E818">
        <v>12.0372</v>
      </c>
      <c r="F818">
        <f t="shared" si="16"/>
        <v>5</v>
      </c>
    </row>
    <row r="819" spans="1:6" x14ac:dyDescent="0.35">
      <c r="A819">
        <v>5093</v>
      </c>
      <c r="B819" t="s">
        <v>1247</v>
      </c>
      <c r="C819" t="s">
        <v>428</v>
      </c>
      <c r="D819" t="s">
        <v>429</v>
      </c>
      <c r="E819">
        <v>12.333299999999999</v>
      </c>
      <c r="F819">
        <f t="shared" si="16"/>
        <v>5</v>
      </c>
    </row>
    <row r="820" spans="1:6" x14ac:dyDescent="0.35">
      <c r="A820">
        <v>5094</v>
      </c>
      <c r="B820" t="s">
        <v>1248</v>
      </c>
      <c r="C820" t="s">
        <v>432</v>
      </c>
      <c r="D820" t="s">
        <v>433</v>
      </c>
      <c r="E820">
        <v>29.9421</v>
      </c>
      <c r="F820">
        <f t="shared" si="16"/>
        <v>5</v>
      </c>
    </row>
    <row r="821" spans="1:6" x14ac:dyDescent="0.35">
      <c r="A821">
        <v>5095</v>
      </c>
      <c r="B821" t="s">
        <v>1249</v>
      </c>
      <c r="C821" t="s">
        <v>442</v>
      </c>
      <c r="D821" t="s">
        <v>433</v>
      </c>
      <c r="E821">
        <v>7.5731000000000002</v>
      </c>
      <c r="F821">
        <f t="shared" si="16"/>
        <v>5</v>
      </c>
    </row>
    <row r="822" spans="1:6" x14ac:dyDescent="0.35">
      <c r="A822">
        <v>5096</v>
      </c>
      <c r="B822" t="s">
        <v>1250</v>
      </c>
      <c r="C822" t="s">
        <v>428</v>
      </c>
      <c r="D822" t="s">
        <v>429</v>
      </c>
      <c r="E822">
        <v>16.098199999999999</v>
      </c>
      <c r="F822">
        <f t="shared" si="16"/>
        <v>5</v>
      </c>
    </row>
    <row r="823" spans="1:6" x14ac:dyDescent="0.35">
      <c r="A823">
        <v>5097</v>
      </c>
      <c r="B823" t="s">
        <v>1251</v>
      </c>
      <c r="C823" t="s">
        <v>428</v>
      </c>
      <c r="D823" t="s">
        <v>429</v>
      </c>
      <c r="E823">
        <v>48.214700000000001</v>
      </c>
      <c r="F823">
        <f t="shared" si="16"/>
        <v>5</v>
      </c>
    </row>
    <row r="824" spans="1:6" x14ac:dyDescent="0.35">
      <c r="A824">
        <v>5098</v>
      </c>
      <c r="B824" t="s">
        <v>1252</v>
      </c>
      <c r="C824" t="s">
        <v>432</v>
      </c>
      <c r="D824" t="s">
        <v>433</v>
      </c>
      <c r="E824">
        <v>6.1146000000000003</v>
      </c>
      <c r="F824">
        <f t="shared" si="16"/>
        <v>5</v>
      </c>
    </row>
    <row r="825" spans="1:6" x14ac:dyDescent="0.35">
      <c r="A825">
        <v>5099</v>
      </c>
      <c r="B825" t="s">
        <v>1253</v>
      </c>
      <c r="C825" t="s">
        <v>428</v>
      </c>
      <c r="D825" t="s">
        <v>429</v>
      </c>
      <c r="E825">
        <v>7.1855000000000002</v>
      </c>
      <c r="F825">
        <f t="shared" si="16"/>
        <v>5</v>
      </c>
    </row>
    <row r="826" spans="1:6" x14ac:dyDescent="0.35">
      <c r="A826">
        <v>5100</v>
      </c>
      <c r="B826" t="s">
        <v>1254</v>
      </c>
      <c r="C826" t="s">
        <v>428</v>
      </c>
      <c r="D826" t="s">
        <v>429</v>
      </c>
      <c r="E826">
        <v>9.8228000000000009</v>
      </c>
      <c r="F826">
        <f t="shared" si="16"/>
        <v>5</v>
      </c>
    </row>
    <row r="827" spans="1:6" x14ac:dyDescent="0.35">
      <c r="A827">
        <v>5101</v>
      </c>
      <c r="B827" t="s">
        <v>1255</v>
      </c>
      <c r="C827" t="s">
        <v>428</v>
      </c>
      <c r="D827" t="s">
        <v>429</v>
      </c>
      <c r="E827">
        <v>12.056900000000001</v>
      </c>
      <c r="F827">
        <f t="shared" si="16"/>
        <v>5</v>
      </c>
    </row>
    <row r="828" spans="1:6" x14ac:dyDescent="0.35">
      <c r="A828">
        <v>5103</v>
      </c>
      <c r="B828" t="s">
        <v>1256</v>
      </c>
      <c r="C828" t="s">
        <v>428</v>
      </c>
      <c r="D828" t="s">
        <v>429</v>
      </c>
      <c r="E828">
        <v>5.4740000000000002</v>
      </c>
      <c r="F828">
        <f t="shared" si="16"/>
        <v>5</v>
      </c>
    </row>
    <row r="829" spans="1:6" x14ac:dyDescent="0.35">
      <c r="A829">
        <v>5104</v>
      </c>
      <c r="B829" t="s">
        <v>1257</v>
      </c>
      <c r="C829" t="s">
        <v>432</v>
      </c>
      <c r="D829" t="s">
        <v>433</v>
      </c>
      <c r="E829">
        <v>11.8017</v>
      </c>
      <c r="F829">
        <f t="shared" si="16"/>
        <v>5</v>
      </c>
    </row>
    <row r="830" spans="1:6" x14ac:dyDescent="0.35">
      <c r="A830">
        <v>5105</v>
      </c>
      <c r="B830" t="s">
        <v>1258</v>
      </c>
      <c r="C830" t="s">
        <v>432</v>
      </c>
      <c r="D830" t="s">
        <v>433</v>
      </c>
      <c r="E830">
        <v>8.6272000000000002</v>
      </c>
      <c r="F830">
        <f t="shared" si="16"/>
        <v>5</v>
      </c>
    </row>
    <row r="831" spans="1:6" x14ac:dyDescent="0.35">
      <c r="A831">
        <v>5106</v>
      </c>
      <c r="B831" t="s">
        <v>1259</v>
      </c>
      <c r="C831" t="s">
        <v>428</v>
      </c>
      <c r="D831" t="s">
        <v>429</v>
      </c>
      <c r="E831">
        <v>6.5369999999999999</v>
      </c>
      <c r="F831">
        <f t="shared" si="16"/>
        <v>5</v>
      </c>
    </row>
    <row r="832" spans="1:6" x14ac:dyDescent="0.35">
      <c r="A832">
        <v>5107</v>
      </c>
      <c r="B832" t="s">
        <v>1260</v>
      </c>
      <c r="C832" t="s">
        <v>428</v>
      </c>
      <c r="D832" t="s">
        <v>429</v>
      </c>
      <c r="E832">
        <v>3.2612999999999999</v>
      </c>
      <c r="F832">
        <f t="shared" si="16"/>
        <v>5</v>
      </c>
    </row>
    <row r="833" spans="1:6" x14ac:dyDescent="0.35">
      <c r="A833">
        <v>5108</v>
      </c>
      <c r="B833" t="s">
        <v>1261</v>
      </c>
      <c r="C833" t="s">
        <v>428</v>
      </c>
      <c r="D833" t="s">
        <v>429</v>
      </c>
      <c r="E833">
        <v>16.547499999999999</v>
      </c>
      <c r="F833">
        <f t="shared" si="16"/>
        <v>5</v>
      </c>
    </row>
    <row r="834" spans="1:6" x14ac:dyDescent="0.35">
      <c r="A834">
        <v>5109</v>
      </c>
      <c r="B834" t="s">
        <v>1262</v>
      </c>
      <c r="C834" t="s">
        <v>428</v>
      </c>
      <c r="D834" t="s">
        <v>429</v>
      </c>
      <c r="E834">
        <v>11.862399999999999</v>
      </c>
      <c r="F834">
        <f t="shared" si="16"/>
        <v>5</v>
      </c>
    </row>
    <row r="835" spans="1:6" x14ac:dyDescent="0.35">
      <c r="A835">
        <v>5111</v>
      </c>
      <c r="B835" t="s">
        <v>1263</v>
      </c>
      <c r="C835" t="s">
        <v>442</v>
      </c>
      <c r="D835" t="s">
        <v>433</v>
      </c>
      <c r="E835">
        <v>4.7717000000000001</v>
      </c>
      <c r="F835">
        <f t="shared" ref="F835:F898" si="17">INT(A835/1000)</f>
        <v>5</v>
      </c>
    </row>
    <row r="836" spans="1:6" x14ac:dyDescent="0.35">
      <c r="A836">
        <v>5112</v>
      </c>
      <c r="B836" t="s">
        <v>1264</v>
      </c>
      <c r="C836" t="s">
        <v>428</v>
      </c>
      <c r="D836" t="s">
        <v>429</v>
      </c>
      <c r="E836">
        <v>21.658000000000001</v>
      </c>
      <c r="F836">
        <f t="shared" si="17"/>
        <v>5</v>
      </c>
    </row>
    <row r="837" spans="1:6" x14ac:dyDescent="0.35">
      <c r="A837">
        <v>5113</v>
      </c>
      <c r="B837" t="s">
        <v>1265</v>
      </c>
      <c r="C837" t="s">
        <v>432</v>
      </c>
      <c r="D837" t="s">
        <v>433</v>
      </c>
      <c r="E837">
        <v>12.6549</v>
      </c>
      <c r="F837">
        <f t="shared" si="17"/>
        <v>5</v>
      </c>
    </row>
    <row r="838" spans="1:6" x14ac:dyDescent="0.35">
      <c r="A838">
        <v>5114</v>
      </c>
      <c r="B838" t="s">
        <v>1266</v>
      </c>
      <c r="C838" t="s">
        <v>442</v>
      </c>
      <c r="D838" t="s">
        <v>433</v>
      </c>
      <c r="E838">
        <v>4.0273000000000003</v>
      </c>
      <c r="F838">
        <f t="shared" si="17"/>
        <v>5</v>
      </c>
    </row>
    <row r="839" spans="1:6" x14ac:dyDescent="0.35">
      <c r="A839">
        <v>5115</v>
      </c>
      <c r="B839" t="s">
        <v>1267</v>
      </c>
      <c r="C839" t="s">
        <v>428</v>
      </c>
      <c r="D839" t="s">
        <v>429</v>
      </c>
      <c r="E839">
        <v>13.421200000000001</v>
      </c>
      <c r="F839">
        <f t="shared" si="17"/>
        <v>5</v>
      </c>
    </row>
    <row r="840" spans="1:6" x14ac:dyDescent="0.35">
      <c r="A840">
        <v>5116</v>
      </c>
      <c r="B840" t="s">
        <v>1268</v>
      </c>
      <c r="C840" t="s">
        <v>428</v>
      </c>
      <c r="D840" t="s">
        <v>429</v>
      </c>
      <c r="E840">
        <v>6.3956999999999997</v>
      </c>
      <c r="F840">
        <f t="shared" si="17"/>
        <v>5</v>
      </c>
    </row>
    <row r="841" spans="1:6" x14ac:dyDescent="0.35">
      <c r="A841">
        <v>5117</v>
      </c>
      <c r="B841" t="s">
        <v>1269</v>
      </c>
      <c r="C841" t="s">
        <v>428</v>
      </c>
      <c r="D841" t="s">
        <v>429</v>
      </c>
      <c r="E841">
        <v>12.536300000000001</v>
      </c>
      <c r="F841">
        <f t="shared" si="17"/>
        <v>5</v>
      </c>
    </row>
    <row r="842" spans="1:6" x14ac:dyDescent="0.35">
      <c r="A842">
        <v>5118</v>
      </c>
      <c r="B842" t="s">
        <v>1270</v>
      </c>
      <c r="C842" t="s">
        <v>428</v>
      </c>
      <c r="D842" t="s">
        <v>429</v>
      </c>
      <c r="E842">
        <v>41.6496</v>
      </c>
      <c r="F842">
        <f t="shared" si="17"/>
        <v>5</v>
      </c>
    </row>
    <row r="843" spans="1:6" x14ac:dyDescent="0.35">
      <c r="A843">
        <v>5119</v>
      </c>
      <c r="B843" t="s">
        <v>1271</v>
      </c>
      <c r="C843" t="s">
        <v>428</v>
      </c>
      <c r="D843" t="s">
        <v>429</v>
      </c>
      <c r="E843">
        <v>5.9635999999999996</v>
      </c>
      <c r="F843">
        <f t="shared" si="17"/>
        <v>5</v>
      </c>
    </row>
    <row r="844" spans="1:6" x14ac:dyDescent="0.35">
      <c r="A844">
        <v>5120</v>
      </c>
      <c r="B844" t="s">
        <v>1272</v>
      </c>
      <c r="C844" t="s">
        <v>428</v>
      </c>
      <c r="D844" t="s">
        <v>429</v>
      </c>
      <c r="E844">
        <v>9.5053000000000001</v>
      </c>
      <c r="F844">
        <f t="shared" si="17"/>
        <v>5</v>
      </c>
    </row>
    <row r="845" spans="1:6" x14ac:dyDescent="0.35">
      <c r="A845">
        <v>5121</v>
      </c>
      <c r="B845" t="s">
        <v>1273</v>
      </c>
      <c r="C845" t="s">
        <v>442</v>
      </c>
      <c r="D845" t="s">
        <v>433</v>
      </c>
      <c r="E845">
        <v>26.995000000000001</v>
      </c>
      <c r="F845">
        <f t="shared" si="17"/>
        <v>5</v>
      </c>
    </row>
    <row r="846" spans="1:6" x14ac:dyDescent="0.35">
      <c r="A846">
        <v>5122</v>
      </c>
      <c r="B846" t="s">
        <v>1274</v>
      </c>
      <c r="C846" t="s">
        <v>428</v>
      </c>
      <c r="D846" t="s">
        <v>429</v>
      </c>
      <c r="E846">
        <v>10.854799999999999</v>
      </c>
      <c r="F846">
        <f t="shared" si="17"/>
        <v>5</v>
      </c>
    </row>
    <row r="847" spans="1:6" x14ac:dyDescent="0.35">
      <c r="A847">
        <v>6001</v>
      </c>
      <c r="B847" t="s">
        <v>1275</v>
      </c>
      <c r="C847" t="s">
        <v>442</v>
      </c>
      <c r="D847" t="s">
        <v>433</v>
      </c>
      <c r="E847">
        <v>33.0227</v>
      </c>
      <c r="F847">
        <f t="shared" si="17"/>
        <v>6</v>
      </c>
    </row>
    <row r="848" spans="1:6" x14ac:dyDescent="0.35">
      <c r="A848">
        <v>6002</v>
      </c>
      <c r="B848" t="s">
        <v>1276</v>
      </c>
      <c r="C848" t="s">
        <v>442</v>
      </c>
      <c r="D848" t="s">
        <v>433</v>
      </c>
      <c r="E848">
        <v>21.5289</v>
      </c>
      <c r="F848">
        <f t="shared" si="17"/>
        <v>6</v>
      </c>
    </row>
    <row r="849" spans="1:6" x14ac:dyDescent="0.35">
      <c r="A849">
        <v>6003</v>
      </c>
      <c r="B849" t="s">
        <v>15</v>
      </c>
      <c r="C849" t="s">
        <v>511</v>
      </c>
      <c r="D849" t="s">
        <v>429</v>
      </c>
      <c r="E849">
        <v>203.2775</v>
      </c>
      <c r="F849">
        <f t="shared" si="17"/>
        <v>6</v>
      </c>
    </row>
    <row r="850" spans="1:6" x14ac:dyDescent="0.35">
      <c r="A850">
        <v>6004</v>
      </c>
      <c r="B850" t="s">
        <v>1277</v>
      </c>
      <c r="C850" t="s">
        <v>428</v>
      </c>
      <c r="D850" t="s">
        <v>429</v>
      </c>
      <c r="E850">
        <v>12.9993</v>
      </c>
      <c r="F850">
        <f t="shared" si="17"/>
        <v>6</v>
      </c>
    </row>
    <row r="851" spans="1:6" x14ac:dyDescent="0.35">
      <c r="A851">
        <v>6005</v>
      </c>
      <c r="B851" t="s">
        <v>1278</v>
      </c>
      <c r="C851" t="s">
        <v>442</v>
      </c>
      <c r="D851" t="s">
        <v>433</v>
      </c>
      <c r="E851">
        <v>12.7379</v>
      </c>
      <c r="F851">
        <f t="shared" si="17"/>
        <v>6</v>
      </c>
    </row>
    <row r="852" spans="1:6" x14ac:dyDescent="0.35">
      <c r="A852">
        <v>6007</v>
      </c>
      <c r="B852" t="s">
        <v>1279</v>
      </c>
      <c r="C852" t="s">
        <v>428</v>
      </c>
      <c r="D852" t="s">
        <v>429</v>
      </c>
      <c r="E852">
        <v>11.49</v>
      </c>
      <c r="F852">
        <f t="shared" si="17"/>
        <v>6</v>
      </c>
    </row>
    <row r="853" spans="1:6" x14ac:dyDescent="0.35">
      <c r="A853">
        <v>6008</v>
      </c>
      <c r="B853" t="s">
        <v>1280</v>
      </c>
      <c r="C853" t="s">
        <v>428</v>
      </c>
      <c r="D853" t="s">
        <v>429</v>
      </c>
      <c r="E853">
        <v>2.4386999999999999</v>
      </c>
      <c r="F853">
        <f t="shared" si="17"/>
        <v>6</v>
      </c>
    </row>
    <row r="854" spans="1:6" x14ac:dyDescent="0.35">
      <c r="A854">
        <v>6009</v>
      </c>
      <c r="B854" t="s">
        <v>1281</v>
      </c>
      <c r="C854" t="s">
        <v>428</v>
      </c>
      <c r="D854" t="s">
        <v>429</v>
      </c>
      <c r="E854">
        <v>29.3797</v>
      </c>
      <c r="F854">
        <f t="shared" si="17"/>
        <v>6</v>
      </c>
    </row>
    <row r="855" spans="1:6" x14ac:dyDescent="0.35">
      <c r="A855">
        <v>6010</v>
      </c>
      <c r="B855" t="s">
        <v>1282</v>
      </c>
      <c r="C855" t="s">
        <v>442</v>
      </c>
      <c r="D855" t="s">
        <v>433</v>
      </c>
      <c r="E855">
        <v>12.228999999999999</v>
      </c>
      <c r="F855">
        <f t="shared" si="17"/>
        <v>6</v>
      </c>
    </row>
    <row r="856" spans="1:6" x14ac:dyDescent="0.35">
      <c r="A856">
        <v>6011</v>
      </c>
      <c r="B856" t="s">
        <v>1283</v>
      </c>
      <c r="C856" t="s">
        <v>428</v>
      </c>
      <c r="D856" t="s">
        <v>429</v>
      </c>
      <c r="E856">
        <v>16.96</v>
      </c>
      <c r="F856">
        <f t="shared" si="17"/>
        <v>6</v>
      </c>
    </row>
    <row r="857" spans="1:6" x14ac:dyDescent="0.35">
      <c r="A857">
        <v>6012</v>
      </c>
      <c r="B857" t="s">
        <v>1284</v>
      </c>
      <c r="C857" t="s">
        <v>428</v>
      </c>
      <c r="D857" t="s">
        <v>429</v>
      </c>
      <c r="E857">
        <v>15.1873</v>
      </c>
      <c r="F857">
        <f t="shared" si="17"/>
        <v>6</v>
      </c>
    </row>
    <row r="858" spans="1:6" x14ac:dyDescent="0.35">
      <c r="A858">
        <v>6013</v>
      </c>
      <c r="B858" t="s">
        <v>1285</v>
      </c>
      <c r="C858" t="s">
        <v>428</v>
      </c>
      <c r="D858" t="s">
        <v>429</v>
      </c>
      <c r="E858">
        <v>28.469200000000001</v>
      </c>
      <c r="F858">
        <f t="shared" si="17"/>
        <v>6</v>
      </c>
    </row>
    <row r="859" spans="1:6" x14ac:dyDescent="0.35">
      <c r="A859">
        <v>6014</v>
      </c>
      <c r="B859" t="s">
        <v>1286</v>
      </c>
      <c r="C859" t="s">
        <v>428</v>
      </c>
      <c r="D859" t="s">
        <v>429</v>
      </c>
      <c r="E859">
        <v>8.1236999999999995</v>
      </c>
      <c r="F859">
        <f t="shared" si="17"/>
        <v>6</v>
      </c>
    </row>
    <row r="860" spans="1:6" x14ac:dyDescent="0.35">
      <c r="A860">
        <v>6015</v>
      </c>
      <c r="B860" t="s">
        <v>1287</v>
      </c>
      <c r="C860" t="s">
        <v>428</v>
      </c>
      <c r="D860" t="s">
        <v>429</v>
      </c>
      <c r="E860">
        <v>13.8712</v>
      </c>
      <c r="F860">
        <f t="shared" si="17"/>
        <v>6</v>
      </c>
    </row>
    <row r="861" spans="1:6" x14ac:dyDescent="0.35">
      <c r="A861">
        <v>6016</v>
      </c>
      <c r="B861" t="s">
        <v>1288</v>
      </c>
      <c r="C861" t="s">
        <v>428</v>
      </c>
      <c r="D861" t="s">
        <v>429</v>
      </c>
      <c r="E861">
        <v>2.7985000000000002</v>
      </c>
      <c r="F861">
        <f t="shared" si="17"/>
        <v>6</v>
      </c>
    </row>
    <row r="862" spans="1:6" x14ac:dyDescent="0.35">
      <c r="A862">
        <v>6017</v>
      </c>
      <c r="B862" t="s">
        <v>1289</v>
      </c>
      <c r="C862" t="s">
        <v>432</v>
      </c>
      <c r="D862" t="s">
        <v>433</v>
      </c>
      <c r="E862">
        <v>18.1312</v>
      </c>
      <c r="F862">
        <f t="shared" si="17"/>
        <v>6</v>
      </c>
    </row>
    <row r="863" spans="1:6" x14ac:dyDescent="0.35">
      <c r="A863">
        <v>6018</v>
      </c>
      <c r="B863" t="s">
        <v>1290</v>
      </c>
      <c r="C863" t="s">
        <v>428</v>
      </c>
      <c r="D863" t="s">
        <v>429</v>
      </c>
      <c r="E863">
        <v>38.421999999999997</v>
      </c>
      <c r="F863">
        <f t="shared" si="17"/>
        <v>6</v>
      </c>
    </row>
    <row r="864" spans="1:6" x14ac:dyDescent="0.35">
      <c r="A864">
        <v>6019</v>
      </c>
      <c r="B864" t="s">
        <v>1291</v>
      </c>
      <c r="C864" t="s">
        <v>428</v>
      </c>
      <c r="D864" t="s">
        <v>429</v>
      </c>
      <c r="E864">
        <v>6.5164</v>
      </c>
      <c r="F864">
        <f t="shared" si="17"/>
        <v>6</v>
      </c>
    </row>
    <row r="865" spans="1:6" x14ac:dyDescent="0.35">
      <c r="A865">
        <v>6020</v>
      </c>
      <c r="B865" t="s">
        <v>1292</v>
      </c>
      <c r="C865" t="s">
        <v>428</v>
      </c>
      <c r="D865" t="s">
        <v>429</v>
      </c>
      <c r="E865">
        <v>9.7017000000000007</v>
      </c>
      <c r="F865">
        <f t="shared" si="17"/>
        <v>6</v>
      </c>
    </row>
    <row r="866" spans="1:6" x14ac:dyDescent="0.35">
      <c r="A866">
        <v>6021</v>
      </c>
      <c r="B866" t="s">
        <v>1293</v>
      </c>
      <c r="C866" t="s">
        <v>428</v>
      </c>
      <c r="D866" t="s">
        <v>429</v>
      </c>
      <c r="E866">
        <v>44.549700000000001</v>
      </c>
      <c r="F866">
        <f t="shared" si="17"/>
        <v>6</v>
      </c>
    </row>
    <row r="867" spans="1:6" x14ac:dyDescent="0.35">
      <c r="A867">
        <v>6022</v>
      </c>
      <c r="B867" t="s">
        <v>1294</v>
      </c>
      <c r="C867" t="s">
        <v>428</v>
      </c>
      <c r="D867" t="s">
        <v>429</v>
      </c>
      <c r="E867">
        <v>66.911799999999999</v>
      </c>
      <c r="F867">
        <f t="shared" si="17"/>
        <v>6</v>
      </c>
    </row>
    <row r="868" spans="1:6" x14ac:dyDescent="0.35">
      <c r="A868">
        <v>6023</v>
      </c>
      <c r="B868" t="s">
        <v>1295</v>
      </c>
      <c r="C868" t="s">
        <v>428</v>
      </c>
      <c r="D868" t="s">
        <v>429</v>
      </c>
      <c r="E868">
        <v>9.1318999999999999</v>
      </c>
      <c r="F868">
        <f t="shared" si="17"/>
        <v>6</v>
      </c>
    </row>
    <row r="869" spans="1:6" x14ac:dyDescent="0.35">
      <c r="A869">
        <v>6024</v>
      </c>
      <c r="B869" t="s">
        <v>1296</v>
      </c>
      <c r="C869" t="s">
        <v>442</v>
      </c>
      <c r="D869" t="s">
        <v>433</v>
      </c>
      <c r="E869">
        <v>17.7331</v>
      </c>
      <c r="F869">
        <f t="shared" si="17"/>
        <v>6</v>
      </c>
    </row>
    <row r="870" spans="1:6" x14ac:dyDescent="0.35">
      <c r="A870">
        <v>6025</v>
      </c>
      <c r="B870" t="s">
        <v>1297</v>
      </c>
      <c r="C870" t="s">
        <v>442</v>
      </c>
      <c r="D870" t="s">
        <v>433</v>
      </c>
      <c r="E870">
        <v>46.5413</v>
      </c>
      <c r="F870">
        <f t="shared" si="17"/>
        <v>6</v>
      </c>
    </row>
    <row r="871" spans="1:6" x14ac:dyDescent="0.35">
      <c r="A871">
        <v>6026</v>
      </c>
      <c r="B871" t="s">
        <v>1298</v>
      </c>
      <c r="C871" t="s">
        <v>428</v>
      </c>
      <c r="D871" t="s">
        <v>429</v>
      </c>
      <c r="E871">
        <v>9.1039999999999992</v>
      </c>
      <c r="F871">
        <f t="shared" si="17"/>
        <v>6</v>
      </c>
    </row>
    <row r="872" spans="1:6" x14ac:dyDescent="0.35">
      <c r="A872">
        <v>6027</v>
      </c>
      <c r="B872" t="s">
        <v>1299</v>
      </c>
      <c r="C872" t="s">
        <v>428</v>
      </c>
      <c r="D872" t="s">
        <v>429</v>
      </c>
      <c r="E872">
        <v>18.548300000000001</v>
      </c>
      <c r="F872">
        <f t="shared" si="17"/>
        <v>6</v>
      </c>
    </row>
    <row r="873" spans="1:6" x14ac:dyDescent="0.35">
      <c r="A873">
        <v>6028</v>
      </c>
      <c r="B873" t="s">
        <v>1300</v>
      </c>
      <c r="C873" t="s">
        <v>442</v>
      </c>
      <c r="D873" t="s">
        <v>433</v>
      </c>
      <c r="E873">
        <v>24.522200000000002</v>
      </c>
      <c r="F873">
        <f t="shared" si="17"/>
        <v>6</v>
      </c>
    </row>
    <row r="874" spans="1:6" x14ac:dyDescent="0.35">
      <c r="A874">
        <v>6029</v>
      </c>
      <c r="B874" t="s">
        <v>1301</v>
      </c>
      <c r="C874" t="s">
        <v>428</v>
      </c>
      <c r="D874" t="s">
        <v>429</v>
      </c>
      <c r="E874">
        <v>28.5749</v>
      </c>
      <c r="F874">
        <f t="shared" si="17"/>
        <v>6</v>
      </c>
    </row>
    <row r="875" spans="1:6" x14ac:dyDescent="0.35">
      <c r="A875">
        <v>6030</v>
      </c>
      <c r="B875" t="s">
        <v>1302</v>
      </c>
      <c r="C875" t="s">
        <v>428</v>
      </c>
      <c r="D875" t="s">
        <v>429</v>
      </c>
      <c r="E875">
        <v>5.1863999999999999</v>
      </c>
      <c r="F875">
        <f t="shared" si="17"/>
        <v>6</v>
      </c>
    </row>
    <row r="876" spans="1:6" x14ac:dyDescent="0.35">
      <c r="A876">
        <v>6031</v>
      </c>
      <c r="B876" t="s">
        <v>1303</v>
      </c>
      <c r="C876" t="s">
        <v>428</v>
      </c>
      <c r="D876" t="s">
        <v>429</v>
      </c>
      <c r="E876">
        <v>9.7609999999999992</v>
      </c>
      <c r="F876">
        <f t="shared" si="17"/>
        <v>6</v>
      </c>
    </row>
    <row r="877" spans="1:6" x14ac:dyDescent="0.35">
      <c r="A877">
        <v>6032</v>
      </c>
      <c r="B877" t="s">
        <v>1304</v>
      </c>
      <c r="C877" t="s">
        <v>428</v>
      </c>
      <c r="D877" t="s">
        <v>429</v>
      </c>
      <c r="E877">
        <v>10.2463</v>
      </c>
      <c r="F877">
        <f t="shared" si="17"/>
        <v>6</v>
      </c>
    </row>
    <row r="878" spans="1:6" x14ac:dyDescent="0.35">
      <c r="A878">
        <v>6033</v>
      </c>
      <c r="B878" t="s">
        <v>1305</v>
      </c>
      <c r="C878" t="s">
        <v>442</v>
      </c>
      <c r="D878" t="s">
        <v>433</v>
      </c>
      <c r="E878">
        <v>13.704000000000001</v>
      </c>
      <c r="F878">
        <f t="shared" si="17"/>
        <v>6</v>
      </c>
    </row>
    <row r="879" spans="1:6" x14ac:dyDescent="0.35">
      <c r="A879">
        <v>6034</v>
      </c>
      <c r="B879" t="s">
        <v>1306</v>
      </c>
      <c r="C879" t="s">
        <v>432</v>
      </c>
      <c r="D879" t="s">
        <v>433</v>
      </c>
      <c r="E879">
        <v>54.856000000000002</v>
      </c>
      <c r="F879">
        <f t="shared" si="17"/>
        <v>6</v>
      </c>
    </row>
    <row r="880" spans="1:6" x14ac:dyDescent="0.35">
      <c r="A880">
        <v>6035</v>
      </c>
      <c r="B880" t="s">
        <v>1307</v>
      </c>
      <c r="C880" t="s">
        <v>428</v>
      </c>
      <c r="D880" t="s">
        <v>429</v>
      </c>
      <c r="E880">
        <v>6.5533000000000001</v>
      </c>
      <c r="F880">
        <f t="shared" si="17"/>
        <v>6</v>
      </c>
    </row>
    <row r="881" spans="1:6" x14ac:dyDescent="0.35">
      <c r="A881">
        <v>6036</v>
      </c>
      <c r="B881" t="s">
        <v>1308</v>
      </c>
      <c r="C881" t="s">
        <v>432</v>
      </c>
      <c r="D881" t="s">
        <v>433</v>
      </c>
      <c r="E881">
        <v>16.400200000000002</v>
      </c>
      <c r="F881">
        <f t="shared" si="17"/>
        <v>6</v>
      </c>
    </row>
    <row r="882" spans="1:6" x14ac:dyDescent="0.35">
      <c r="A882">
        <v>6037</v>
      </c>
      <c r="B882" t="s">
        <v>1309</v>
      </c>
      <c r="C882" t="s">
        <v>428</v>
      </c>
      <c r="D882" t="s">
        <v>429</v>
      </c>
      <c r="E882">
        <v>12.5665</v>
      </c>
      <c r="F882">
        <f t="shared" si="17"/>
        <v>6</v>
      </c>
    </row>
    <row r="883" spans="1:6" x14ac:dyDescent="0.35">
      <c r="A883">
        <v>6038</v>
      </c>
      <c r="B883" t="s">
        <v>1310</v>
      </c>
      <c r="C883" t="s">
        <v>442</v>
      </c>
      <c r="D883" t="s">
        <v>433</v>
      </c>
      <c r="E883">
        <v>12.0868</v>
      </c>
      <c r="F883">
        <f t="shared" si="17"/>
        <v>6</v>
      </c>
    </row>
    <row r="884" spans="1:6" x14ac:dyDescent="0.35">
      <c r="A884">
        <v>6039</v>
      </c>
      <c r="B884" t="s">
        <v>1311</v>
      </c>
      <c r="C884" t="s">
        <v>511</v>
      </c>
      <c r="D884" t="s">
        <v>429</v>
      </c>
      <c r="E884">
        <v>85.105999999999995</v>
      </c>
      <c r="F884">
        <f t="shared" si="17"/>
        <v>6</v>
      </c>
    </row>
    <row r="885" spans="1:6" x14ac:dyDescent="0.35">
      <c r="A885">
        <v>6040</v>
      </c>
      <c r="B885" t="s">
        <v>1312</v>
      </c>
      <c r="C885" t="s">
        <v>428</v>
      </c>
      <c r="D885" t="s">
        <v>429</v>
      </c>
      <c r="E885">
        <v>12.5495</v>
      </c>
      <c r="F885">
        <f t="shared" si="17"/>
        <v>6</v>
      </c>
    </row>
    <row r="886" spans="1:6" x14ac:dyDescent="0.35">
      <c r="A886">
        <v>6041</v>
      </c>
      <c r="B886" t="s">
        <v>1313</v>
      </c>
      <c r="C886" t="s">
        <v>442</v>
      </c>
      <c r="D886" t="s">
        <v>433</v>
      </c>
      <c r="E886">
        <v>9.2096999999999998</v>
      </c>
      <c r="F886">
        <f t="shared" si="17"/>
        <v>6</v>
      </c>
    </row>
    <row r="887" spans="1:6" x14ac:dyDescent="0.35">
      <c r="A887">
        <v>6043</v>
      </c>
      <c r="B887" t="s">
        <v>1314</v>
      </c>
      <c r="C887" t="s">
        <v>428</v>
      </c>
      <c r="D887" t="s">
        <v>429</v>
      </c>
      <c r="E887">
        <v>32.584099999999999</v>
      </c>
      <c r="F887">
        <f t="shared" si="17"/>
        <v>6</v>
      </c>
    </row>
    <row r="888" spans="1:6" x14ac:dyDescent="0.35">
      <c r="A888">
        <v>6044</v>
      </c>
      <c r="B888" t="s">
        <v>1315</v>
      </c>
      <c r="C888" t="s">
        <v>442</v>
      </c>
      <c r="D888" t="s">
        <v>433</v>
      </c>
      <c r="E888">
        <v>23.878799999999998</v>
      </c>
      <c r="F888">
        <f t="shared" si="17"/>
        <v>6</v>
      </c>
    </row>
    <row r="889" spans="1:6" x14ac:dyDescent="0.35">
      <c r="A889">
        <v>6045</v>
      </c>
      <c r="B889" t="s">
        <v>1316</v>
      </c>
      <c r="C889" t="s">
        <v>428</v>
      </c>
      <c r="D889" t="s">
        <v>429</v>
      </c>
      <c r="E889">
        <v>7.3143000000000002</v>
      </c>
      <c r="F889">
        <f t="shared" si="17"/>
        <v>6</v>
      </c>
    </row>
    <row r="890" spans="1:6" x14ac:dyDescent="0.35">
      <c r="A890">
        <v>6046</v>
      </c>
      <c r="B890" t="s">
        <v>1317</v>
      </c>
      <c r="C890" t="s">
        <v>428</v>
      </c>
      <c r="D890" t="s">
        <v>429</v>
      </c>
      <c r="E890">
        <v>2.4140000000000001</v>
      </c>
      <c r="F890">
        <f t="shared" si="17"/>
        <v>6</v>
      </c>
    </row>
    <row r="891" spans="1:6" x14ac:dyDescent="0.35">
      <c r="A891">
        <v>6047</v>
      </c>
      <c r="B891" t="s">
        <v>1318</v>
      </c>
      <c r="C891" t="s">
        <v>428</v>
      </c>
      <c r="D891" t="s">
        <v>429</v>
      </c>
      <c r="E891">
        <v>44.843400000000003</v>
      </c>
      <c r="F891">
        <f t="shared" si="17"/>
        <v>6</v>
      </c>
    </row>
    <row r="892" spans="1:6" x14ac:dyDescent="0.35">
      <c r="A892">
        <v>6048</v>
      </c>
      <c r="B892" t="s">
        <v>1319</v>
      </c>
      <c r="C892" t="s">
        <v>432</v>
      </c>
      <c r="D892" t="s">
        <v>433</v>
      </c>
      <c r="E892">
        <v>4.9794999999999998</v>
      </c>
      <c r="F892">
        <f t="shared" si="17"/>
        <v>6</v>
      </c>
    </row>
    <row r="893" spans="1:6" x14ac:dyDescent="0.35">
      <c r="A893">
        <v>6049</v>
      </c>
      <c r="B893" t="s">
        <v>1320</v>
      </c>
      <c r="C893" t="s">
        <v>428</v>
      </c>
      <c r="D893" t="s">
        <v>429</v>
      </c>
      <c r="E893">
        <v>13.938599999999999</v>
      </c>
      <c r="F893">
        <f t="shared" si="17"/>
        <v>6</v>
      </c>
    </row>
    <row r="894" spans="1:6" x14ac:dyDescent="0.35">
      <c r="A894">
        <v>6050</v>
      </c>
      <c r="B894" t="s">
        <v>1321</v>
      </c>
      <c r="C894" t="s">
        <v>442</v>
      </c>
      <c r="D894" t="s">
        <v>433</v>
      </c>
      <c r="E894">
        <v>11.742599999999999</v>
      </c>
      <c r="F894">
        <f t="shared" si="17"/>
        <v>6</v>
      </c>
    </row>
    <row r="895" spans="1:6" x14ac:dyDescent="0.35">
      <c r="A895">
        <v>6051</v>
      </c>
      <c r="B895" t="s">
        <v>1322</v>
      </c>
      <c r="C895" t="s">
        <v>428</v>
      </c>
      <c r="D895" t="s">
        <v>429</v>
      </c>
      <c r="E895">
        <v>9.8747000000000007</v>
      </c>
      <c r="F895">
        <f t="shared" si="17"/>
        <v>6</v>
      </c>
    </row>
    <row r="896" spans="1:6" x14ac:dyDescent="0.35">
      <c r="A896">
        <v>6052</v>
      </c>
      <c r="B896" t="s">
        <v>1323</v>
      </c>
      <c r="C896" t="s">
        <v>428</v>
      </c>
      <c r="D896" t="s">
        <v>429</v>
      </c>
      <c r="E896">
        <v>13.5641</v>
      </c>
      <c r="F896">
        <f t="shared" si="17"/>
        <v>6</v>
      </c>
    </row>
    <row r="897" spans="1:6" x14ac:dyDescent="0.35">
      <c r="A897">
        <v>6053</v>
      </c>
      <c r="B897" t="s">
        <v>1324</v>
      </c>
      <c r="C897" t="s">
        <v>428</v>
      </c>
      <c r="D897" t="s">
        <v>429</v>
      </c>
      <c r="E897">
        <v>45.153799999999997</v>
      </c>
      <c r="F897">
        <f t="shared" si="17"/>
        <v>6</v>
      </c>
    </row>
    <row r="898" spans="1:6" x14ac:dyDescent="0.35">
      <c r="A898">
        <v>6054</v>
      </c>
      <c r="B898" t="s">
        <v>1325</v>
      </c>
      <c r="C898" t="s">
        <v>428</v>
      </c>
      <c r="D898" t="s">
        <v>429</v>
      </c>
      <c r="E898">
        <v>5.8402000000000003</v>
      </c>
      <c r="F898">
        <f t="shared" si="17"/>
        <v>6</v>
      </c>
    </row>
    <row r="899" spans="1:6" x14ac:dyDescent="0.35">
      <c r="A899">
        <v>6055</v>
      </c>
      <c r="B899" t="s">
        <v>1326</v>
      </c>
      <c r="C899" t="s">
        <v>432</v>
      </c>
      <c r="D899" t="s">
        <v>433</v>
      </c>
      <c r="E899">
        <v>11.289400000000001</v>
      </c>
      <c r="F899">
        <f t="shared" ref="F899:F962" si="18">INT(A899/1000)</f>
        <v>6</v>
      </c>
    </row>
    <row r="900" spans="1:6" x14ac:dyDescent="0.35">
      <c r="A900">
        <v>6056</v>
      </c>
      <c r="B900" t="s">
        <v>1327</v>
      </c>
      <c r="C900" t="s">
        <v>428</v>
      </c>
      <c r="D900" t="s">
        <v>429</v>
      </c>
      <c r="E900">
        <v>5.8022</v>
      </c>
      <c r="F900">
        <f t="shared" si="18"/>
        <v>6</v>
      </c>
    </row>
    <row r="901" spans="1:6" x14ac:dyDescent="0.35">
      <c r="A901">
        <v>6057</v>
      </c>
      <c r="B901" t="s">
        <v>1328</v>
      </c>
      <c r="C901" t="s">
        <v>428</v>
      </c>
      <c r="D901" t="s">
        <v>429</v>
      </c>
      <c r="E901">
        <v>10.0703</v>
      </c>
      <c r="F901">
        <f t="shared" si="18"/>
        <v>6</v>
      </c>
    </row>
    <row r="902" spans="1:6" x14ac:dyDescent="0.35">
      <c r="A902">
        <v>6058</v>
      </c>
      <c r="B902" t="s">
        <v>1329</v>
      </c>
      <c r="C902" t="s">
        <v>428</v>
      </c>
      <c r="D902" t="s">
        <v>429</v>
      </c>
      <c r="E902">
        <v>4.8846999999999996</v>
      </c>
      <c r="F902">
        <f t="shared" si="18"/>
        <v>6</v>
      </c>
    </row>
    <row r="903" spans="1:6" x14ac:dyDescent="0.35">
      <c r="A903">
        <v>6059</v>
      </c>
      <c r="B903" t="s">
        <v>1330</v>
      </c>
      <c r="C903" t="s">
        <v>428</v>
      </c>
      <c r="D903" t="s">
        <v>429</v>
      </c>
      <c r="E903">
        <v>17.4636</v>
      </c>
      <c r="F903">
        <f t="shared" si="18"/>
        <v>6</v>
      </c>
    </row>
    <row r="904" spans="1:6" x14ac:dyDescent="0.35">
      <c r="A904">
        <v>6060</v>
      </c>
      <c r="B904" t="s">
        <v>1331</v>
      </c>
      <c r="C904" t="s">
        <v>428</v>
      </c>
      <c r="D904" t="s">
        <v>429</v>
      </c>
      <c r="E904">
        <v>10.507199999999999</v>
      </c>
      <c r="F904">
        <f t="shared" si="18"/>
        <v>6</v>
      </c>
    </row>
    <row r="905" spans="1:6" x14ac:dyDescent="0.35">
      <c r="A905">
        <v>6061</v>
      </c>
      <c r="B905" t="s">
        <v>1332</v>
      </c>
      <c r="C905" t="s">
        <v>428</v>
      </c>
      <c r="D905" t="s">
        <v>429</v>
      </c>
      <c r="E905">
        <v>12.050700000000001</v>
      </c>
      <c r="F905">
        <f t="shared" si="18"/>
        <v>6</v>
      </c>
    </row>
    <row r="906" spans="1:6" x14ac:dyDescent="0.35">
      <c r="A906">
        <v>6062</v>
      </c>
      <c r="B906" t="s">
        <v>1333</v>
      </c>
      <c r="C906" t="s">
        <v>428</v>
      </c>
      <c r="D906" t="s">
        <v>429</v>
      </c>
      <c r="E906">
        <v>7.7340999999999998</v>
      </c>
      <c r="F906">
        <f t="shared" si="18"/>
        <v>6</v>
      </c>
    </row>
    <row r="907" spans="1:6" x14ac:dyDescent="0.35">
      <c r="A907">
        <v>6063</v>
      </c>
      <c r="B907" t="s">
        <v>1334</v>
      </c>
      <c r="C907" t="s">
        <v>442</v>
      </c>
      <c r="D907" t="s">
        <v>433</v>
      </c>
      <c r="E907">
        <v>14.9613</v>
      </c>
      <c r="F907">
        <f t="shared" si="18"/>
        <v>6</v>
      </c>
    </row>
    <row r="908" spans="1:6" x14ac:dyDescent="0.35">
      <c r="A908">
        <v>6065</v>
      </c>
      <c r="B908" t="s">
        <v>1335</v>
      </c>
      <c r="C908" t="s">
        <v>432</v>
      </c>
      <c r="D908" t="s">
        <v>433</v>
      </c>
      <c r="E908">
        <v>7.1327999999999996</v>
      </c>
      <c r="F908">
        <f t="shared" si="18"/>
        <v>6</v>
      </c>
    </row>
    <row r="909" spans="1:6" x14ac:dyDescent="0.35">
      <c r="A909">
        <v>6066</v>
      </c>
      <c r="B909" t="s">
        <v>1336</v>
      </c>
      <c r="C909" t="s">
        <v>442</v>
      </c>
      <c r="D909" t="s">
        <v>433</v>
      </c>
      <c r="E909">
        <v>18.283000000000001</v>
      </c>
      <c r="F909">
        <f t="shared" si="18"/>
        <v>6</v>
      </c>
    </row>
    <row r="910" spans="1:6" x14ac:dyDescent="0.35">
      <c r="A910">
        <v>6067</v>
      </c>
      <c r="B910" t="s">
        <v>1337</v>
      </c>
      <c r="C910" t="s">
        <v>432</v>
      </c>
      <c r="D910" t="s">
        <v>433</v>
      </c>
      <c r="E910">
        <v>53.880299999999998</v>
      </c>
      <c r="F910">
        <f t="shared" si="18"/>
        <v>6</v>
      </c>
    </row>
    <row r="911" spans="1:6" x14ac:dyDescent="0.35">
      <c r="A911">
        <v>6068</v>
      </c>
      <c r="B911" t="s">
        <v>1338</v>
      </c>
      <c r="C911" t="s">
        <v>428</v>
      </c>
      <c r="D911" t="s">
        <v>429</v>
      </c>
      <c r="E911">
        <v>25.684699999999999</v>
      </c>
      <c r="F911">
        <f t="shared" si="18"/>
        <v>6</v>
      </c>
    </row>
    <row r="912" spans="1:6" x14ac:dyDescent="0.35">
      <c r="A912">
        <v>6069</v>
      </c>
      <c r="B912" t="s">
        <v>1339</v>
      </c>
      <c r="C912" t="s">
        <v>442</v>
      </c>
      <c r="D912" t="s">
        <v>433</v>
      </c>
      <c r="E912">
        <v>17.549600000000002</v>
      </c>
      <c r="F912">
        <f t="shared" si="18"/>
        <v>6</v>
      </c>
    </row>
    <row r="913" spans="1:6" x14ac:dyDescent="0.35">
      <c r="A913">
        <v>6070</v>
      </c>
      <c r="B913" t="s">
        <v>1340</v>
      </c>
      <c r="C913" t="s">
        <v>428</v>
      </c>
      <c r="D913" t="s">
        <v>429</v>
      </c>
      <c r="E913">
        <v>8.1244999999999994</v>
      </c>
      <c r="F913">
        <f t="shared" si="18"/>
        <v>6</v>
      </c>
    </row>
    <row r="914" spans="1:6" x14ac:dyDescent="0.35">
      <c r="A914">
        <v>6071</v>
      </c>
      <c r="B914" t="s">
        <v>1341</v>
      </c>
      <c r="C914" t="s">
        <v>428</v>
      </c>
      <c r="D914" t="s">
        <v>429</v>
      </c>
      <c r="E914">
        <v>5.2865000000000002</v>
      </c>
      <c r="F914">
        <f t="shared" si="18"/>
        <v>6</v>
      </c>
    </row>
    <row r="915" spans="1:6" x14ac:dyDescent="0.35">
      <c r="A915">
        <v>6072</v>
      </c>
      <c r="B915" t="s">
        <v>1342</v>
      </c>
      <c r="C915" t="s">
        <v>428</v>
      </c>
      <c r="D915" t="s">
        <v>429</v>
      </c>
      <c r="E915">
        <v>8.4320000000000004</v>
      </c>
      <c r="F915">
        <f t="shared" si="18"/>
        <v>6</v>
      </c>
    </row>
    <row r="916" spans="1:6" x14ac:dyDescent="0.35">
      <c r="A916">
        <v>6073</v>
      </c>
      <c r="B916" t="s">
        <v>1343</v>
      </c>
      <c r="C916" t="s">
        <v>428</v>
      </c>
      <c r="D916" t="s">
        <v>429</v>
      </c>
      <c r="E916">
        <v>29.865500000000001</v>
      </c>
      <c r="F916">
        <f t="shared" si="18"/>
        <v>6</v>
      </c>
    </row>
    <row r="917" spans="1:6" x14ac:dyDescent="0.35">
      <c r="A917">
        <v>6074</v>
      </c>
      <c r="B917" t="s">
        <v>1344</v>
      </c>
      <c r="C917" t="s">
        <v>428</v>
      </c>
      <c r="D917" t="s">
        <v>429</v>
      </c>
      <c r="E917">
        <v>6.93</v>
      </c>
      <c r="F917">
        <f t="shared" si="18"/>
        <v>6</v>
      </c>
    </row>
    <row r="918" spans="1:6" x14ac:dyDescent="0.35">
      <c r="A918">
        <v>6075</v>
      </c>
      <c r="B918" t="s">
        <v>1345</v>
      </c>
      <c r="C918" t="s">
        <v>428</v>
      </c>
      <c r="D918" t="s">
        <v>429</v>
      </c>
      <c r="E918">
        <v>27.110800000000001</v>
      </c>
      <c r="F918">
        <f t="shared" si="18"/>
        <v>6</v>
      </c>
    </row>
    <row r="919" spans="1:6" x14ac:dyDescent="0.35">
      <c r="A919">
        <v>6076</v>
      </c>
      <c r="B919" t="s">
        <v>1346</v>
      </c>
      <c r="C919" t="s">
        <v>428</v>
      </c>
      <c r="D919" t="s">
        <v>429</v>
      </c>
      <c r="E919">
        <v>24.8935</v>
      </c>
      <c r="F919">
        <f t="shared" si="18"/>
        <v>6</v>
      </c>
    </row>
    <row r="920" spans="1:6" x14ac:dyDescent="0.35">
      <c r="A920">
        <v>6077</v>
      </c>
      <c r="B920" t="s">
        <v>1347</v>
      </c>
      <c r="C920" t="s">
        <v>442</v>
      </c>
      <c r="D920" t="s">
        <v>433</v>
      </c>
      <c r="E920">
        <v>17.828700000000001</v>
      </c>
      <c r="F920">
        <f t="shared" si="18"/>
        <v>6</v>
      </c>
    </row>
    <row r="921" spans="1:6" x14ac:dyDescent="0.35">
      <c r="A921">
        <v>6078</v>
      </c>
      <c r="B921" t="s">
        <v>1348</v>
      </c>
      <c r="C921" t="s">
        <v>428</v>
      </c>
      <c r="D921" t="s">
        <v>429</v>
      </c>
      <c r="E921">
        <v>12.121600000000001</v>
      </c>
      <c r="F921">
        <f t="shared" si="18"/>
        <v>6</v>
      </c>
    </row>
    <row r="922" spans="1:6" x14ac:dyDescent="0.35">
      <c r="A922">
        <v>6079</v>
      </c>
      <c r="B922" t="s">
        <v>1349</v>
      </c>
      <c r="C922" t="s">
        <v>442</v>
      </c>
      <c r="D922" t="s">
        <v>433</v>
      </c>
      <c r="E922">
        <v>20.630400000000002</v>
      </c>
      <c r="F922">
        <f t="shared" si="18"/>
        <v>6</v>
      </c>
    </row>
    <row r="923" spans="1:6" x14ac:dyDescent="0.35">
      <c r="A923">
        <v>6081</v>
      </c>
      <c r="B923" t="s">
        <v>1350</v>
      </c>
      <c r="C923" t="s">
        <v>428</v>
      </c>
      <c r="D923" t="s">
        <v>429</v>
      </c>
      <c r="E923">
        <v>44.900300000000001</v>
      </c>
      <c r="F923">
        <f t="shared" si="18"/>
        <v>6</v>
      </c>
    </row>
    <row r="924" spans="1:6" x14ac:dyDescent="0.35">
      <c r="A924">
        <v>6082</v>
      </c>
      <c r="B924" t="s">
        <v>1351</v>
      </c>
      <c r="C924" t="s">
        <v>428</v>
      </c>
      <c r="D924" t="s">
        <v>429</v>
      </c>
      <c r="E924">
        <v>5.2653999999999996</v>
      </c>
      <c r="F924">
        <f t="shared" si="18"/>
        <v>6</v>
      </c>
    </row>
    <row r="925" spans="1:6" x14ac:dyDescent="0.35">
      <c r="A925">
        <v>6083</v>
      </c>
      <c r="B925" t="s">
        <v>1352</v>
      </c>
      <c r="C925" t="s">
        <v>442</v>
      </c>
      <c r="D925" t="s">
        <v>433</v>
      </c>
      <c r="E925">
        <v>16.4907</v>
      </c>
      <c r="F925">
        <f t="shared" si="18"/>
        <v>6</v>
      </c>
    </row>
    <row r="926" spans="1:6" x14ac:dyDescent="0.35">
      <c r="A926">
        <v>6084</v>
      </c>
      <c r="B926" t="s">
        <v>1353</v>
      </c>
      <c r="C926" t="s">
        <v>432</v>
      </c>
      <c r="D926" t="s">
        <v>433</v>
      </c>
      <c r="E926">
        <v>8.8368000000000002</v>
      </c>
      <c r="F926">
        <f t="shared" si="18"/>
        <v>6</v>
      </c>
    </row>
    <row r="927" spans="1:6" x14ac:dyDescent="0.35">
      <c r="A927">
        <v>6085</v>
      </c>
      <c r="B927" t="s">
        <v>1354</v>
      </c>
      <c r="C927" t="s">
        <v>428</v>
      </c>
      <c r="D927" t="s">
        <v>429</v>
      </c>
      <c r="E927">
        <v>27.0716</v>
      </c>
      <c r="F927">
        <f t="shared" si="18"/>
        <v>6</v>
      </c>
    </row>
    <row r="928" spans="1:6" x14ac:dyDescent="0.35">
      <c r="A928">
        <v>6086</v>
      </c>
      <c r="B928" t="s">
        <v>1355</v>
      </c>
      <c r="C928" t="s">
        <v>428</v>
      </c>
      <c r="D928" t="s">
        <v>429</v>
      </c>
      <c r="E928">
        <v>3.1244999999999998</v>
      </c>
      <c r="F928">
        <f t="shared" si="18"/>
        <v>6</v>
      </c>
    </row>
    <row r="929" spans="1:6" x14ac:dyDescent="0.35">
      <c r="A929">
        <v>6087</v>
      </c>
      <c r="B929" t="s">
        <v>1356</v>
      </c>
      <c r="C929" t="s">
        <v>428</v>
      </c>
      <c r="D929" t="s">
        <v>429</v>
      </c>
      <c r="E929">
        <v>24.909700000000001</v>
      </c>
      <c r="F929">
        <f t="shared" si="18"/>
        <v>6</v>
      </c>
    </row>
    <row r="930" spans="1:6" x14ac:dyDescent="0.35">
      <c r="A930">
        <v>6088</v>
      </c>
      <c r="B930" t="s">
        <v>1357</v>
      </c>
      <c r="C930" t="s">
        <v>442</v>
      </c>
      <c r="D930" t="s">
        <v>433</v>
      </c>
      <c r="E930">
        <v>14.7607</v>
      </c>
      <c r="F930">
        <f t="shared" si="18"/>
        <v>6</v>
      </c>
    </row>
    <row r="931" spans="1:6" x14ac:dyDescent="0.35">
      <c r="A931">
        <v>6090</v>
      </c>
      <c r="B931" t="s">
        <v>1358</v>
      </c>
      <c r="C931" t="s">
        <v>432</v>
      </c>
      <c r="D931" t="s">
        <v>433</v>
      </c>
      <c r="E931">
        <v>8.9114000000000004</v>
      </c>
      <c r="F931">
        <f t="shared" si="18"/>
        <v>6</v>
      </c>
    </row>
    <row r="932" spans="1:6" x14ac:dyDescent="0.35">
      <c r="A932">
        <v>6091</v>
      </c>
      <c r="B932" t="s">
        <v>1359</v>
      </c>
      <c r="C932" t="s">
        <v>428</v>
      </c>
      <c r="D932" t="s">
        <v>429</v>
      </c>
      <c r="E932">
        <v>22.9222</v>
      </c>
      <c r="F932">
        <f t="shared" si="18"/>
        <v>6</v>
      </c>
    </row>
    <row r="933" spans="1:6" x14ac:dyDescent="0.35">
      <c r="A933">
        <v>6092</v>
      </c>
      <c r="B933" t="s">
        <v>1360</v>
      </c>
      <c r="C933" t="s">
        <v>432</v>
      </c>
      <c r="D933" t="s">
        <v>433</v>
      </c>
      <c r="E933">
        <v>18.940000000000001</v>
      </c>
      <c r="F933">
        <f t="shared" si="18"/>
        <v>6</v>
      </c>
    </row>
    <row r="934" spans="1:6" x14ac:dyDescent="0.35">
      <c r="A934">
        <v>6093</v>
      </c>
      <c r="B934" t="s">
        <v>1361</v>
      </c>
      <c r="C934" t="s">
        <v>432</v>
      </c>
      <c r="D934" t="s">
        <v>433</v>
      </c>
      <c r="E934">
        <v>9.9613999999999994</v>
      </c>
      <c r="F934">
        <f t="shared" si="18"/>
        <v>6</v>
      </c>
    </row>
    <row r="935" spans="1:6" x14ac:dyDescent="0.35">
      <c r="A935">
        <v>6094</v>
      </c>
      <c r="B935" t="s">
        <v>1362</v>
      </c>
      <c r="C935" t="s">
        <v>428</v>
      </c>
      <c r="D935" t="s">
        <v>429</v>
      </c>
      <c r="E935">
        <v>13.284000000000001</v>
      </c>
      <c r="F935">
        <f t="shared" si="18"/>
        <v>6</v>
      </c>
    </row>
    <row r="936" spans="1:6" x14ac:dyDescent="0.35">
      <c r="A936">
        <v>6095</v>
      </c>
      <c r="B936" t="s">
        <v>1363</v>
      </c>
      <c r="C936" t="s">
        <v>442</v>
      </c>
      <c r="D936" t="s">
        <v>433</v>
      </c>
      <c r="E936">
        <v>32.7288</v>
      </c>
      <c r="F936">
        <f t="shared" si="18"/>
        <v>6</v>
      </c>
    </row>
    <row r="937" spans="1:6" x14ac:dyDescent="0.35">
      <c r="A937">
        <v>6096</v>
      </c>
      <c r="B937" t="s">
        <v>1364</v>
      </c>
      <c r="C937" t="s">
        <v>428</v>
      </c>
      <c r="D937" t="s">
        <v>429</v>
      </c>
      <c r="E937">
        <v>2.5731999999999999</v>
      </c>
      <c r="F937">
        <f t="shared" si="18"/>
        <v>6</v>
      </c>
    </row>
    <row r="938" spans="1:6" x14ac:dyDescent="0.35">
      <c r="A938">
        <v>6097</v>
      </c>
      <c r="B938" t="s">
        <v>1365</v>
      </c>
      <c r="C938" t="s">
        <v>428</v>
      </c>
      <c r="D938" t="s">
        <v>429</v>
      </c>
      <c r="E938">
        <v>19.229199999999999</v>
      </c>
      <c r="F938">
        <f t="shared" si="18"/>
        <v>6</v>
      </c>
    </row>
    <row r="939" spans="1:6" x14ac:dyDescent="0.35">
      <c r="A939">
        <v>6098</v>
      </c>
      <c r="B939" t="s">
        <v>1366</v>
      </c>
      <c r="C939" t="s">
        <v>442</v>
      </c>
      <c r="D939" t="s">
        <v>433</v>
      </c>
      <c r="E939">
        <v>8.6918000000000006</v>
      </c>
      <c r="F939">
        <f t="shared" si="18"/>
        <v>6</v>
      </c>
    </row>
    <row r="940" spans="1:6" x14ac:dyDescent="0.35">
      <c r="A940">
        <v>6099</v>
      </c>
      <c r="B940" t="s">
        <v>1367</v>
      </c>
      <c r="C940" t="s">
        <v>428</v>
      </c>
      <c r="D940" t="s">
        <v>429</v>
      </c>
      <c r="E940">
        <v>6.3597000000000001</v>
      </c>
      <c r="F940">
        <f t="shared" si="18"/>
        <v>6</v>
      </c>
    </row>
    <row r="941" spans="1:6" x14ac:dyDescent="0.35">
      <c r="A941">
        <v>6100</v>
      </c>
      <c r="B941" t="s">
        <v>1368</v>
      </c>
      <c r="C941" t="s">
        <v>432</v>
      </c>
      <c r="D941" t="s">
        <v>433</v>
      </c>
      <c r="E941">
        <v>28.7818</v>
      </c>
      <c r="F941">
        <f t="shared" si="18"/>
        <v>6</v>
      </c>
    </row>
    <row r="942" spans="1:6" x14ac:dyDescent="0.35">
      <c r="A942">
        <v>6101</v>
      </c>
      <c r="B942" t="s">
        <v>1369</v>
      </c>
      <c r="C942" t="s">
        <v>428</v>
      </c>
      <c r="D942" t="s">
        <v>429</v>
      </c>
      <c r="E942">
        <v>9.593</v>
      </c>
      <c r="F942">
        <f t="shared" si="18"/>
        <v>6</v>
      </c>
    </row>
    <row r="943" spans="1:6" x14ac:dyDescent="0.35">
      <c r="A943">
        <v>6102</v>
      </c>
      <c r="B943" t="s">
        <v>1370</v>
      </c>
      <c r="C943" t="s">
        <v>432</v>
      </c>
      <c r="D943" t="s">
        <v>433</v>
      </c>
      <c r="E943">
        <v>23.778700000000001</v>
      </c>
      <c r="F943">
        <f t="shared" si="18"/>
        <v>6</v>
      </c>
    </row>
    <row r="944" spans="1:6" x14ac:dyDescent="0.35">
      <c r="A944">
        <v>6103</v>
      </c>
      <c r="B944" t="s">
        <v>1371</v>
      </c>
      <c r="C944" t="s">
        <v>442</v>
      </c>
      <c r="D944" t="s">
        <v>433</v>
      </c>
      <c r="E944">
        <v>5.2317999999999998</v>
      </c>
      <c r="F944">
        <f t="shared" si="18"/>
        <v>6</v>
      </c>
    </row>
    <row r="945" spans="1:6" x14ac:dyDescent="0.35">
      <c r="A945">
        <v>6104</v>
      </c>
      <c r="B945" t="s">
        <v>1372</v>
      </c>
      <c r="C945" t="s">
        <v>442</v>
      </c>
      <c r="D945" t="s">
        <v>433</v>
      </c>
      <c r="E945">
        <v>5.7458</v>
      </c>
      <c r="F945">
        <f t="shared" si="18"/>
        <v>6</v>
      </c>
    </row>
    <row r="946" spans="1:6" x14ac:dyDescent="0.35">
      <c r="A946">
        <v>6105</v>
      </c>
      <c r="B946" t="s">
        <v>1373</v>
      </c>
      <c r="C946" t="s">
        <v>428</v>
      </c>
      <c r="D946" t="s">
        <v>429</v>
      </c>
      <c r="E946">
        <v>7.8071000000000002</v>
      </c>
      <c r="F946">
        <f t="shared" si="18"/>
        <v>6</v>
      </c>
    </row>
    <row r="947" spans="1:6" x14ac:dyDescent="0.35">
      <c r="A947">
        <v>6106</v>
      </c>
      <c r="B947" t="s">
        <v>1374</v>
      </c>
      <c r="C947" t="s">
        <v>432</v>
      </c>
      <c r="D947" t="s">
        <v>433</v>
      </c>
      <c r="E947">
        <v>17.112200000000001</v>
      </c>
      <c r="F947">
        <f t="shared" si="18"/>
        <v>6</v>
      </c>
    </row>
    <row r="948" spans="1:6" x14ac:dyDescent="0.35">
      <c r="A948">
        <v>6107</v>
      </c>
      <c r="B948" t="s">
        <v>1375</v>
      </c>
      <c r="C948" t="s">
        <v>428</v>
      </c>
      <c r="D948" t="s">
        <v>429</v>
      </c>
      <c r="E948">
        <v>5.1261999999999999</v>
      </c>
      <c r="F948">
        <f t="shared" si="18"/>
        <v>6</v>
      </c>
    </row>
    <row r="949" spans="1:6" x14ac:dyDescent="0.35">
      <c r="A949">
        <v>6108</v>
      </c>
      <c r="B949" t="s">
        <v>1376</v>
      </c>
      <c r="C949" t="s">
        <v>442</v>
      </c>
      <c r="D949" t="s">
        <v>433</v>
      </c>
      <c r="E949">
        <v>10.105</v>
      </c>
      <c r="F949">
        <f t="shared" si="18"/>
        <v>6</v>
      </c>
    </row>
    <row r="950" spans="1:6" x14ac:dyDescent="0.35">
      <c r="A950">
        <v>6109</v>
      </c>
      <c r="B950" t="s">
        <v>1377</v>
      </c>
      <c r="C950" t="s">
        <v>428</v>
      </c>
      <c r="D950" t="s">
        <v>429</v>
      </c>
      <c r="E950">
        <v>16.698</v>
      </c>
      <c r="F950">
        <f t="shared" si="18"/>
        <v>6</v>
      </c>
    </row>
    <row r="951" spans="1:6" x14ac:dyDescent="0.35">
      <c r="A951">
        <v>6110</v>
      </c>
      <c r="B951" t="s">
        <v>1378</v>
      </c>
      <c r="C951" t="s">
        <v>432</v>
      </c>
      <c r="D951" t="s">
        <v>433</v>
      </c>
      <c r="E951">
        <v>24.238700000000001</v>
      </c>
      <c r="F951">
        <f t="shared" si="18"/>
        <v>6</v>
      </c>
    </row>
    <row r="952" spans="1:6" x14ac:dyDescent="0.35">
      <c r="A952">
        <v>6111</v>
      </c>
      <c r="B952" t="s">
        <v>1379</v>
      </c>
      <c r="C952" t="s">
        <v>442</v>
      </c>
      <c r="D952" t="s">
        <v>433</v>
      </c>
      <c r="E952">
        <v>13.5962</v>
      </c>
      <c r="F952">
        <f t="shared" si="18"/>
        <v>6</v>
      </c>
    </row>
    <row r="953" spans="1:6" x14ac:dyDescent="0.35">
      <c r="A953">
        <v>6112</v>
      </c>
      <c r="B953" t="s">
        <v>1380</v>
      </c>
      <c r="C953" t="s">
        <v>442</v>
      </c>
      <c r="D953" t="s">
        <v>433</v>
      </c>
      <c r="E953">
        <v>10.6082</v>
      </c>
      <c r="F953">
        <f t="shared" si="18"/>
        <v>6</v>
      </c>
    </row>
    <row r="954" spans="1:6" x14ac:dyDescent="0.35">
      <c r="A954">
        <v>6113</v>
      </c>
      <c r="B954" t="s">
        <v>1381</v>
      </c>
      <c r="C954" t="s">
        <v>442</v>
      </c>
      <c r="D954" t="s">
        <v>433</v>
      </c>
      <c r="E954">
        <v>15.2714</v>
      </c>
      <c r="F954">
        <f t="shared" si="18"/>
        <v>6</v>
      </c>
    </row>
    <row r="955" spans="1:6" x14ac:dyDescent="0.35">
      <c r="A955">
        <v>6114</v>
      </c>
      <c r="B955" t="s">
        <v>1382</v>
      </c>
      <c r="C955" t="s">
        <v>511</v>
      </c>
      <c r="D955" t="s">
        <v>429</v>
      </c>
      <c r="E955">
        <v>54.837699999999998</v>
      </c>
      <c r="F955">
        <f t="shared" si="18"/>
        <v>6</v>
      </c>
    </row>
    <row r="956" spans="1:6" x14ac:dyDescent="0.35">
      <c r="A956">
        <v>6115</v>
      </c>
      <c r="B956" t="s">
        <v>1383</v>
      </c>
      <c r="C956" t="s">
        <v>428</v>
      </c>
      <c r="D956" t="s">
        <v>429</v>
      </c>
      <c r="E956">
        <v>22.809000000000001</v>
      </c>
      <c r="F956">
        <f t="shared" si="18"/>
        <v>6</v>
      </c>
    </row>
    <row r="957" spans="1:6" x14ac:dyDescent="0.35">
      <c r="A957">
        <v>6116</v>
      </c>
      <c r="B957" t="s">
        <v>1384</v>
      </c>
      <c r="C957" t="s">
        <v>442</v>
      </c>
      <c r="D957" t="s">
        <v>433</v>
      </c>
      <c r="E957">
        <v>15.2651</v>
      </c>
      <c r="F957">
        <f t="shared" si="18"/>
        <v>6</v>
      </c>
    </row>
    <row r="958" spans="1:6" x14ac:dyDescent="0.35">
      <c r="A958">
        <v>6117</v>
      </c>
      <c r="B958" t="s">
        <v>1385</v>
      </c>
      <c r="C958" t="s">
        <v>442</v>
      </c>
      <c r="D958" t="s">
        <v>433</v>
      </c>
      <c r="E958">
        <v>7.3411</v>
      </c>
      <c r="F958">
        <f t="shared" si="18"/>
        <v>6</v>
      </c>
    </row>
    <row r="959" spans="1:6" x14ac:dyDescent="0.35">
      <c r="A959">
        <v>6118</v>
      </c>
      <c r="B959" t="s">
        <v>1386</v>
      </c>
      <c r="C959" t="s">
        <v>428</v>
      </c>
      <c r="D959" t="s">
        <v>429</v>
      </c>
      <c r="E959">
        <v>2.9129</v>
      </c>
      <c r="F959">
        <f t="shared" si="18"/>
        <v>6</v>
      </c>
    </row>
    <row r="960" spans="1:6" x14ac:dyDescent="0.35">
      <c r="A960">
        <v>6119</v>
      </c>
      <c r="B960" t="s">
        <v>1387</v>
      </c>
      <c r="C960" t="s">
        <v>442</v>
      </c>
      <c r="D960" t="s">
        <v>433</v>
      </c>
      <c r="E960">
        <v>4.8874000000000004</v>
      </c>
      <c r="F960">
        <f t="shared" si="18"/>
        <v>6</v>
      </c>
    </row>
    <row r="961" spans="1:6" x14ac:dyDescent="0.35">
      <c r="A961">
        <v>6120</v>
      </c>
      <c r="B961" t="s">
        <v>1388</v>
      </c>
      <c r="C961" t="s">
        <v>428</v>
      </c>
      <c r="D961" t="s">
        <v>429</v>
      </c>
      <c r="E961">
        <v>14.4627</v>
      </c>
      <c r="F961">
        <f t="shared" si="18"/>
        <v>6</v>
      </c>
    </row>
    <row r="962" spans="1:6" x14ac:dyDescent="0.35">
      <c r="A962">
        <v>6121</v>
      </c>
      <c r="B962" t="s">
        <v>1389</v>
      </c>
      <c r="C962" t="s">
        <v>428</v>
      </c>
      <c r="D962" t="s">
        <v>429</v>
      </c>
      <c r="E962">
        <v>35.210599999999999</v>
      </c>
      <c r="F962">
        <f t="shared" si="18"/>
        <v>6</v>
      </c>
    </row>
    <row r="963" spans="1:6" x14ac:dyDescent="0.35">
      <c r="A963">
        <v>6122</v>
      </c>
      <c r="B963" t="s">
        <v>1390</v>
      </c>
      <c r="C963" t="s">
        <v>428</v>
      </c>
      <c r="D963" t="s">
        <v>429</v>
      </c>
      <c r="E963">
        <v>26.410799999999998</v>
      </c>
      <c r="F963">
        <f t="shared" ref="F963:F1026" si="19">INT(A963/1000)</f>
        <v>6</v>
      </c>
    </row>
    <row r="964" spans="1:6" x14ac:dyDescent="0.35">
      <c r="A964">
        <v>6123</v>
      </c>
      <c r="B964" t="s">
        <v>1391</v>
      </c>
      <c r="C964" t="s">
        <v>428</v>
      </c>
      <c r="D964" t="s">
        <v>429</v>
      </c>
      <c r="E964">
        <v>15.442299999999999</v>
      </c>
      <c r="F964">
        <f t="shared" si="19"/>
        <v>6</v>
      </c>
    </row>
    <row r="965" spans="1:6" x14ac:dyDescent="0.35">
      <c r="A965">
        <v>6124</v>
      </c>
      <c r="B965" t="s">
        <v>1392</v>
      </c>
      <c r="C965" t="s">
        <v>428</v>
      </c>
      <c r="D965" t="s">
        <v>429</v>
      </c>
      <c r="E965">
        <v>4.5206</v>
      </c>
      <c r="F965">
        <f t="shared" si="19"/>
        <v>6</v>
      </c>
    </row>
    <row r="966" spans="1:6" x14ac:dyDescent="0.35">
      <c r="A966">
        <v>6125</v>
      </c>
      <c r="B966" t="s">
        <v>1393</v>
      </c>
      <c r="C966" t="s">
        <v>432</v>
      </c>
      <c r="D966" t="s">
        <v>433</v>
      </c>
      <c r="E966">
        <v>41.634399999999999</v>
      </c>
      <c r="F966">
        <f t="shared" si="19"/>
        <v>6</v>
      </c>
    </row>
    <row r="967" spans="1:6" x14ac:dyDescent="0.35">
      <c r="A967">
        <v>6126</v>
      </c>
      <c r="B967" t="s">
        <v>1394</v>
      </c>
      <c r="C967" t="s">
        <v>428</v>
      </c>
      <c r="D967" t="s">
        <v>429</v>
      </c>
      <c r="E967">
        <v>12.838200000000001</v>
      </c>
      <c r="F967">
        <f t="shared" si="19"/>
        <v>6</v>
      </c>
    </row>
    <row r="968" spans="1:6" x14ac:dyDescent="0.35">
      <c r="A968">
        <v>6127</v>
      </c>
      <c r="B968" t="s">
        <v>1395</v>
      </c>
      <c r="C968" t="s">
        <v>428</v>
      </c>
      <c r="D968" t="s">
        <v>429</v>
      </c>
      <c r="E968">
        <v>5.3220999999999998</v>
      </c>
      <c r="F968">
        <f t="shared" si="19"/>
        <v>6</v>
      </c>
    </row>
    <row r="969" spans="1:6" x14ac:dyDescent="0.35">
      <c r="A969">
        <v>6128</v>
      </c>
      <c r="B969" t="s">
        <v>1396</v>
      </c>
      <c r="C969" t="s">
        <v>428</v>
      </c>
      <c r="D969" t="s">
        <v>429</v>
      </c>
      <c r="E969">
        <v>11.6684</v>
      </c>
      <c r="F969">
        <f t="shared" si="19"/>
        <v>6</v>
      </c>
    </row>
    <row r="970" spans="1:6" x14ac:dyDescent="0.35">
      <c r="A970">
        <v>6129</v>
      </c>
      <c r="B970" t="s">
        <v>1397</v>
      </c>
      <c r="C970" t="s">
        <v>428</v>
      </c>
      <c r="D970" t="s">
        <v>429</v>
      </c>
      <c r="E970">
        <v>8.1699000000000002</v>
      </c>
      <c r="F970">
        <f t="shared" si="19"/>
        <v>6</v>
      </c>
    </row>
    <row r="971" spans="1:6" x14ac:dyDescent="0.35">
      <c r="A971">
        <v>6131</v>
      </c>
      <c r="B971" t="s">
        <v>1398</v>
      </c>
      <c r="C971" t="s">
        <v>428</v>
      </c>
      <c r="D971" t="s">
        <v>429</v>
      </c>
      <c r="E971">
        <v>13.3339</v>
      </c>
      <c r="F971">
        <f t="shared" si="19"/>
        <v>6</v>
      </c>
    </row>
    <row r="972" spans="1:6" x14ac:dyDescent="0.35">
      <c r="A972">
        <v>6132</v>
      </c>
      <c r="B972" t="s">
        <v>1399</v>
      </c>
      <c r="C972" t="s">
        <v>428</v>
      </c>
      <c r="D972" t="s">
        <v>429</v>
      </c>
      <c r="E972">
        <v>29.889900000000001</v>
      </c>
      <c r="F972">
        <f t="shared" si="19"/>
        <v>6</v>
      </c>
    </row>
    <row r="973" spans="1:6" x14ac:dyDescent="0.35">
      <c r="A973">
        <v>6133</v>
      </c>
      <c r="B973" t="s">
        <v>1400</v>
      </c>
      <c r="C973" t="s">
        <v>428</v>
      </c>
      <c r="D973" t="s">
        <v>429</v>
      </c>
      <c r="E973">
        <v>19.757300000000001</v>
      </c>
      <c r="F973">
        <f t="shared" si="19"/>
        <v>6</v>
      </c>
    </row>
    <row r="974" spans="1:6" x14ac:dyDescent="0.35">
      <c r="A974">
        <v>6134</v>
      </c>
      <c r="B974" t="s">
        <v>1401</v>
      </c>
      <c r="C974" t="s">
        <v>432</v>
      </c>
      <c r="D974" t="s">
        <v>433</v>
      </c>
      <c r="E974">
        <v>11.952400000000001</v>
      </c>
      <c r="F974">
        <f t="shared" si="19"/>
        <v>6</v>
      </c>
    </row>
    <row r="975" spans="1:6" x14ac:dyDescent="0.35">
      <c r="A975">
        <v>6135</v>
      </c>
      <c r="B975" t="s">
        <v>1402</v>
      </c>
      <c r="C975" t="s">
        <v>428</v>
      </c>
      <c r="D975" t="s">
        <v>429</v>
      </c>
      <c r="E975">
        <v>11.2981</v>
      </c>
      <c r="F975">
        <f t="shared" si="19"/>
        <v>6</v>
      </c>
    </row>
    <row r="976" spans="1:6" x14ac:dyDescent="0.35">
      <c r="A976">
        <v>6136</v>
      </c>
      <c r="B976" t="s">
        <v>1403</v>
      </c>
      <c r="C976" t="s">
        <v>432</v>
      </c>
      <c r="D976" t="s">
        <v>433</v>
      </c>
      <c r="E976">
        <v>68.743600000000001</v>
      </c>
      <c r="F976">
        <f t="shared" si="19"/>
        <v>6</v>
      </c>
    </row>
    <row r="977" spans="1:6" x14ac:dyDescent="0.35">
      <c r="A977">
        <v>6137</v>
      </c>
      <c r="B977" t="s">
        <v>1404</v>
      </c>
      <c r="C977" t="s">
        <v>428</v>
      </c>
      <c r="D977" t="s">
        <v>429</v>
      </c>
      <c r="E977">
        <v>14.559699999999999</v>
      </c>
      <c r="F977">
        <f t="shared" si="19"/>
        <v>6</v>
      </c>
    </row>
    <row r="978" spans="1:6" x14ac:dyDescent="0.35">
      <c r="A978">
        <v>6138</v>
      </c>
      <c r="B978" t="s">
        <v>1405</v>
      </c>
      <c r="C978" t="s">
        <v>428</v>
      </c>
      <c r="D978" t="s">
        <v>429</v>
      </c>
      <c r="E978">
        <v>36.417299999999997</v>
      </c>
      <c r="F978">
        <f t="shared" si="19"/>
        <v>6</v>
      </c>
    </row>
    <row r="979" spans="1:6" x14ac:dyDescent="0.35">
      <c r="A979">
        <v>6139</v>
      </c>
      <c r="B979" t="s">
        <v>1406</v>
      </c>
      <c r="C979" t="s">
        <v>442</v>
      </c>
      <c r="D979" t="s">
        <v>433</v>
      </c>
      <c r="E979">
        <v>5.3906999999999998</v>
      </c>
      <c r="F979">
        <f t="shared" si="19"/>
        <v>6</v>
      </c>
    </row>
    <row r="980" spans="1:6" x14ac:dyDescent="0.35">
      <c r="A980">
        <v>6140</v>
      </c>
      <c r="B980" t="s">
        <v>1407</v>
      </c>
      <c r="C980" t="s">
        <v>428</v>
      </c>
      <c r="D980" t="s">
        <v>429</v>
      </c>
      <c r="E980">
        <v>31.9008</v>
      </c>
      <c r="F980">
        <f t="shared" si="19"/>
        <v>6</v>
      </c>
    </row>
    <row r="981" spans="1:6" x14ac:dyDescent="0.35">
      <c r="A981">
        <v>6141</v>
      </c>
      <c r="B981" t="s">
        <v>1408</v>
      </c>
      <c r="C981" t="s">
        <v>428</v>
      </c>
      <c r="D981" t="s">
        <v>429</v>
      </c>
      <c r="E981">
        <v>36.1736</v>
      </c>
      <c r="F981">
        <f t="shared" si="19"/>
        <v>6</v>
      </c>
    </row>
    <row r="982" spans="1:6" x14ac:dyDescent="0.35">
      <c r="A982">
        <v>6142</v>
      </c>
      <c r="B982" t="s">
        <v>1409</v>
      </c>
      <c r="C982" t="s">
        <v>428</v>
      </c>
      <c r="D982" t="s">
        <v>429</v>
      </c>
      <c r="E982">
        <v>17.7361</v>
      </c>
      <c r="F982">
        <f t="shared" si="19"/>
        <v>6</v>
      </c>
    </row>
    <row r="983" spans="1:6" x14ac:dyDescent="0.35">
      <c r="A983">
        <v>6143</v>
      </c>
      <c r="B983" t="s">
        <v>1410</v>
      </c>
      <c r="C983" t="s">
        <v>442</v>
      </c>
      <c r="D983" t="s">
        <v>433</v>
      </c>
      <c r="E983">
        <v>9.8280999999999992</v>
      </c>
      <c r="F983">
        <f t="shared" si="19"/>
        <v>6</v>
      </c>
    </row>
    <row r="984" spans="1:6" x14ac:dyDescent="0.35">
      <c r="A984">
        <v>6144</v>
      </c>
      <c r="B984" t="s">
        <v>1411</v>
      </c>
      <c r="C984" t="s">
        <v>442</v>
      </c>
      <c r="D984" t="s">
        <v>433</v>
      </c>
      <c r="E984">
        <v>10.185499999999999</v>
      </c>
      <c r="F984">
        <f t="shared" si="19"/>
        <v>6</v>
      </c>
    </row>
    <row r="985" spans="1:6" x14ac:dyDescent="0.35">
      <c r="A985">
        <v>6145</v>
      </c>
      <c r="B985" t="s">
        <v>1412</v>
      </c>
      <c r="C985" t="s">
        <v>428</v>
      </c>
      <c r="D985" t="s">
        <v>429</v>
      </c>
      <c r="E985">
        <v>6.5499000000000001</v>
      </c>
      <c r="F985">
        <f t="shared" si="19"/>
        <v>6</v>
      </c>
    </row>
    <row r="986" spans="1:6" x14ac:dyDescent="0.35">
      <c r="A986">
        <v>6146</v>
      </c>
      <c r="B986" t="s">
        <v>1413</v>
      </c>
      <c r="C986" t="s">
        <v>432</v>
      </c>
      <c r="D986" t="s">
        <v>433</v>
      </c>
      <c r="E986">
        <v>20.347899999999999</v>
      </c>
      <c r="F986">
        <f t="shared" si="19"/>
        <v>6</v>
      </c>
    </row>
    <row r="987" spans="1:6" x14ac:dyDescent="0.35">
      <c r="A987">
        <v>6147</v>
      </c>
      <c r="B987" t="s">
        <v>1414</v>
      </c>
      <c r="C987" t="s">
        <v>442</v>
      </c>
      <c r="D987" t="s">
        <v>433</v>
      </c>
      <c r="E987">
        <v>15.0991</v>
      </c>
      <c r="F987">
        <f t="shared" si="19"/>
        <v>6</v>
      </c>
    </row>
    <row r="988" spans="1:6" x14ac:dyDescent="0.35">
      <c r="A988">
        <v>6148</v>
      </c>
      <c r="B988" t="s">
        <v>1415</v>
      </c>
      <c r="C988" t="s">
        <v>442</v>
      </c>
      <c r="D988" t="s">
        <v>433</v>
      </c>
      <c r="E988">
        <v>9.9671000000000003</v>
      </c>
      <c r="F988">
        <f t="shared" si="19"/>
        <v>6</v>
      </c>
    </row>
    <row r="989" spans="1:6" x14ac:dyDescent="0.35">
      <c r="A989">
        <v>6149</v>
      </c>
      <c r="B989" t="s">
        <v>1416</v>
      </c>
      <c r="C989" t="s">
        <v>428</v>
      </c>
      <c r="D989" t="s">
        <v>429</v>
      </c>
      <c r="E989">
        <v>18.774000000000001</v>
      </c>
      <c r="F989">
        <f t="shared" si="19"/>
        <v>6</v>
      </c>
    </row>
    <row r="990" spans="1:6" x14ac:dyDescent="0.35">
      <c r="A990">
        <v>6150</v>
      </c>
      <c r="B990" t="s">
        <v>1417</v>
      </c>
      <c r="C990" t="s">
        <v>428</v>
      </c>
      <c r="D990" t="s">
        <v>429</v>
      </c>
      <c r="E990">
        <v>7.5777000000000001</v>
      </c>
      <c r="F990">
        <f t="shared" si="19"/>
        <v>6</v>
      </c>
    </row>
    <row r="991" spans="1:6" x14ac:dyDescent="0.35">
      <c r="A991">
        <v>6151</v>
      </c>
      <c r="B991" t="s">
        <v>1418</v>
      </c>
      <c r="C991" t="s">
        <v>428</v>
      </c>
      <c r="D991" t="s">
        <v>429</v>
      </c>
      <c r="E991">
        <v>44.1584</v>
      </c>
      <c r="F991">
        <f t="shared" si="19"/>
        <v>6</v>
      </c>
    </row>
    <row r="992" spans="1:6" x14ac:dyDescent="0.35">
      <c r="A992">
        <v>6152</v>
      </c>
      <c r="B992" t="s">
        <v>1419</v>
      </c>
      <c r="C992" t="s">
        <v>428</v>
      </c>
      <c r="D992" t="s">
        <v>429</v>
      </c>
      <c r="E992">
        <v>2.9855</v>
      </c>
      <c r="F992">
        <f t="shared" si="19"/>
        <v>6</v>
      </c>
    </row>
    <row r="993" spans="1:6" x14ac:dyDescent="0.35">
      <c r="A993">
        <v>6153</v>
      </c>
      <c r="B993" t="s">
        <v>1420</v>
      </c>
      <c r="C993" t="s">
        <v>428</v>
      </c>
      <c r="D993" t="s">
        <v>429</v>
      </c>
      <c r="E993">
        <v>7.1521999999999997</v>
      </c>
      <c r="F993">
        <f t="shared" si="19"/>
        <v>6</v>
      </c>
    </row>
    <row r="994" spans="1:6" x14ac:dyDescent="0.35">
      <c r="A994">
        <v>6154</v>
      </c>
      <c r="B994" t="s">
        <v>1421</v>
      </c>
      <c r="C994" t="s">
        <v>428</v>
      </c>
      <c r="D994" t="s">
        <v>429</v>
      </c>
      <c r="E994">
        <v>31.599599999999999</v>
      </c>
      <c r="F994">
        <f t="shared" si="19"/>
        <v>6</v>
      </c>
    </row>
    <row r="995" spans="1:6" x14ac:dyDescent="0.35">
      <c r="A995">
        <v>6155</v>
      </c>
      <c r="B995" t="s">
        <v>1422</v>
      </c>
      <c r="C995" t="s">
        <v>442</v>
      </c>
      <c r="D995" t="s">
        <v>433</v>
      </c>
      <c r="E995">
        <v>3.8626</v>
      </c>
      <c r="F995">
        <f t="shared" si="19"/>
        <v>6</v>
      </c>
    </row>
    <row r="996" spans="1:6" x14ac:dyDescent="0.35">
      <c r="A996">
        <v>6156</v>
      </c>
      <c r="B996" t="s">
        <v>1423</v>
      </c>
      <c r="C996" t="s">
        <v>428</v>
      </c>
      <c r="D996" t="s">
        <v>429</v>
      </c>
      <c r="E996">
        <v>7.3692000000000002</v>
      </c>
      <c r="F996">
        <f t="shared" si="19"/>
        <v>6</v>
      </c>
    </row>
    <row r="997" spans="1:6" x14ac:dyDescent="0.35">
      <c r="A997">
        <v>6157</v>
      </c>
      <c r="B997" t="s">
        <v>1424</v>
      </c>
      <c r="C997" t="s">
        <v>428</v>
      </c>
      <c r="D997" t="s">
        <v>429</v>
      </c>
      <c r="E997">
        <v>13.0604</v>
      </c>
      <c r="F997">
        <f t="shared" si="19"/>
        <v>6</v>
      </c>
    </row>
    <row r="998" spans="1:6" x14ac:dyDescent="0.35">
      <c r="A998">
        <v>6158</v>
      </c>
      <c r="B998" t="s">
        <v>1425</v>
      </c>
      <c r="C998" t="s">
        <v>428</v>
      </c>
      <c r="D998" t="s">
        <v>429</v>
      </c>
      <c r="E998">
        <v>14.0916</v>
      </c>
      <c r="F998">
        <f t="shared" si="19"/>
        <v>6</v>
      </c>
    </row>
    <row r="999" spans="1:6" x14ac:dyDescent="0.35">
      <c r="A999">
        <v>6159</v>
      </c>
      <c r="B999" t="s">
        <v>1426</v>
      </c>
      <c r="C999" t="s">
        <v>428</v>
      </c>
      <c r="D999" t="s">
        <v>429</v>
      </c>
      <c r="E999">
        <v>9.4789999999999992</v>
      </c>
      <c r="F999">
        <f t="shared" si="19"/>
        <v>6</v>
      </c>
    </row>
    <row r="1000" spans="1:6" x14ac:dyDescent="0.35">
      <c r="A1000">
        <v>6160</v>
      </c>
      <c r="B1000" t="s">
        <v>1427</v>
      </c>
      <c r="C1000" t="s">
        <v>428</v>
      </c>
      <c r="D1000" t="s">
        <v>429</v>
      </c>
      <c r="E1000">
        <v>15.7615</v>
      </c>
      <c r="F1000">
        <f t="shared" si="19"/>
        <v>6</v>
      </c>
    </row>
    <row r="1001" spans="1:6" x14ac:dyDescent="0.35">
      <c r="A1001">
        <v>6161</v>
      </c>
      <c r="B1001" t="s">
        <v>1428</v>
      </c>
      <c r="C1001" t="s">
        <v>428</v>
      </c>
      <c r="D1001" t="s">
        <v>429</v>
      </c>
      <c r="E1001">
        <v>35.423299999999998</v>
      </c>
      <c r="F1001">
        <f t="shared" si="19"/>
        <v>6</v>
      </c>
    </row>
    <row r="1002" spans="1:6" x14ac:dyDescent="0.35">
      <c r="A1002">
        <v>6162</v>
      </c>
      <c r="B1002" t="s">
        <v>1429</v>
      </c>
      <c r="C1002" t="s">
        <v>428</v>
      </c>
      <c r="D1002" t="s">
        <v>429</v>
      </c>
      <c r="E1002">
        <v>12.1881</v>
      </c>
      <c r="F1002">
        <f t="shared" si="19"/>
        <v>6</v>
      </c>
    </row>
    <row r="1003" spans="1:6" x14ac:dyDescent="0.35">
      <c r="A1003">
        <v>6163</v>
      </c>
      <c r="B1003" t="s">
        <v>1430</v>
      </c>
      <c r="C1003" t="s">
        <v>428</v>
      </c>
      <c r="D1003" t="s">
        <v>429</v>
      </c>
      <c r="E1003">
        <v>23.028400000000001</v>
      </c>
      <c r="F1003">
        <f t="shared" si="19"/>
        <v>6</v>
      </c>
    </row>
    <row r="1004" spans="1:6" x14ac:dyDescent="0.35">
      <c r="A1004">
        <v>6164</v>
      </c>
      <c r="B1004" t="s">
        <v>1431</v>
      </c>
      <c r="C1004" t="s">
        <v>428</v>
      </c>
      <c r="D1004" t="s">
        <v>429</v>
      </c>
      <c r="E1004">
        <v>4.9668000000000001</v>
      </c>
      <c r="F1004">
        <f t="shared" si="19"/>
        <v>6</v>
      </c>
    </row>
    <row r="1005" spans="1:6" x14ac:dyDescent="0.35">
      <c r="A1005">
        <v>6165</v>
      </c>
      <c r="B1005" t="s">
        <v>1432</v>
      </c>
      <c r="C1005" t="s">
        <v>432</v>
      </c>
      <c r="D1005" t="s">
        <v>433</v>
      </c>
      <c r="E1005">
        <v>53.778199999999998</v>
      </c>
      <c r="F1005">
        <f t="shared" si="19"/>
        <v>6</v>
      </c>
    </row>
    <row r="1006" spans="1:6" x14ac:dyDescent="0.35">
      <c r="A1006">
        <v>6166</v>
      </c>
      <c r="B1006" t="s">
        <v>1433</v>
      </c>
      <c r="C1006" t="s">
        <v>428</v>
      </c>
      <c r="D1006" t="s">
        <v>429</v>
      </c>
      <c r="E1006">
        <v>3.8319999999999999</v>
      </c>
      <c r="F1006">
        <f t="shared" si="19"/>
        <v>6</v>
      </c>
    </row>
    <row r="1007" spans="1:6" x14ac:dyDescent="0.35">
      <c r="A1007">
        <v>6167</v>
      </c>
      <c r="B1007" t="s">
        <v>1434</v>
      </c>
      <c r="C1007" t="s">
        <v>428</v>
      </c>
      <c r="D1007" t="s">
        <v>429</v>
      </c>
      <c r="E1007">
        <v>18.191199999999998</v>
      </c>
      <c r="F1007">
        <f t="shared" si="19"/>
        <v>6</v>
      </c>
    </row>
    <row r="1008" spans="1:6" x14ac:dyDescent="0.35">
      <c r="A1008">
        <v>6168</v>
      </c>
      <c r="B1008" t="s">
        <v>1435</v>
      </c>
      <c r="C1008" t="s">
        <v>442</v>
      </c>
      <c r="D1008" t="s">
        <v>433</v>
      </c>
      <c r="E1008">
        <v>14.529299999999999</v>
      </c>
      <c r="F1008">
        <f t="shared" si="19"/>
        <v>6</v>
      </c>
    </row>
    <row r="1009" spans="1:6" x14ac:dyDescent="0.35">
      <c r="A1009">
        <v>6169</v>
      </c>
      <c r="B1009" t="s">
        <v>1436</v>
      </c>
      <c r="C1009" t="s">
        <v>442</v>
      </c>
      <c r="D1009" t="s">
        <v>433</v>
      </c>
      <c r="E1009">
        <v>26.083100000000002</v>
      </c>
      <c r="F1009">
        <f t="shared" si="19"/>
        <v>6</v>
      </c>
    </row>
    <row r="1010" spans="1:6" x14ac:dyDescent="0.35">
      <c r="A1010">
        <v>6170</v>
      </c>
      <c r="B1010" t="s">
        <v>1437</v>
      </c>
      <c r="C1010" t="s">
        <v>428</v>
      </c>
      <c r="D1010" t="s">
        <v>429</v>
      </c>
      <c r="E1010">
        <v>7.2545000000000002</v>
      </c>
      <c r="F1010">
        <f t="shared" si="19"/>
        <v>6</v>
      </c>
    </row>
    <row r="1011" spans="1:6" x14ac:dyDescent="0.35">
      <c r="A1011">
        <v>6171</v>
      </c>
      <c r="B1011" t="s">
        <v>1438</v>
      </c>
      <c r="C1011" t="s">
        <v>428</v>
      </c>
      <c r="D1011" t="s">
        <v>429</v>
      </c>
      <c r="E1011">
        <v>7.3537999999999997</v>
      </c>
      <c r="F1011">
        <f t="shared" si="19"/>
        <v>6</v>
      </c>
    </row>
    <row r="1012" spans="1:6" x14ac:dyDescent="0.35">
      <c r="A1012">
        <v>6172</v>
      </c>
      <c r="B1012" t="s">
        <v>1439</v>
      </c>
      <c r="C1012" t="s">
        <v>432</v>
      </c>
      <c r="D1012" t="s">
        <v>433</v>
      </c>
      <c r="E1012">
        <v>8.6662999999999997</v>
      </c>
      <c r="F1012">
        <f t="shared" si="19"/>
        <v>6</v>
      </c>
    </row>
    <row r="1013" spans="1:6" x14ac:dyDescent="0.35">
      <c r="A1013">
        <v>6173</v>
      </c>
      <c r="B1013" t="s">
        <v>1440</v>
      </c>
      <c r="C1013" t="s">
        <v>428</v>
      </c>
      <c r="D1013" t="s">
        <v>429</v>
      </c>
      <c r="E1013">
        <v>8.24</v>
      </c>
      <c r="F1013">
        <f t="shared" si="19"/>
        <v>6</v>
      </c>
    </row>
    <row r="1014" spans="1:6" x14ac:dyDescent="0.35">
      <c r="A1014">
        <v>6174</v>
      </c>
      <c r="B1014" t="s">
        <v>1441</v>
      </c>
      <c r="C1014" t="s">
        <v>428</v>
      </c>
      <c r="D1014" t="s">
        <v>429</v>
      </c>
      <c r="E1014">
        <v>98.600200000000001</v>
      </c>
      <c r="F1014">
        <f t="shared" si="19"/>
        <v>6</v>
      </c>
    </row>
    <row r="1015" spans="1:6" x14ac:dyDescent="0.35">
      <c r="A1015">
        <v>6175</v>
      </c>
      <c r="B1015" t="s">
        <v>1442</v>
      </c>
      <c r="C1015" t="s">
        <v>428</v>
      </c>
      <c r="D1015" t="s">
        <v>429</v>
      </c>
      <c r="E1015">
        <v>4.7218</v>
      </c>
      <c r="F1015">
        <f t="shared" si="19"/>
        <v>6</v>
      </c>
    </row>
    <row r="1016" spans="1:6" x14ac:dyDescent="0.35">
      <c r="A1016">
        <v>6176</v>
      </c>
      <c r="B1016" t="s">
        <v>1443</v>
      </c>
      <c r="C1016" t="s">
        <v>442</v>
      </c>
      <c r="D1016" t="s">
        <v>433</v>
      </c>
      <c r="E1016">
        <v>8.5508000000000006</v>
      </c>
      <c r="F1016">
        <f t="shared" si="19"/>
        <v>6</v>
      </c>
    </row>
    <row r="1017" spans="1:6" x14ac:dyDescent="0.35">
      <c r="A1017">
        <v>6177</v>
      </c>
      <c r="B1017" t="s">
        <v>1444</v>
      </c>
      <c r="C1017" t="s">
        <v>428</v>
      </c>
      <c r="D1017" t="s">
        <v>429</v>
      </c>
      <c r="E1017">
        <v>48.21</v>
      </c>
      <c r="F1017">
        <f t="shared" si="19"/>
        <v>6</v>
      </c>
    </row>
    <row r="1018" spans="1:6" x14ac:dyDescent="0.35">
      <c r="A1018">
        <v>6178</v>
      </c>
      <c r="B1018" t="s">
        <v>1445</v>
      </c>
      <c r="C1018" t="s">
        <v>428</v>
      </c>
      <c r="D1018" t="s">
        <v>429</v>
      </c>
      <c r="E1018">
        <v>12.1256</v>
      </c>
      <c r="F1018">
        <f t="shared" si="19"/>
        <v>6</v>
      </c>
    </row>
    <row r="1019" spans="1:6" x14ac:dyDescent="0.35">
      <c r="A1019">
        <v>6179</v>
      </c>
      <c r="B1019" t="s">
        <v>1446</v>
      </c>
      <c r="C1019" t="s">
        <v>428</v>
      </c>
      <c r="D1019" t="s">
        <v>429</v>
      </c>
      <c r="E1019">
        <v>18.4819</v>
      </c>
      <c r="F1019">
        <f t="shared" si="19"/>
        <v>6</v>
      </c>
    </row>
    <row r="1020" spans="1:6" x14ac:dyDescent="0.35">
      <c r="A1020">
        <v>6180</v>
      </c>
      <c r="B1020" t="s">
        <v>1447</v>
      </c>
      <c r="C1020" t="s">
        <v>428</v>
      </c>
      <c r="D1020" t="s">
        <v>429</v>
      </c>
      <c r="E1020">
        <v>8.1662999999999997</v>
      </c>
      <c r="F1020">
        <f t="shared" si="19"/>
        <v>6</v>
      </c>
    </row>
    <row r="1021" spans="1:6" x14ac:dyDescent="0.35">
      <c r="A1021">
        <v>6181</v>
      </c>
      <c r="B1021" t="s">
        <v>1448</v>
      </c>
      <c r="C1021" t="s">
        <v>428</v>
      </c>
      <c r="D1021" t="s">
        <v>429</v>
      </c>
      <c r="E1021">
        <v>18.185700000000001</v>
      </c>
      <c r="F1021">
        <f t="shared" si="19"/>
        <v>6</v>
      </c>
    </row>
    <row r="1022" spans="1:6" x14ac:dyDescent="0.35">
      <c r="A1022">
        <v>6182</v>
      </c>
      <c r="B1022" t="s">
        <v>1449</v>
      </c>
      <c r="C1022" t="s">
        <v>442</v>
      </c>
      <c r="D1022" t="s">
        <v>433</v>
      </c>
      <c r="E1022">
        <v>14.492000000000001</v>
      </c>
      <c r="F1022">
        <f t="shared" si="19"/>
        <v>6</v>
      </c>
    </row>
    <row r="1023" spans="1:6" x14ac:dyDescent="0.35">
      <c r="A1023">
        <v>6183</v>
      </c>
      <c r="B1023" t="s">
        <v>1450</v>
      </c>
      <c r="C1023" t="s">
        <v>428</v>
      </c>
      <c r="D1023" t="s">
        <v>429</v>
      </c>
      <c r="E1023">
        <v>4.5724</v>
      </c>
      <c r="F1023">
        <f t="shared" si="19"/>
        <v>6</v>
      </c>
    </row>
    <row r="1024" spans="1:6" x14ac:dyDescent="0.35">
      <c r="A1024">
        <v>6184</v>
      </c>
      <c r="B1024" t="s">
        <v>1451</v>
      </c>
      <c r="C1024" t="s">
        <v>442</v>
      </c>
      <c r="D1024" t="s">
        <v>433</v>
      </c>
      <c r="E1024">
        <v>10.081200000000001</v>
      </c>
      <c r="F1024">
        <f t="shared" si="19"/>
        <v>6</v>
      </c>
    </row>
    <row r="1025" spans="1:6" x14ac:dyDescent="0.35">
      <c r="A1025">
        <v>6185</v>
      </c>
      <c r="B1025" t="s">
        <v>1452</v>
      </c>
      <c r="C1025" t="s">
        <v>428</v>
      </c>
      <c r="D1025" t="s">
        <v>429</v>
      </c>
      <c r="E1025">
        <v>16.9054</v>
      </c>
      <c r="F1025">
        <f t="shared" si="19"/>
        <v>6</v>
      </c>
    </row>
    <row r="1026" spans="1:6" x14ac:dyDescent="0.35">
      <c r="A1026">
        <v>6186</v>
      </c>
      <c r="B1026" t="s">
        <v>1453</v>
      </c>
      <c r="C1026" t="s">
        <v>428</v>
      </c>
      <c r="D1026" t="s">
        <v>429</v>
      </c>
      <c r="E1026">
        <v>5.8333000000000004</v>
      </c>
      <c r="F1026">
        <f t="shared" si="19"/>
        <v>6</v>
      </c>
    </row>
    <row r="1027" spans="1:6" x14ac:dyDescent="0.35">
      <c r="A1027">
        <v>6187</v>
      </c>
      <c r="B1027" t="s">
        <v>1454</v>
      </c>
      <c r="C1027" t="s">
        <v>442</v>
      </c>
      <c r="D1027" t="s">
        <v>433</v>
      </c>
      <c r="E1027">
        <v>12.9696</v>
      </c>
      <c r="F1027">
        <f t="shared" ref="F1027:F1090" si="20">INT(A1027/1000)</f>
        <v>6</v>
      </c>
    </row>
    <row r="1028" spans="1:6" x14ac:dyDescent="0.35">
      <c r="A1028">
        <v>6188</v>
      </c>
      <c r="B1028" t="s">
        <v>1455</v>
      </c>
      <c r="C1028" t="s">
        <v>428</v>
      </c>
      <c r="D1028" t="s">
        <v>429</v>
      </c>
      <c r="E1028">
        <v>10.297000000000001</v>
      </c>
      <c r="F1028">
        <f t="shared" si="20"/>
        <v>6</v>
      </c>
    </row>
    <row r="1029" spans="1:6" x14ac:dyDescent="0.35">
      <c r="A1029">
        <v>6189</v>
      </c>
      <c r="B1029" t="s">
        <v>1456</v>
      </c>
      <c r="C1029" t="s">
        <v>428</v>
      </c>
      <c r="D1029" t="s">
        <v>429</v>
      </c>
      <c r="E1029">
        <v>3.6021000000000001</v>
      </c>
      <c r="F1029">
        <f t="shared" si="20"/>
        <v>6</v>
      </c>
    </row>
    <row r="1030" spans="1:6" x14ac:dyDescent="0.35">
      <c r="A1030">
        <v>6190</v>
      </c>
      <c r="B1030" t="s">
        <v>1457</v>
      </c>
      <c r="C1030" t="s">
        <v>428</v>
      </c>
      <c r="D1030" t="s">
        <v>429</v>
      </c>
      <c r="E1030">
        <v>52.529200000000003</v>
      </c>
      <c r="F1030">
        <f t="shared" si="20"/>
        <v>6</v>
      </c>
    </row>
    <row r="1031" spans="1:6" x14ac:dyDescent="0.35">
      <c r="A1031">
        <v>6191</v>
      </c>
      <c r="B1031" t="s">
        <v>1458</v>
      </c>
      <c r="C1031" t="s">
        <v>428</v>
      </c>
      <c r="D1031" t="s">
        <v>429</v>
      </c>
      <c r="E1031">
        <v>17.386700000000001</v>
      </c>
      <c r="F1031">
        <f t="shared" si="20"/>
        <v>6</v>
      </c>
    </row>
    <row r="1032" spans="1:6" x14ac:dyDescent="0.35">
      <c r="A1032">
        <v>6192</v>
      </c>
      <c r="B1032" t="s">
        <v>1459</v>
      </c>
      <c r="C1032" t="s">
        <v>428</v>
      </c>
      <c r="D1032" t="s">
        <v>429</v>
      </c>
      <c r="E1032">
        <v>24.664400000000001</v>
      </c>
      <c r="F1032">
        <f t="shared" si="20"/>
        <v>6</v>
      </c>
    </row>
    <row r="1033" spans="1:6" x14ac:dyDescent="0.35">
      <c r="A1033">
        <v>6193</v>
      </c>
      <c r="B1033" t="s">
        <v>1460</v>
      </c>
      <c r="C1033" t="s">
        <v>428</v>
      </c>
      <c r="D1033" t="s">
        <v>429</v>
      </c>
      <c r="E1033">
        <v>26.867999999999999</v>
      </c>
      <c r="F1033">
        <f t="shared" si="20"/>
        <v>6</v>
      </c>
    </row>
    <row r="1034" spans="1:6" x14ac:dyDescent="0.35">
      <c r="A1034">
        <v>7001</v>
      </c>
      <c r="B1034" t="s">
        <v>1461</v>
      </c>
      <c r="C1034" t="s">
        <v>428</v>
      </c>
      <c r="D1034" t="s">
        <v>429</v>
      </c>
      <c r="E1034">
        <v>8.1911000000000005</v>
      </c>
      <c r="F1034">
        <f t="shared" si="20"/>
        <v>7</v>
      </c>
    </row>
    <row r="1035" spans="1:6" x14ac:dyDescent="0.35">
      <c r="A1035">
        <v>7002</v>
      </c>
      <c r="B1035" t="s">
        <v>1462</v>
      </c>
      <c r="C1035" t="s">
        <v>442</v>
      </c>
      <c r="D1035" t="s">
        <v>433</v>
      </c>
      <c r="E1035">
        <v>11.725199999999999</v>
      </c>
      <c r="F1035">
        <f t="shared" si="20"/>
        <v>7</v>
      </c>
    </row>
    <row r="1036" spans="1:6" x14ac:dyDescent="0.35">
      <c r="A1036">
        <v>7003</v>
      </c>
      <c r="B1036" t="s">
        <v>1463</v>
      </c>
      <c r="C1036" t="s">
        <v>511</v>
      </c>
      <c r="D1036" t="s">
        <v>429</v>
      </c>
      <c r="E1036">
        <v>21.124500000000001</v>
      </c>
      <c r="F1036">
        <f t="shared" si="20"/>
        <v>7</v>
      </c>
    </row>
    <row r="1037" spans="1:6" x14ac:dyDescent="0.35">
      <c r="A1037">
        <v>7004</v>
      </c>
      <c r="B1037" t="s">
        <v>1464</v>
      </c>
      <c r="C1037" t="s">
        <v>442</v>
      </c>
      <c r="D1037" t="s">
        <v>433</v>
      </c>
      <c r="E1037">
        <v>28.468800000000002</v>
      </c>
      <c r="F1037">
        <f t="shared" si="20"/>
        <v>7</v>
      </c>
    </row>
    <row r="1038" spans="1:6" x14ac:dyDescent="0.35">
      <c r="A1038">
        <v>7005</v>
      </c>
      <c r="B1038" t="s">
        <v>1465</v>
      </c>
      <c r="C1038" t="s">
        <v>428</v>
      </c>
      <c r="D1038" t="s">
        <v>429</v>
      </c>
      <c r="E1038">
        <v>33.786499999999997</v>
      </c>
      <c r="F1038">
        <f t="shared" si="20"/>
        <v>7</v>
      </c>
    </row>
    <row r="1039" spans="1:6" x14ac:dyDescent="0.35">
      <c r="A1039">
        <v>7006</v>
      </c>
      <c r="B1039" t="s">
        <v>1466</v>
      </c>
      <c r="C1039" t="s">
        <v>428</v>
      </c>
      <c r="D1039" t="s">
        <v>429</v>
      </c>
      <c r="E1039">
        <v>52.471400000000003</v>
      </c>
      <c r="F1039">
        <f t="shared" si="20"/>
        <v>7</v>
      </c>
    </row>
    <row r="1040" spans="1:6" x14ac:dyDescent="0.35">
      <c r="A1040">
        <v>7007</v>
      </c>
      <c r="B1040" t="s">
        <v>1467</v>
      </c>
      <c r="C1040" t="s">
        <v>432</v>
      </c>
      <c r="D1040" t="s">
        <v>433</v>
      </c>
      <c r="E1040">
        <v>129.5728</v>
      </c>
      <c r="F1040">
        <f t="shared" si="20"/>
        <v>7</v>
      </c>
    </row>
    <row r="1041" spans="1:6" x14ac:dyDescent="0.35">
      <c r="A1041">
        <v>7008</v>
      </c>
      <c r="B1041" t="s">
        <v>1468</v>
      </c>
      <c r="C1041" t="s">
        <v>428</v>
      </c>
      <c r="D1041" t="s">
        <v>429</v>
      </c>
      <c r="E1041">
        <v>53.286700000000003</v>
      </c>
      <c r="F1041">
        <f t="shared" si="20"/>
        <v>7</v>
      </c>
    </row>
    <row r="1042" spans="1:6" x14ac:dyDescent="0.35">
      <c r="A1042">
        <v>7009</v>
      </c>
      <c r="B1042" t="s">
        <v>1469</v>
      </c>
      <c r="C1042" t="s">
        <v>442</v>
      </c>
      <c r="D1042" t="s">
        <v>433</v>
      </c>
      <c r="E1042">
        <v>3.3197999999999999</v>
      </c>
      <c r="F1042">
        <f t="shared" si="20"/>
        <v>7</v>
      </c>
    </row>
    <row r="1043" spans="1:6" x14ac:dyDescent="0.35">
      <c r="A1043">
        <v>7010</v>
      </c>
      <c r="B1043" t="s">
        <v>1470</v>
      </c>
      <c r="C1043" t="s">
        <v>442</v>
      </c>
      <c r="D1043" t="s">
        <v>433</v>
      </c>
      <c r="E1043">
        <v>141.68520000000001</v>
      </c>
      <c r="F1043">
        <f t="shared" si="20"/>
        <v>7</v>
      </c>
    </row>
    <row r="1044" spans="1:6" x14ac:dyDescent="0.35">
      <c r="A1044">
        <v>7011</v>
      </c>
      <c r="B1044" t="s">
        <v>1471</v>
      </c>
      <c r="C1044" t="s">
        <v>428</v>
      </c>
      <c r="D1044" t="s">
        <v>429</v>
      </c>
      <c r="E1044">
        <v>25.791699999999999</v>
      </c>
      <c r="F1044">
        <f t="shared" si="20"/>
        <v>7</v>
      </c>
    </row>
    <row r="1045" spans="1:6" x14ac:dyDescent="0.35">
      <c r="A1045">
        <v>7012</v>
      </c>
      <c r="B1045" t="s">
        <v>1472</v>
      </c>
      <c r="C1045" t="s">
        <v>432</v>
      </c>
      <c r="D1045" t="s">
        <v>433</v>
      </c>
      <c r="E1045">
        <v>55.390500000000003</v>
      </c>
      <c r="F1045">
        <f t="shared" si="20"/>
        <v>7</v>
      </c>
    </row>
    <row r="1046" spans="1:6" x14ac:dyDescent="0.35">
      <c r="A1046">
        <v>7013</v>
      </c>
      <c r="B1046" t="s">
        <v>1473</v>
      </c>
      <c r="C1046" t="s">
        <v>442</v>
      </c>
      <c r="D1046" t="s">
        <v>433</v>
      </c>
      <c r="E1046">
        <v>27.9878</v>
      </c>
      <c r="F1046">
        <f t="shared" si="20"/>
        <v>7</v>
      </c>
    </row>
    <row r="1047" spans="1:6" x14ac:dyDescent="0.35">
      <c r="A1047">
        <v>7014</v>
      </c>
      <c r="B1047" t="s">
        <v>1474</v>
      </c>
      <c r="C1047" t="s">
        <v>442</v>
      </c>
      <c r="D1047" t="s">
        <v>433</v>
      </c>
      <c r="E1047">
        <v>25.016400000000001</v>
      </c>
      <c r="F1047">
        <f t="shared" si="20"/>
        <v>7</v>
      </c>
    </row>
    <row r="1048" spans="1:6" x14ac:dyDescent="0.35">
      <c r="A1048">
        <v>7015</v>
      </c>
      <c r="B1048" t="s">
        <v>1475</v>
      </c>
      <c r="C1048" t="s">
        <v>428</v>
      </c>
      <c r="D1048" t="s">
        <v>429</v>
      </c>
      <c r="E1048">
        <v>21.308199999999999</v>
      </c>
      <c r="F1048">
        <f t="shared" si="20"/>
        <v>7</v>
      </c>
    </row>
    <row r="1049" spans="1:6" x14ac:dyDescent="0.35">
      <c r="A1049">
        <v>7016</v>
      </c>
      <c r="B1049" t="s">
        <v>1476</v>
      </c>
      <c r="C1049" t="s">
        <v>442</v>
      </c>
      <c r="D1049" t="s">
        <v>433</v>
      </c>
      <c r="E1049">
        <v>14.666600000000001</v>
      </c>
      <c r="F1049">
        <f t="shared" si="20"/>
        <v>7</v>
      </c>
    </row>
    <row r="1050" spans="1:6" x14ac:dyDescent="0.35">
      <c r="A1050">
        <v>7017</v>
      </c>
      <c r="B1050" t="s">
        <v>1477</v>
      </c>
      <c r="C1050" t="s">
        <v>442</v>
      </c>
      <c r="D1050" t="s">
        <v>433</v>
      </c>
      <c r="E1050">
        <v>49.126899999999999</v>
      </c>
      <c r="F1050">
        <f t="shared" si="20"/>
        <v>7</v>
      </c>
    </row>
    <row r="1051" spans="1:6" x14ac:dyDescent="0.35">
      <c r="A1051">
        <v>7018</v>
      </c>
      <c r="B1051" t="s">
        <v>1478</v>
      </c>
      <c r="C1051" t="s">
        <v>432</v>
      </c>
      <c r="D1051" t="s">
        <v>433</v>
      </c>
      <c r="E1051">
        <v>67.78</v>
      </c>
      <c r="F1051">
        <f t="shared" si="20"/>
        <v>7</v>
      </c>
    </row>
    <row r="1052" spans="1:6" x14ac:dyDescent="0.35">
      <c r="A1052">
        <v>7019</v>
      </c>
      <c r="B1052" t="s">
        <v>1479</v>
      </c>
      <c r="C1052" t="s">
        <v>428</v>
      </c>
      <c r="D1052" t="s">
        <v>429</v>
      </c>
      <c r="E1052">
        <v>25.837700000000002</v>
      </c>
      <c r="F1052">
        <f t="shared" si="20"/>
        <v>7</v>
      </c>
    </row>
    <row r="1053" spans="1:6" x14ac:dyDescent="0.35">
      <c r="A1053">
        <v>7020</v>
      </c>
      <c r="B1053" t="s">
        <v>1480</v>
      </c>
      <c r="C1053" t="s">
        <v>428</v>
      </c>
      <c r="D1053" t="s">
        <v>429</v>
      </c>
      <c r="E1053">
        <v>39.087800000000001</v>
      </c>
      <c r="F1053">
        <f t="shared" si="20"/>
        <v>7</v>
      </c>
    </row>
    <row r="1054" spans="1:6" x14ac:dyDescent="0.35">
      <c r="A1054">
        <v>7021</v>
      </c>
      <c r="B1054" t="s">
        <v>1481</v>
      </c>
      <c r="C1054" t="s">
        <v>432</v>
      </c>
      <c r="D1054" t="s">
        <v>433</v>
      </c>
      <c r="E1054">
        <v>212.0581</v>
      </c>
      <c r="F1054">
        <f t="shared" si="20"/>
        <v>7</v>
      </c>
    </row>
    <row r="1055" spans="1:6" x14ac:dyDescent="0.35">
      <c r="A1055">
        <v>7022</v>
      </c>
      <c r="B1055" t="s">
        <v>1482</v>
      </c>
      <c r="C1055" t="s">
        <v>442</v>
      </c>
      <c r="D1055" t="s">
        <v>433</v>
      </c>
      <c r="E1055">
        <v>208.96289999999999</v>
      </c>
      <c r="F1055">
        <f t="shared" si="20"/>
        <v>7</v>
      </c>
    </row>
    <row r="1056" spans="1:6" x14ac:dyDescent="0.35">
      <c r="A1056">
        <v>7023</v>
      </c>
      <c r="B1056" t="s">
        <v>1483</v>
      </c>
      <c r="C1056" t="s">
        <v>428</v>
      </c>
      <c r="D1056" t="s">
        <v>429</v>
      </c>
      <c r="E1056">
        <v>33.755800000000001</v>
      </c>
      <c r="F1056">
        <f t="shared" si="20"/>
        <v>7</v>
      </c>
    </row>
    <row r="1057" spans="1:6" x14ac:dyDescent="0.35">
      <c r="A1057">
        <v>7024</v>
      </c>
      <c r="B1057" t="s">
        <v>1484</v>
      </c>
      <c r="C1057" t="s">
        <v>428</v>
      </c>
      <c r="D1057" t="s">
        <v>429</v>
      </c>
      <c r="E1057">
        <v>15.993399999999999</v>
      </c>
      <c r="F1057">
        <f t="shared" si="20"/>
        <v>7</v>
      </c>
    </row>
    <row r="1058" spans="1:6" x14ac:dyDescent="0.35">
      <c r="A1058">
        <v>7025</v>
      </c>
      <c r="B1058" t="s">
        <v>1485</v>
      </c>
      <c r="C1058" t="s">
        <v>442</v>
      </c>
      <c r="D1058" t="s">
        <v>433</v>
      </c>
      <c r="E1058">
        <v>9.8760999999999992</v>
      </c>
      <c r="F1058">
        <f t="shared" si="20"/>
        <v>7</v>
      </c>
    </row>
    <row r="1059" spans="1:6" x14ac:dyDescent="0.35">
      <c r="A1059">
        <v>7026</v>
      </c>
      <c r="B1059" t="s">
        <v>1486</v>
      </c>
      <c r="C1059" t="s">
        <v>428</v>
      </c>
      <c r="D1059" t="s">
        <v>429</v>
      </c>
      <c r="E1059">
        <v>40.250599999999999</v>
      </c>
      <c r="F1059">
        <f t="shared" si="20"/>
        <v>7</v>
      </c>
    </row>
    <row r="1060" spans="1:6" x14ac:dyDescent="0.35">
      <c r="A1060">
        <v>7027</v>
      </c>
      <c r="B1060" t="s">
        <v>1487</v>
      </c>
      <c r="C1060" t="s">
        <v>428</v>
      </c>
      <c r="D1060" t="s">
        <v>429</v>
      </c>
      <c r="E1060">
        <v>68.344200000000001</v>
      </c>
      <c r="F1060">
        <f t="shared" si="20"/>
        <v>7</v>
      </c>
    </row>
    <row r="1061" spans="1:6" x14ac:dyDescent="0.35">
      <c r="A1061">
        <v>7028</v>
      </c>
      <c r="B1061" t="s">
        <v>1488</v>
      </c>
      <c r="C1061" t="s">
        <v>442</v>
      </c>
      <c r="D1061" t="s">
        <v>433</v>
      </c>
      <c r="E1061">
        <v>31.584499999999998</v>
      </c>
      <c r="F1061">
        <f t="shared" si="20"/>
        <v>7</v>
      </c>
    </row>
    <row r="1062" spans="1:6" x14ac:dyDescent="0.35">
      <c r="A1062">
        <v>7029</v>
      </c>
      <c r="B1062" t="s">
        <v>1489</v>
      </c>
      <c r="C1062" t="s">
        <v>432</v>
      </c>
      <c r="D1062" t="s">
        <v>433</v>
      </c>
      <c r="E1062">
        <v>32.734400000000001</v>
      </c>
      <c r="F1062">
        <f t="shared" si="20"/>
        <v>7</v>
      </c>
    </row>
    <row r="1063" spans="1:6" x14ac:dyDescent="0.35">
      <c r="A1063">
        <v>7030</v>
      </c>
      <c r="B1063" t="s">
        <v>1490</v>
      </c>
      <c r="C1063" t="s">
        <v>428</v>
      </c>
      <c r="D1063" t="s">
        <v>429</v>
      </c>
      <c r="E1063">
        <v>25.9068</v>
      </c>
      <c r="F1063">
        <f t="shared" si="20"/>
        <v>7</v>
      </c>
    </row>
    <row r="1064" spans="1:6" x14ac:dyDescent="0.35">
      <c r="A1064">
        <v>7031</v>
      </c>
      <c r="B1064" t="s">
        <v>1491</v>
      </c>
      <c r="C1064" t="s">
        <v>428</v>
      </c>
      <c r="D1064" t="s">
        <v>429</v>
      </c>
      <c r="E1064">
        <v>25.205400000000001</v>
      </c>
      <c r="F1064">
        <f t="shared" si="20"/>
        <v>7</v>
      </c>
    </row>
    <row r="1065" spans="1:6" x14ac:dyDescent="0.35">
      <c r="A1065">
        <v>7032</v>
      </c>
      <c r="B1065" t="s">
        <v>1492</v>
      </c>
      <c r="C1065" t="s">
        <v>432</v>
      </c>
      <c r="D1065" t="s">
        <v>433</v>
      </c>
      <c r="E1065">
        <v>66.019099999999995</v>
      </c>
      <c r="F1065">
        <f t="shared" si="20"/>
        <v>7</v>
      </c>
    </row>
    <row r="1066" spans="1:6" x14ac:dyDescent="0.35">
      <c r="A1066">
        <v>7033</v>
      </c>
      <c r="B1066" t="s">
        <v>1493</v>
      </c>
      <c r="C1066" t="s">
        <v>432</v>
      </c>
      <c r="D1066" t="s">
        <v>433</v>
      </c>
      <c r="E1066">
        <v>69.735200000000006</v>
      </c>
      <c r="F1066">
        <f t="shared" si="20"/>
        <v>7</v>
      </c>
    </row>
    <row r="1067" spans="1:6" x14ac:dyDescent="0.35">
      <c r="A1067">
        <v>7034</v>
      </c>
      <c r="B1067" t="s">
        <v>1494</v>
      </c>
      <c r="C1067" t="s">
        <v>442</v>
      </c>
      <c r="D1067" t="s">
        <v>433</v>
      </c>
      <c r="E1067">
        <v>12.6228</v>
      </c>
      <c r="F1067">
        <f t="shared" si="20"/>
        <v>7</v>
      </c>
    </row>
    <row r="1068" spans="1:6" x14ac:dyDescent="0.35">
      <c r="A1068">
        <v>7035</v>
      </c>
      <c r="B1068" t="s">
        <v>1495</v>
      </c>
      <c r="C1068" t="s">
        <v>428</v>
      </c>
      <c r="D1068" t="s">
        <v>429</v>
      </c>
      <c r="E1068">
        <v>19.6968</v>
      </c>
      <c r="F1068">
        <f t="shared" si="20"/>
        <v>7</v>
      </c>
    </row>
    <row r="1069" spans="1:6" x14ac:dyDescent="0.35">
      <c r="A1069">
        <v>7036</v>
      </c>
      <c r="B1069" t="s">
        <v>1496</v>
      </c>
      <c r="C1069" t="s">
        <v>442</v>
      </c>
      <c r="D1069" t="s">
        <v>433</v>
      </c>
      <c r="E1069">
        <v>34.632100000000001</v>
      </c>
      <c r="F1069">
        <f t="shared" si="20"/>
        <v>7</v>
      </c>
    </row>
    <row r="1070" spans="1:6" x14ac:dyDescent="0.35">
      <c r="A1070">
        <v>7037</v>
      </c>
      <c r="B1070" t="s">
        <v>1497</v>
      </c>
      <c r="C1070" t="s">
        <v>442</v>
      </c>
      <c r="D1070" t="s">
        <v>433</v>
      </c>
      <c r="E1070">
        <v>23.651499999999999</v>
      </c>
      <c r="F1070">
        <f t="shared" si="20"/>
        <v>7</v>
      </c>
    </row>
    <row r="1071" spans="1:6" x14ac:dyDescent="0.35">
      <c r="A1071">
        <v>7038</v>
      </c>
      <c r="B1071" t="s">
        <v>1498</v>
      </c>
      <c r="C1071" t="s">
        <v>428</v>
      </c>
      <c r="D1071" t="s">
        <v>429</v>
      </c>
      <c r="E1071">
        <v>6.9531000000000001</v>
      </c>
      <c r="F1071">
        <f t="shared" si="20"/>
        <v>7</v>
      </c>
    </row>
    <row r="1072" spans="1:6" x14ac:dyDescent="0.35">
      <c r="A1072">
        <v>7039</v>
      </c>
      <c r="B1072" t="s">
        <v>1499</v>
      </c>
      <c r="C1072" t="s">
        <v>432</v>
      </c>
      <c r="D1072" t="s">
        <v>433</v>
      </c>
      <c r="E1072">
        <v>8.8117000000000001</v>
      </c>
      <c r="F1072">
        <f t="shared" si="20"/>
        <v>7</v>
      </c>
    </row>
    <row r="1073" spans="1:6" x14ac:dyDescent="0.35">
      <c r="A1073">
        <v>7040</v>
      </c>
      <c r="B1073" t="s">
        <v>1500</v>
      </c>
      <c r="C1073" t="s">
        <v>442</v>
      </c>
      <c r="D1073" t="s">
        <v>433</v>
      </c>
      <c r="E1073">
        <v>83.630200000000002</v>
      </c>
      <c r="F1073">
        <f t="shared" si="20"/>
        <v>7</v>
      </c>
    </row>
    <row r="1074" spans="1:6" x14ac:dyDescent="0.35">
      <c r="A1074">
        <v>7041</v>
      </c>
      <c r="B1074" t="s">
        <v>1501</v>
      </c>
      <c r="C1074" t="s">
        <v>432</v>
      </c>
      <c r="D1074" t="s">
        <v>433</v>
      </c>
      <c r="E1074">
        <v>126.18300000000001</v>
      </c>
      <c r="F1074">
        <f t="shared" si="20"/>
        <v>7</v>
      </c>
    </row>
    <row r="1075" spans="1:6" x14ac:dyDescent="0.35">
      <c r="A1075">
        <v>7042</v>
      </c>
      <c r="B1075" t="s">
        <v>1502</v>
      </c>
      <c r="C1075" t="s">
        <v>442</v>
      </c>
      <c r="D1075" t="s">
        <v>433</v>
      </c>
      <c r="E1075">
        <v>18.801500000000001</v>
      </c>
      <c r="F1075">
        <f t="shared" si="20"/>
        <v>7</v>
      </c>
    </row>
    <row r="1076" spans="1:6" x14ac:dyDescent="0.35">
      <c r="A1076">
        <v>7043</v>
      </c>
      <c r="B1076" t="s">
        <v>1503</v>
      </c>
      <c r="C1076" t="s">
        <v>442</v>
      </c>
      <c r="D1076" t="s">
        <v>433</v>
      </c>
      <c r="E1076">
        <v>18.856000000000002</v>
      </c>
      <c r="F1076">
        <f t="shared" si="20"/>
        <v>7</v>
      </c>
    </row>
    <row r="1077" spans="1:6" x14ac:dyDescent="0.35">
      <c r="A1077">
        <v>7044</v>
      </c>
      <c r="B1077" t="s">
        <v>1504</v>
      </c>
      <c r="C1077" t="s">
        <v>442</v>
      </c>
      <c r="D1077" t="s">
        <v>433</v>
      </c>
      <c r="E1077">
        <v>43.865099999999998</v>
      </c>
      <c r="F1077">
        <f t="shared" si="20"/>
        <v>7</v>
      </c>
    </row>
    <row r="1078" spans="1:6" x14ac:dyDescent="0.35">
      <c r="A1078">
        <v>7045</v>
      </c>
      <c r="B1078" t="s">
        <v>1505</v>
      </c>
      <c r="C1078" t="s">
        <v>428</v>
      </c>
      <c r="D1078" t="s">
        <v>429</v>
      </c>
      <c r="E1078">
        <v>56.629399999999997</v>
      </c>
      <c r="F1078">
        <f t="shared" si="20"/>
        <v>7</v>
      </c>
    </row>
    <row r="1079" spans="1:6" x14ac:dyDescent="0.35">
      <c r="A1079">
        <v>7046</v>
      </c>
      <c r="B1079" t="s">
        <v>1506</v>
      </c>
      <c r="C1079" t="s">
        <v>428</v>
      </c>
      <c r="D1079" t="s">
        <v>429</v>
      </c>
      <c r="E1079">
        <v>53.502099999999999</v>
      </c>
      <c r="F1079">
        <f t="shared" si="20"/>
        <v>7</v>
      </c>
    </row>
    <row r="1080" spans="1:6" x14ac:dyDescent="0.35">
      <c r="A1080">
        <v>7047</v>
      </c>
      <c r="B1080" t="s">
        <v>1507</v>
      </c>
      <c r="C1080" t="s">
        <v>442</v>
      </c>
      <c r="D1080" t="s">
        <v>433</v>
      </c>
      <c r="E1080">
        <v>30.805199999999999</v>
      </c>
      <c r="F1080">
        <f t="shared" si="20"/>
        <v>7</v>
      </c>
    </row>
    <row r="1081" spans="1:6" x14ac:dyDescent="0.35">
      <c r="A1081">
        <v>7048</v>
      </c>
      <c r="B1081" t="s">
        <v>1508</v>
      </c>
      <c r="C1081" t="s">
        <v>442</v>
      </c>
      <c r="D1081" t="s">
        <v>433</v>
      </c>
      <c r="E1081">
        <v>22.980799999999999</v>
      </c>
      <c r="F1081">
        <f t="shared" si="20"/>
        <v>7</v>
      </c>
    </row>
    <row r="1082" spans="1:6" x14ac:dyDescent="0.35">
      <c r="A1082">
        <v>7049</v>
      </c>
      <c r="B1082" t="s">
        <v>1509</v>
      </c>
      <c r="C1082" t="s">
        <v>428</v>
      </c>
      <c r="D1082" t="s">
        <v>429</v>
      </c>
      <c r="E1082">
        <v>15.2986</v>
      </c>
      <c r="F1082">
        <f t="shared" si="20"/>
        <v>7</v>
      </c>
    </row>
    <row r="1083" spans="1:6" x14ac:dyDescent="0.35">
      <c r="A1083">
        <v>7050</v>
      </c>
      <c r="B1083" t="s">
        <v>1510</v>
      </c>
      <c r="C1083" t="s">
        <v>442</v>
      </c>
      <c r="D1083" t="s">
        <v>433</v>
      </c>
      <c r="E1083">
        <v>33.485399999999998</v>
      </c>
      <c r="F1083">
        <f t="shared" si="20"/>
        <v>7</v>
      </c>
    </row>
    <row r="1084" spans="1:6" x14ac:dyDescent="0.35">
      <c r="A1084">
        <v>7051</v>
      </c>
      <c r="B1084" t="s">
        <v>1511</v>
      </c>
      <c r="C1084" t="s">
        <v>428</v>
      </c>
      <c r="D1084" t="s">
        <v>429</v>
      </c>
      <c r="E1084">
        <v>16.243300000000001</v>
      </c>
      <c r="F1084">
        <f t="shared" si="20"/>
        <v>7</v>
      </c>
    </row>
    <row r="1085" spans="1:6" x14ac:dyDescent="0.35">
      <c r="A1085">
        <v>7052</v>
      </c>
      <c r="B1085" t="s">
        <v>1512</v>
      </c>
      <c r="C1085" t="s">
        <v>428</v>
      </c>
      <c r="D1085" t="s">
        <v>429</v>
      </c>
      <c r="E1085">
        <v>7.0347</v>
      </c>
      <c r="F1085">
        <f t="shared" si="20"/>
        <v>7</v>
      </c>
    </row>
    <row r="1086" spans="1:6" x14ac:dyDescent="0.35">
      <c r="A1086">
        <v>7053</v>
      </c>
      <c r="B1086" t="s">
        <v>1513</v>
      </c>
      <c r="C1086" t="s">
        <v>442</v>
      </c>
      <c r="D1086" t="s">
        <v>433</v>
      </c>
      <c r="E1086">
        <v>33.341000000000001</v>
      </c>
      <c r="F1086">
        <f t="shared" si="20"/>
        <v>7</v>
      </c>
    </row>
    <row r="1087" spans="1:6" x14ac:dyDescent="0.35">
      <c r="A1087">
        <v>7054</v>
      </c>
      <c r="B1087" t="s">
        <v>1514</v>
      </c>
      <c r="C1087" t="s">
        <v>428</v>
      </c>
      <c r="D1087" t="s">
        <v>429</v>
      </c>
      <c r="E1087">
        <v>61.771700000000003</v>
      </c>
      <c r="F1087">
        <f t="shared" si="20"/>
        <v>7</v>
      </c>
    </row>
    <row r="1088" spans="1:6" x14ac:dyDescent="0.35">
      <c r="A1088">
        <v>7055</v>
      </c>
      <c r="B1088" t="s">
        <v>1515</v>
      </c>
      <c r="C1088" t="s">
        <v>432</v>
      </c>
      <c r="D1088" t="s">
        <v>433</v>
      </c>
      <c r="E1088">
        <v>86.669300000000007</v>
      </c>
      <c r="F1088">
        <f t="shared" si="20"/>
        <v>7</v>
      </c>
    </row>
    <row r="1089" spans="1:6" x14ac:dyDescent="0.35">
      <c r="A1089">
        <v>7056</v>
      </c>
      <c r="B1089" t="s">
        <v>1516</v>
      </c>
      <c r="C1089" t="s">
        <v>442</v>
      </c>
      <c r="D1089" t="s">
        <v>433</v>
      </c>
      <c r="E1089">
        <v>36.7318</v>
      </c>
      <c r="F1089">
        <f t="shared" si="20"/>
        <v>7</v>
      </c>
    </row>
    <row r="1090" spans="1:6" x14ac:dyDescent="0.35">
      <c r="A1090">
        <v>7057</v>
      </c>
      <c r="B1090" t="s">
        <v>1517</v>
      </c>
      <c r="C1090" t="s">
        <v>428</v>
      </c>
      <c r="D1090" t="s">
        <v>429</v>
      </c>
      <c r="E1090">
        <v>14.609299999999999</v>
      </c>
      <c r="F1090">
        <f t="shared" si="20"/>
        <v>7</v>
      </c>
    </row>
    <row r="1091" spans="1:6" x14ac:dyDescent="0.35">
      <c r="A1091">
        <v>7058</v>
      </c>
      <c r="B1091" t="s">
        <v>1518</v>
      </c>
      <c r="C1091" t="s">
        <v>428</v>
      </c>
      <c r="D1091" t="s">
        <v>429</v>
      </c>
      <c r="E1091">
        <v>14.6584</v>
      </c>
      <c r="F1091">
        <f t="shared" ref="F1091:F1154" si="21">INT(A1091/1000)</f>
        <v>7</v>
      </c>
    </row>
    <row r="1092" spans="1:6" x14ac:dyDescent="0.35">
      <c r="A1092">
        <v>7059</v>
      </c>
      <c r="B1092" t="s">
        <v>1519</v>
      </c>
      <c r="C1092" t="s">
        <v>442</v>
      </c>
      <c r="D1092" t="s">
        <v>433</v>
      </c>
      <c r="E1092">
        <v>11.103</v>
      </c>
      <c r="F1092">
        <f t="shared" si="21"/>
        <v>7</v>
      </c>
    </row>
    <row r="1093" spans="1:6" x14ac:dyDescent="0.35">
      <c r="A1093">
        <v>7060</v>
      </c>
      <c r="B1093" t="s">
        <v>1520</v>
      </c>
      <c r="C1093" t="s">
        <v>428</v>
      </c>
      <c r="D1093" t="s">
        <v>429</v>
      </c>
      <c r="E1093">
        <v>42.4803</v>
      </c>
      <c r="F1093">
        <f t="shared" si="21"/>
        <v>7</v>
      </c>
    </row>
    <row r="1094" spans="1:6" x14ac:dyDescent="0.35">
      <c r="A1094">
        <v>7061</v>
      </c>
      <c r="B1094" t="s">
        <v>1521</v>
      </c>
      <c r="C1094" t="s">
        <v>442</v>
      </c>
      <c r="D1094" t="s">
        <v>433</v>
      </c>
      <c r="E1094">
        <v>15.596299999999999</v>
      </c>
      <c r="F1094">
        <f t="shared" si="21"/>
        <v>7</v>
      </c>
    </row>
    <row r="1095" spans="1:6" x14ac:dyDescent="0.35">
      <c r="A1095">
        <v>7062</v>
      </c>
      <c r="B1095" t="s">
        <v>1522</v>
      </c>
      <c r="C1095" t="s">
        <v>428</v>
      </c>
      <c r="D1095" t="s">
        <v>429</v>
      </c>
      <c r="E1095">
        <v>9.3451000000000004</v>
      </c>
      <c r="F1095">
        <f t="shared" si="21"/>
        <v>7</v>
      </c>
    </row>
    <row r="1096" spans="1:6" x14ac:dyDescent="0.35">
      <c r="A1096">
        <v>7063</v>
      </c>
      <c r="B1096" t="s">
        <v>1523</v>
      </c>
      <c r="C1096" t="s">
        <v>428</v>
      </c>
      <c r="D1096" t="s">
        <v>429</v>
      </c>
      <c r="E1096">
        <v>25.5</v>
      </c>
      <c r="F1096">
        <f t="shared" si="21"/>
        <v>7</v>
      </c>
    </row>
    <row r="1097" spans="1:6" x14ac:dyDescent="0.35">
      <c r="A1097">
        <v>7064</v>
      </c>
      <c r="B1097" t="s">
        <v>1524</v>
      </c>
      <c r="C1097" t="s">
        <v>428</v>
      </c>
      <c r="D1097" t="s">
        <v>429</v>
      </c>
      <c r="E1097">
        <v>64.911699999999996</v>
      </c>
      <c r="F1097">
        <f t="shared" si="21"/>
        <v>7</v>
      </c>
    </row>
    <row r="1098" spans="1:6" x14ac:dyDescent="0.35">
      <c r="A1098">
        <v>7065</v>
      </c>
      <c r="B1098" t="s">
        <v>1525</v>
      </c>
      <c r="C1098" t="s">
        <v>428</v>
      </c>
      <c r="D1098" t="s">
        <v>429</v>
      </c>
      <c r="E1098">
        <v>20.988499999999998</v>
      </c>
      <c r="F1098">
        <f t="shared" si="21"/>
        <v>7</v>
      </c>
    </row>
    <row r="1099" spans="1:6" x14ac:dyDescent="0.35">
      <c r="A1099">
        <v>7066</v>
      </c>
      <c r="B1099" t="s">
        <v>1526</v>
      </c>
      <c r="C1099" t="s">
        <v>428</v>
      </c>
      <c r="D1099" t="s">
        <v>429</v>
      </c>
      <c r="E1099">
        <v>28.688400000000001</v>
      </c>
      <c r="F1099">
        <f t="shared" si="21"/>
        <v>7</v>
      </c>
    </row>
    <row r="1100" spans="1:6" x14ac:dyDescent="0.35">
      <c r="A1100">
        <v>7067</v>
      </c>
      <c r="B1100" t="s">
        <v>1527</v>
      </c>
      <c r="C1100" t="s">
        <v>442</v>
      </c>
      <c r="D1100" t="s">
        <v>433</v>
      </c>
      <c r="E1100">
        <v>43.027099999999997</v>
      </c>
      <c r="F1100">
        <f t="shared" si="21"/>
        <v>7</v>
      </c>
    </row>
    <row r="1101" spans="1:6" x14ac:dyDescent="0.35">
      <c r="A1101">
        <v>7068</v>
      </c>
      <c r="B1101" t="s">
        <v>1528</v>
      </c>
      <c r="C1101" t="s">
        <v>432</v>
      </c>
      <c r="D1101" t="s">
        <v>433</v>
      </c>
      <c r="E1101">
        <v>113.2278</v>
      </c>
      <c r="F1101">
        <f t="shared" si="21"/>
        <v>7</v>
      </c>
    </row>
    <row r="1102" spans="1:6" x14ac:dyDescent="0.35">
      <c r="A1102">
        <v>7069</v>
      </c>
      <c r="B1102" t="s">
        <v>1529</v>
      </c>
      <c r="C1102" t="s">
        <v>428</v>
      </c>
      <c r="D1102" t="s">
        <v>429</v>
      </c>
      <c r="E1102">
        <v>31.401399999999999</v>
      </c>
      <c r="F1102">
        <f t="shared" si="21"/>
        <v>7</v>
      </c>
    </row>
    <row r="1103" spans="1:6" x14ac:dyDescent="0.35">
      <c r="A1103">
        <v>7070</v>
      </c>
      <c r="B1103" t="s">
        <v>1530</v>
      </c>
      <c r="C1103" t="s">
        <v>432</v>
      </c>
      <c r="D1103" t="s">
        <v>433</v>
      </c>
      <c r="E1103">
        <v>138.3458</v>
      </c>
      <c r="F1103">
        <f t="shared" si="21"/>
        <v>7</v>
      </c>
    </row>
    <row r="1104" spans="1:6" x14ac:dyDescent="0.35">
      <c r="A1104">
        <v>7071</v>
      </c>
      <c r="B1104" t="s">
        <v>1531</v>
      </c>
      <c r="C1104" t="s">
        <v>432</v>
      </c>
      <c r="D1104" t="s">
        <v>433</v>
      </c>
      <c r="E1104">
        <v>116.10339999999999</v>
      </c>
      <c r="F1104">
        <f t="shared" si="21"/>
        <v>7</v>
      </c>
    </row>
    <row r="1105" spans="1:6" x14ac:dyDescent="0.35">
      <c r="A1105">
        <v>7072</v>
      </c>
      <c r="B1105" t="s">
        <v>1532</v>
      </c>
      <c r="C1105" t="s">
        <v>442</v>
      </c>
      <c r="D1105" t="s">
        <v>433</v>
      </c>
      <c r="E1105">
        <v>22.882200000000001</v>
      </c>
      <c r="F1105">
        <f t="shared" si="21"/>
        <v>7</v>
      </c>
    </row>
    <row r="1106" spans="1:6" x14ac:dyDescent="0.35">
      <c r="A1106">
        <v>7073</v>
      </c>
      <c r="B1106" t="s">
        <v>1533</v>
      </c>
      <c r="C1106" t="s">
        <v>442</v>
      </c>
      <c r="D1106" t="s">
        <v>433</v>
      </c>
      <c r="E1106">
        <v>8.3376000000000001</v>
      </c>
      <c r="F1106">
        <f t="shared" si="21"/>
        <v>7</v>
      </c>
    </row>
    <row r="1107" spans="1:6" x14ac:dyDescent="0.35">
      <c r="A1107">
        <v>7074</v>
      </c>
      <c r="B1107" t="s">
        <v>1534</v>
      </c>
      <c r="C1107" t="s">
        <v>428</v>
      </c>
      <c r="D1107" t="s">
        <v>429</v>
      </c>
      <c r="E1107">
        <v>9.1526999999999994</v>
      </c>
      <c r="F1107">
        <f t="shared" si="21"/>
        <v>7</v>
      </c>
    </row>
    <row r="1108" spans="1:6" x14ac:dyDescent="0.35">
      <c r="A1108">
        <v>8001</v>
      </c>
      <c r="B1108" t="s">
        <v>1535</v>
      </c>
      <c r="C1108" t="s">
        <v>442</v>
      </c>
      <c r="D1108" t="s">
        <v>433</v>
      </c>
      <c r="E1108">
        <v>14.690899999999999</v>
      </c>
      <c r="F1108">
        <f t="shared" si="21"/>
        <v>8</v>
      </c>
    </row>
    <row r="1109" spans="1:6" x14ac:dyDescent="0.35">
      <c r="A1109">
        <v>8002</v>
      </c>
      <c r="B1109" t="s">
        <v>1536</v>
      </c>
      <c r="C1109" t="s">
        <v>432</v>
      </c>
      <c r="D1109" t="s">
        <v>433</v>
      </c>
      <c r="E1109">
        <v>19.485600000000002</v>
      </c>
      <c r="F1109">
        <f t="shared" si="21"/>
        <v>8</v>
      </c>
    </row>
    <row r="1110" spans="1:6" x14ac:dyDescent="0.35">
      <c r="A1110">
        <v>8003</v>
      </c>
      <c r="B1110" t="s">
        <v>1537</v>
      </c>
      <c r="C1110" t="s">
        <v>432</v>
      </c>
      <c r="D1110" t="s">
        <v>433</v>
      </c>
      <c r="E1110">
        <v>9.8120999999999992</v>
      </c>
      <c r="F1110">
        <f t="shared" si="21"/>
        <v>8</v>
      </c>
    </row>
    <row r="1111" spans="1:6" x14ac:dyDescent="0.35">
      <c r="A1111">
        <v>8004</v>
      </c>
      <c r="B1111" t="s">
        <v>1538</v>
      </c>
      <c r="C1111" t="s">
        <v>442</v>
      </c>
      <c r="D1111" t="s">
        <v>433</v>
      </c>
      <c r="E1111">
        <v>10.188499999999999</v>
      </c>
      <c r="F1111">
        <f t="shared" si="21"/>
        <v>8</v>
      </c>
    </row>
    <row r="1112" spans="1:6" x14ac:dyDescent="0.35">
      <c r="A1112">
        <v>8005</v>
      </c>
      <c r="B1112" t="s">
        <v>1539</v>
      </c>
      <c r="C1112" t="s">
        <v>428</v>
      </c>
      <c r="D1112" t="s">
        <v>429</v>
      </c>
      <c r="E1112">
        <v>9.4164999999999992</v>
      </c>
      <c r="F1112">
        <f t="shared" si="21"/>
        <v>8</v>
      </c>
    </row>
    <row r="1113" spans="1:6" x14ac:dyDescent="0.35">
      <c r="A1113">
        <v>8006</v>
      </c>
      <c r="B1113" t="s">
        <v>1540</v>
      </c>
      <c r="C1113" t="s">
        <v>428</v>
      </c>
      <c r="D1113" t="s">
        <v>429</v>
      </c>
      <c r="E1113">
        <v>16.258700000000001</v>
      </c>
      <c r="F1113">
        <f t="shared" si="21"/>
        <v>8</v>
      </c>
    </row>
    <row r="1114" spans="1:6" x14ac:dyDescent="0.35">
      <c r="A1114">
        <v>8007</v>
      </c>
      <c r="B1114" t="s">
        <v>1541</v>
      </c>
      <c r="C1114" t="s">
        <v>442</v>
      </c>
      <c r="D1114" t="s">
        <v>433</v>
      </c>
      <c r="E1114">
        <v>24.098800000000001</v>
      </c>
      <c r="F1114">
        <f t="shared" si="21"/>
        <v>8</v>
      </c>
    </row>
    <row r="1115" spans="1:6" x14ac:dyDescent="0.35">
      <c r="A1115">
        <v>8008</v>
      </c>
      <c r="B1115" t="s">
        <v>1542</v>
      </c>
      <c r="C1115" t="s">
        <v>428</v>
      </c>
      <c r="D1115" t="s">
        <v>429</v>
      </c>
      <c r="E1115">
        <v>10.661300000000001</v>
      </c>
      <c r="F1115">
        <f t="shared" si="21"/>
        <v>8</v>
      </c>
    </row>
    <row r="1116" spans="1:6" x14ac:dyDescent="0.35">
      <c r="A1116">
        <v>8009</v>
      </c>
      <c r="B1116" t="s">
        <v>1543</v>
      </c>
      <c r="C1116" t="s">
        <v>442</v>
      </c>
      <c r="D1116" t="s">
        <v>433</v>
      </c>
      <c r="E1116">
        <v>26.144200000000001</v>
      </c>
      <c r="F1116">
        <f t="shared" si="21"/>
        <v>8</v>
      </c>
    </row>
    <row r="1117" spans="1:6" x14ac:dyDescent="0.35">
      <c r="A1117">
        <v>8010</v>
      </c>
      <c r="B1117" t="s">
        <v>1544</v>
      </c>
      <c r="C1117" t="s">
        <v>428</v>
      </c>
      <c r="D1117" t="s">
        <v>429</v>
      </c>
      <c r="E1117">
        <v>22.8949</v>
      </c>
      <c r="F1117">
        <f t="shared" si="21"/>
        <v>8</v>
      </c>
    </row>
    <row r="1118" spans="1:6" x14ac:dyDescent="0.35">
      <c r="A1118">
        <v>8011</v>
      </c>
      <c r="B1118" t="s">
        <v>1545</v>
      </c>
      <c r="C1118" t="s">
        <v>442</v>
      </c>
      <c r="D1118" t="s">
        <v>433</v>
      </c>
      <c r="E1118">
        <v>18.116800000000001</v>
      </c>
      <c r="F1118">
        <f t="shared" si="21"/>
        <v>8</v>
      </c>
    </row>
    <row r="1119" spans="1:6" x14ac:dyDescent="0.35">
      <c r="A1119">
        <v>8012</v>
      </c>
      <c r="B1119" t="s">
        <v>1546</v>
      </c>
      <c r="C1119" t="s">
        <v>428</v>
      </c>
      <c r="D1119" t="s">
        <v>429</v>
      </c>
      <c r="E1119">
        <v>4.5605000000000002</v>
      </c>
      <c r="F1119">
        <f t="shared" si="21"/>
        <v>8</v>
      </c>
    </row>
    <row r="1120" spans="1:6" x14ac:dyDescent="0.35">
      <c r="A1120">
        <v>8014</v>
      </c>
      <c r="B1120" t="s">
        <v>1547</v>
      </c>
      <c r="C1120" t="s">
        <v>428</v>
      </c>
      <c r="D1120" t="s">
        <v>429</v>
      </c>
      <c r="E1120">
        <v>7.6849999999999996</v>
      </c>
      <c r="F1120">
        <f t="shared" si="21"/>
        <v>8</v>
      </c>
    </row>
    <row r="1121" spans="1:6" x14ac:dyDescent="0.35">
      <c r="A1121">
        <v>8015</v>
      </c>
      <c r="B1121" t="s">
        <v>1548</v>
      </c>
      <c r="C1121" t="s">
        <v>432</v>
      </c>
      <c r="D1121" t="s">
        <v>433</v>
      </c>
      <c r="E1121">
        <v>25.8932</v>
      </c>
      <c r="F1121">
        <f t="shared" si="21"/>
        <v>8</v>
      </c>
    </row>
    <row r="1122" spans="1:6" x14ac:dyDescent="0.35">
      <c r="A1122">
        <v>8016</v>
      </c>
      <c r="B1122" t="s">
        <v>1549</v>
      </c>
      <c r="C1122" t="s">
        <v>428</v>
      </c>
      <c r="D1122" t="s">
        <v>429</v>
      </c>
      <c r="E1122">
        <v>32.521799999999999</v>
      </c>
      <c r="F1122">
        <f t="shared" si="21"/>
        <v>8</v>
      </c>
    </row>
    <row r="1123" spans="1:6" x14ac:dyDescent="0.35">
      <c r="A1123">
        <v>8017</v>
      </c>
      <c r="B1123" t="s">
        <v>1550</v>
      </c>
      <c r="C1123" t="s">
        <v>428</v>
      </c>
      <c r="D1123" t="s">
        <v>429</v>
      </c>
      <c r="E1123">
        <v>3.6536</v>
      </c>
      <c r="F1123">
        <f t="shared" si="21"/>
        <v>8</v>
      </c>
    </row>
    <row r="1124" spans="1:6" x14ac:dyDescent="0.35">
      <c r="A1124">
        <v>8018</v>
      </c>
      <c r="B1124" t="s">
        <v>1551</v>
      </c>
      <c r="C1124" t="s">
        <v>428</v>
      </c>
      <c r="D1124" t="s">
        <v>429</v>
      </c>
      <c r="E1124">
        <v>8.8988999999999994</v>
      </c>
      <c r="F1124">
        <f t="shared" si="21"/>
        <v>8</v>
      </c>
    </row>
    <row r="1125" spans="1:6" x14ac:dyDescent="0.35">
      <c r="A1125">
        <v>8019</v>
      </c>
      <c r="B1125" t="s">
        <v>1552</v>
      </c>
      <c r="C1125" t="s">
        <v>428</v>
      </c>
      <c r="D1125" t="s">
        <v>429</v>
      </c>
      <c r="E1125">
        <v>13.785500000000001</v>
      </c>
      <c r="F1125">
        <f t="shared" si="21"/>
        <v>8</v>
      </c>
    </row>
    <row r="1126" spans="1:6" x14ac:dyDescent="0.35">
      <c r="A1126">
        <v>8020</v>
      </c>
      <c r="B1126" t="s">
        <v>1553</v>
      </c>
      <c r="C1126" t="s">
        <v>428</v>
      </c>
      <c r="D1126" t="s">
        <v>429</v>
      </c>
      <c r="E1126">
        <v>3.9868999999999999</v>
      </c>
      <c r="F1126">
        <f t="shared" si="21"/>
        <v>8</v>
      </c>
    </row>
    <row r="1127" spans="1:6" x14ac:dyDescent="0.35">
      <c r="A1127">
        <v>8021</v>
      </c>
      <c r="B1127" t="s">
        <v>1554</v>
      </c>
      <c r="C1127" t="s">
        <v>428</v>
      </c>
      <c r="D1127" t="s">
        <v>429</v>
      </c>
      <c r="E1127">
        <v>9.7027000000000001</v>
      </c>
      <c r="F1127">
        <f t="shared" si="21"/>
        <v>8</v>
      </c>
    </row>
    <row r="1128" spans="1:6" x14ac:dyDescent="0.35">
      <c r="A1128">
        <v>8022</v>
      </c>
      <c r="B1128" t="s">
        <v>1555</v>
      </c>
      <c r="C1128" t="s">
        <v>428</v>
      </c>
      <c r="D1128" t="s">
        <v>429</v>
      </c>
      <c r="E1128">
        <v>4.0926999999999998</v>
      </c>
      <c r="F1128">
        <f t="shared" si="21"/>
        <v>8</v>
      </c>
    </row>
    <row r="1129" spans="1:6" x14ac:dyDescent="0.35">
      <c r="A1129">
        <v>8023</v>
      </c>
      <c r="B1129" t="s">
        <v>1556</v>
      </c>
      <c r="C1129" t="s">
        <v>432</v>
      </c>
      <c r="D1129" t="s">
        <v>433</v>
      </c>
      <c r="E1129">
        <v>40.692</v>
      </c>
      <c r="F1129">
        <f t="shared" si="21"/>
        <v>8</v>
      </c>
    </row>
    <row r="1130" spans="1:6" x14ac:dyDescent="0.35">
      <c r="A1130">
        <v>8024</v>
      </c>
      <c r="B1130" t="s">
        <v>1557</v>
      </c>
      <c r="C1130" t="s">
        <v>428</v>
      </c>
      <c r="D1130" t="s">
        <v>429</v>
      </c>
      <c r="E1130">
        <v>2.1638000000000002</v>
      </c>
      <c r="F1130">
        <f t="shared" si="21"/>
        <v>8</v>
      </c>
    </row>
    <row r="1131" spans="1:6" x14ac:dyDescent="0.35">
      <c r="A1131">
        <v>8025</v>
      </c>
      <c r="B1131" t="s">
        <v>1558</v>
      </c>
      <c r="C1131" t="s">
        <v>428</v>
      </c>
      <c r="D1131" t="s">
        <v>429</v>
      </c>
      <c r="E1131">
        <v>8.0808999999999997</v>
      </c>
      <c r="F1131">
        <f t="shared" si="21"/>
        <v>8</v>
      </c>
    </row>
    <row r="1132" spans="1:6" x14ac:dyDescent="0.35">
      <c r="A1132">
        <v>8026</v>
      </c>
      <c r="B1132" t="s">
        <v>1559</v>
      </c>
      <c r="C1132" t="s">
        <v>428</v>
      </c>
      <c r="D1132" t="s">
        <v>429</v>
      </c>
      <c r="E1132">
        <v>5.9592999999999998</v>
      </c>
      <c r="F1132">
        <f t="shared" si="21"/>
        <v>8</v>
      </c>
    </row>
    <row r="1133" spans="1:6" x14ac:dyDescent="0.35">
      <c r="A1133">
        <v>8027</v>
      </c>
      <c r="B1133" t="s">
        <v>1560</v>
      </c>
      <c r="C1133" t="s">
        <v>428</v>
      </c>
      <c r="D1133" t="s">
        <v>429</v>
      </c>
      <c r="E1133">
        <v>6.6486000000000001</v>
      </c>
      <c r="F1133">
        <f t="shared" si="21"/>
        <v>8</v>
      </c>
    </row>
    <row r="1134" spans="1:6" x14ac:dyDescent="0.35">
      <c r="A1134">
        <v>8028</v>
      </c>
      <c r="B1134" t="s">
        <v>1561</v>
      </c>
      <c r="C1134" t="s">
        <v>428</v>
      </c>
      <c r="D1134" t="s">
        <v>429</v>
      </c>
      <c r="E1134">
        <v>12.1251</v>
      </c>
      <c r="F1134">
        <f t="shared" si="21"/>
        <v>8</v>
      </c>
    </row>
    <row r="1135" spans="1:6" x14ac:dyDescent="0.35">
      <c r="A1135">
        <v>8029</v>
      </c>
      <c r="B1135" t="s">
        <v>1562</v>
      </c>
      <c r="C1135" t="s">
        <v>442</v>
      </c>
      <c r="D1135" t="s">
        <v>433</v>
      </c>
      <c r="E1135">
        <v>19.957100000000001</v>
      </c>
      <c r="F1135">
        <f t="shared" si="21"/>
        <v>8</v>
      </c>
    </row>
    <row r="1136" spans="1:6" x14ac:dyDescent="0.35">
      <c r="A1136">
        <v>8030</v>
      </c>
      <c r="B1136" t="s">
        <v>1563</v>
      </c>
      <c r="C1136" t="s">
        <v>428</v>
      </c>
      <c r="D1136" t="s">
        <v>429</v>
      </c>
      <c r="E1136">
        <v>20.305700000000002</v>
      </c>
      <c r="F1136">
        <f t="shared" si="21"/>
        <v>8</v>
      </c>
    </row>
    <row r="1137" spans="1:6" x14ac:dyDescent="0.35">
      <c r="A1137">
        <v>8031</v>
      </c>
      <c r="B1137" t="s">
        <v>44</v>
      </c>
      <c r="C1137" t="s">
        <v>511</v>
      </c>
      <c r="D1137" t="s">
        <v>429</v>
      </c>
      <c r="E1137">
        <v>45.024900000000002</v>
      </c>
      <c r="F1137">
        <f t="shared" si="21"/>
        <v>8</v>
      </c>
    </row>
    <row r="1138" spans="1:6" x14ac:dyDescent="0.35">
      <c r="A1138">
        <v>8032</v>
      </c>
      <c r="B1138" t="s">
        <v>1564</v>
      </c>
      <c r="C1138" t="s">
        <v>432</v>
      </c>
      <c r="D1138" t="s">
        <v>433</v>
      </c>
      <c r="E1138">
        <v>12.2651</v>
      </c>
      <c r="F1138">
        <f t="shared" si="21"/>
        <v>8</v>
      </c>
    </row>
    <row r="1139" spans="1:6" x14ac:dyDescent="0.35">
      <c r="A1139">
        <v>8033</v>
      </c>
      <c r="B1139" t="s">
        <v>1565</v>
      </c>
      <c r="C1139" t="s">
        <v>428</v>
      </c>
      <c r="D1139" t="s">
        <v>429</v>
      </c>
      <c r="E1139">
        <v>8.0244</v>
      </c>
      <c r="F1139">
        <f t="shared" si="21"/>
        <v>8</v>
      </c>
    </row>
    <row r="1140" spans="1:6" x14ac:dyDescent="0.35">
      <c r="A1140">
        <v>8034</v>
      </c>
      <c r="B1140" t="s">
        <v>1566</v>
      </c>
      <c r="C1140" t="s">
        <v>432</v>
      </c>
      <c r="D1140" t="s">
        <v>433</v>
      </c>
      <c r="E1140">
        <v>30.8003</v>
      </c>
      <c r="F1140">
        <f t="shared" si="21"/>
        <v>8</v>
      </c>
    </row>
    <row r="1141" spans="1:6" x14ac:dyDescent="0.35">
      <c r="A1141">
        <v>8035</v>
      </c>
      <c r="B1141" t="s">
        <v>1567</v>
      </c>
      <c r="C1141" t="s">
        <v>442</v>
      </c>
      <c r="D1141" t="s">
        <v>433</v>
      </c>
      <c r="E1141">
        <v>57.828600000000002</v>
      </c>
      <c r="F1141">
        <f t="shared" si="21"/>
        <v>8</v>
      </c>
    </row>
    <row r="1142" spans="1:6" x14ac:dyDescent="0.35">
      <c r="A1142">
        <v>8037</v>
      </c>
      <c r="B1142" t="s">
        <v>1568</v>
      </c>
      <c r="C1142" t="s">
        <v>442</v>
      </c>
      <c r="D1142" t="s">
        <v>433</v>
      </c>
      <c r="E1142">
        <v>10.162699999999999</v>
      </c>
      <c r="F1142">
        <f t="shared" si="21"/>
        <v>8</v>
      </c>
    </row>
    <row r="1143" spans="1:6" x14ac:dyDescent="0.35">
      <c r="A1143">
        <v>8038</v>
      </c>
      <c r="B1143" t="s">
        <v>1569</v>
      </c>
      <c r="C1143" t="s">
        <v>432</v>
      </c>
      <c r="D1143" t="s">
        <v>433</v>
      </c>
      <c r="E1143">
        <v>13.885999999999999</v>
      </c>
      <c r="F1143">
        <f t="shared" si="21"/>
        <v>8</v>
      </c>
    </row>
    <row r="1144" spans="1:6" x14ac:dyDescent="0.35">
      <c r="A1144">
        <v>8039</v>
      </c>
      <c r="B1144" t="s">
        <v>1570</v>
      </c>
      <c r="C1144" t="s">
        <v>428</v>
      </c>
      <c r="D1144" t="s">
        <v>429</v>
      </c>
      <c r="E1144">
        <v>5.3727999999999998</v>
      </c>
      <c r="F1144">
        <f t="shared" si="21"/>
        <v>8</v>
      </c>
    </row>
    <row r="1145" spans="1:6" x14ac:dyDescent="0.35">
      <c r="A1145">
        <v>8040</v>
      </c>
      <c r="B1145" t="s">
        <v>1571</v>
      </c>
      <c r="C1145" t="s">
        <v>442</v>
      </c>
      <c r="D1145" t="s">
        <v>433</v>
      </c>
      <c r="E1145">
        <v>20.5593</v>
      </c>
      <c r="F1145">
        <f t="shared" si="21"/>
        <v>8</v>
      </c>
    </row>
    <row r="1146" spans="1:6" x14ac:dyDescent="0.35">
      <c r="A1146">
        <v>8041</v>
      </c>
      <c r="B1146" t="s">
        <v>1572</v>
      </c>
      <c r="C1146" t="s">
        <v>442</v>
      </c>
      <c r="D1146" t="s">
        <v>433</v>
      </c>
      <c r="E1146">
        <v>10.254799999999999</v>
      </c>
      <c r="F1146">
        <f t="shared" si="21"/>
        <v>8</v>
      </c>
    </row>
    <row r="1147" spans="1:6" x14ac:dyDescent="0.35">
      <c r="A1147">
        <v>8042</v>
      </c>
      <c r="B1147" t="s">
        <v>1573</v>
      </c>
      <c r="C1147" t="s">
        <v>428</v>
      </c>
      <c r="D1147" t="s">
        <v>429</v>
      </c>
      <c r="E1147">
        <v>40.808700000000002</v>
      </c>
      <c r="F1147">
        <f t="shared" si="21"/>
        <v>8</v>
      </c>
    </row>
    <row r="1148" spans="1:6" x14ac:dyDescent="0.35">
      <c r="A1148">
        <v>8043</v>
      </c>
      <c r="B1148" t="s">
        <v>1574</v>
      </c>
      <c r="C1148" t="s">
        <v>432</v>
      </c>
      <c r="D1148" t="s">
        <v>433</v>
      </c>
      <c r="E1148">
        <v>54.514699999999998</v>
      </c>
      <c r="F1148">
        <f t="shared" si="21"/>
        <v>8</v>
      </c>
    </row>
    <row r="1149" spans="1:6" x14ac:dyDescent="0.35">
      <c r="A1149">
        <v>8044</v>
      </c>
      <c r="B1149" t="s">
        <v>1575</v>
      </c>
      <c r="C1149" t="s">
        <v>428</v>
      </c>
      <c r="D1149" t="s">
        <v>429</v>
      </c>
      <c r="E1149">
        <v>5.2710999999999997</v>
      </c>
      <c r="F1149">
        <f t="shared" si="21"/>
        <v>8</v>
      </c>
    </row>
    <row r="1150" spans="1:6" x14ac:dyDescent="0.35">
      <c r="A1150">
        <v>8045</v>
      </c>
      <c r="B1150" t="s">
        <v>1576</v>
      </c>
      <c r="C1150" t="s">
        <v>428</v>
      </c>
      <c r="D1150" t="s">
        <v>429</v>
      </c>
      <c r="E1150">
        <v>13.420199999999999</v>
      </c>
      <c r="F1150">
        <f t="shared" si="21"/>
        <v>8</v>
      </c>
    </row>
    <row r="1151" spans="1:6" x14ac:dyDescent="0.35">
      <c r="A1151">
        <v>8046</v>
      </c>
      <c r="B1151" t="s">
        <v>1577</v>
      </c>
      <c r="C1151" t="s">
        <v>442</v>
      </c>
      <c r="D1151" t="s">
        <v>433</v>
      </c>
      <c r="E1151">
        <v>26.396100000000001</v>
      </c>
      <c r="F1151">
        <f t="shared" si="21"/>
        <v>8</v>
      </c>
    </row>
    <row r="1152" spans="1:6" x14ac:dyDescent="0.35">
      <c r="A1152">
        <v>8047</v>
      </c>
      <c r="B1152" t="s">
        <v>1578</v>
      </c>
      <c r="C1152" t="s">
        <v>428</v>
      </c>
      <c r="D1152" t="s">
        <v>429</v>
      </c>
      <c r="E1152">
        <v>14.4695</v>
      </c>
      <c r="F1152">
        <f t="shared" si="21"/>
        <v>8</v>
      </c>
    </row>
    <row r="1153" spans="1:6" x14ac:dyDescent="0.35">
      <c r="A1153">
        <v>8048</v>
      </c>
      <c r="B1153" t="s">
        <v>1579</v>
      </c>
      <c r="C1153" t="s">
        <v>442</v>
      </c>
      <c r="D1153" t="s">
        <v>433</v>
      </c>
      <c r="E1153">
        <v>10.887600000000001</v>
      </c>
      <c r="F1153">
        <f t="shared" si="21"/>
        <v>8</v>
      </c>
    </row>
    <row r="1154" spans="1:6" x14ac:dyDescent="0.35">
      <c r="A1154">
        <v>8049</v>
      </c>
      <c r="B1154" t="s">
        <v>1580</v>
      </c>
      <c r="C1154" t="s">
        <v>442</v>
      </c>
      <c r="D1154" t="s">
        <v>433</v>
      </c>
      <c r="E1154">
        <v>37.5563</v>
      </c>
      <c r="F1154">
        <f t="shared" si="21"/>
        <v>8</v>
      </c>
    </row>
    <row r="1155" spans="1:6" x14ac:dyDescent="0.35">
      <c r="A1155">
        <v>8050</v>
      </c>
      <c r="B1155" t="s">
        <v>1581</v>
      </c>
      <c r="C1155" t="s">
        <v>428</v>
      </c>
      <c r="D1155" t="s">
        <v>429</v>
      </c>
      <c r="E1155">
        <v>2.0354000000000001</v>
      </c>
      <c r="F1155">
        <f t="shared" ref="F1155:F1218" si="22">INT(A1155/1000)</f>
        <v>8</v>
      </c>
    </row>
    <row r="1156" spans="1:6" x14ac:dyDescent="0.35">
      <c r="A1156">
        <v>8051</v>
      </c>
      <c r="B1156" t="s">
        <v>1582</v>
      </c>
      <c r="C1156" t="s">
        <v>432</v>
      </c>
      <c r="D1156" t="s">
        <v>433</v>
      </c>
      <c r="E1156">
        <v>15.4519</v>
      </c>
      <c r="F1156">
        <f t="shared" si="22"/>
        <v>8</v>
      </c>
    </row>
    <row r="1157" spans="1:6" x14ac:dyDescent="0.35">
      <c r="A1157">
        <v>8052</v>
      </c>
      <c r="B1157" t="s">
        <v>1583</v>
      </c>
      <c r="C1157" t="s">
        <v>428</v>
      </c>
      <c r="D1157" t="s">
        <v>429</v>
      </c>
      <c r="E1157">
        <v>11.1157</v>
      </c>
      <c r="F1157">
        <f t="shared" si="22"/>
        <v>8</v>
      </c>
    </row>
    <row r="1158" spans="1:6" x14ac:dyDescent="0.35">
      <c r="A1158">
        <v>8053</v>
      </c>
      <c r="B1158" t="s">
        <v>1584</v>
      </c>
      <c r="C1158" t="s">
        <v>442</v>
      </c>
      <c r="D1158" t="s">
        <v>433</v>
      </c>
      <c r="E1158">
        <v>4.1429999999999998</v>
      </c>
      <c r="F1158">
        <f t="shared" si="22"/>
        <v>8</v>
      </c>
    </row>
    <row r="1159" spans="1:6" x14ac:dyDescent="0.35">
      <c r="A1159">
        <v>8054</v>
      </c>
      <c r="B1159" t="s">
        <v>1585</v>
      </c>
      <c r="C1159" t="s">
        <v>428</v>
      </c>
      <c r="D1159" t="s">
        <v>429</v>
      </c>
      <c r="E1159">
        <v>1.4634</v>
      </c>
      <c r="F1159">
        <f t="shared" si="22"/>
        <v>8</v>
      </c>
    </row>
    <row r="1160" spans="1:6" x14ac:dyDescent="0.35">
      <c r="A1160">
        <v>8055</v>
      </c>
      <c r="B1160" t="s">
        <v>1586</v>
      </c>
      <c r="C1160" t="s">
        <v>511</v>
      </c>
      <c r="D1160" t="s">
        <v>429</v>
      </c>
      <c r="E1160">
        <v>55.5244</v>
      </c>
      <c r="F1160">
        <f t="shared" si="22"/>
        <v>8</v>
      </c>
    </row>
    <row r="1161" spans="1:6" x14ac:dyDescent="0.35">
      <c r="A1161">
        <v>8056</v>
      </c>
      <c r="B1161" t="s">
        <v>1587</v>
      </c>
      <c r="C1161" t="s">
        <v>428</v>
      </c>
      <c r="D1161" t="s">
        <v>429</v>
      </c>
      <c r="E1161">
        <v>2.5813999999999999</v>
      </c>
      <c r="F1161">
        <f t="shared" si="22"/>
        <v>8</v>
      </c>
    </row>
    <row r="1162" spans="1:6" x14ac:dyDescent="0.35">
      <c r="A1162">
        <v>8057</v>
      </c>
      <c r="B1162" t="s">
        <v>1588</v>
      </c>
      <c r="C1162" t="s">
        <v>442</v>
      </c>
      <c r="D1162" t="s">
        <v>433</v>
      </c>
      <c r="E1162">
        <v>4.9253999999999998</v>
      </c>
      <c r="F1162">
        <f t="shared" si="22"/>
        <v>8</v>
      </c>
    </row>
    <row r="1163" spans="1:6" x14ac:dyDescent="0.35">
      <c r="A1163">
        <v>8058</v>
      </c>
      <c r="B1163" t="s">
        <v>1589</v>
      </c>
      <c r="C1163" t="s">
        <v>442</v>
      </c>
      <c r="D1163" t="s">
        <v>433</v>
      </c>
      <c r="E1163">
        <v>3.5518000000000001</v>
      </c>
      <c r="F1163">
        <f t="shared" si="22"/>
        <v>8</v>
      </c>
    </row>
    <row r="1164" spans="1:6" x14ac:dyDescent="0.35">
      <c r="A1164">
        <v>8059</v>
      </c>
      <c r="B1164" t="s">
        <v>1590</v>
      </c>
      <c r="C1164" t="s">
        <v>428</v>
      </c>
      <c r="D1164" t="s">
        <v>429</v>
      </c>
      <c r="E1164">
        <v>31.0562</v>
      </c>
      <c r="F1164">
        <f t="shared" si="22"/>
        <v>8</v>
      </c>
    </row>
    <row r="1165" spans="1:6" x14ac:dyDescent="0.35">
      <c r="A1165">
        <v>8060</v>
      </c>
      <c r="B1165" t="s">
        <v>1591</v>
      </c>
      <c r="C1165" t="s">
        <v>428</v>
      </c>
      <c r="D1165" t="s">
        <v>429</v>
      </c>
      <c r="E1165">
        <v>1.9516</v>
      </c>
      <c r="F1165">
        <f t="shared" si="22"/>
        <v>8</v>
      </c>
    </row>
    <row r="1166" spans="1:6" x14ac:dyDescent="0.35">
      <c r="A1166">
        <v>8061</v>
      </c>
      <c r="B1166" t="s">
        <v>1592</v>
      </c>
      <c r="C1166" t="s">
        <v>432</v>
      </c>
      <c r="D1166" t="s">
        <v>433</v>
      </c>
      <c r="E1166">
        <v>68.171899999999994</v>
      </c>
      <c r="F1166">
        <f t="shared" si="22"/>
        <v>8</v>
      </c>
    </row>
    <row r="1167" spans="1:6" x14ac:dyDescent="0.35">
      <c r="A1167">
        <v>8062</v>
      </c>
      <c r="B1167" t="s">
        <v>1593</v>
      </c>
      <c r="C1167" t="s">
        <v>442</v>
      </c>
      <c r="D1167" t="s">
        <v>433</v>
      </c>
      <c r="E1167">
        <v>5.6430999999999996</v>
      </c>
      <c r="F1167">
        <f t="shared" si="22"/>
        <v>8</v>
      </c>
    </row>
    <row r="1168" spans="1:6" x14ac:dyDescent="0.35">
      <c r="A1168">
        <v>8063</v>
      </c>
      <c r="B1168" t="s">
        <v>1594</v>
      </c>
      <c r="C1168" t="s">
        <v>442</v>
      </c>
      <c r="D1168" t="s">
        <v>433</v>
      </c>
      <c r="E1168">
        <v>3.9220999999999999</v>
      </c>
      <c r="F1168">
        <f t="shared" si="22"/>
        <v>8</v>
      </c>
    </row>
    <row r="1169" spans="1:6" x14ac:dyDescent="0.35">
      <c r="A1169">
        <v>8064</v>
      </c>
      <c r="B1169" t="s">
        <v>1595</v>
      </c>
      <c r="C1169" t="s">
        <v>428</v>
      </c>
      <c r="D1169" t="s">
        <v>429</v>
      </c>
      <c r="E1169">
        <v>10.900399999999999</v>
      </c>
      <c r="F1169">
        <f t="shared" si="22"/>
        <v>8</v>
      </c>
    </row>
    <row r="1170" spans="1:6" x14ac:dyDescent="0.35">
      <c r="A1170">
        <v>8065</v>
      </c>
      <c r="B1170" t="s">
        <v>1596</v>
      </c>
      <c r="C1170" t="s">
        <v>442</v>
      </c>
      <c r="D1170" t="s">
        <v>433</v>
      </c>
      <c r="E1170">
        <v>53.916400000000003</v>
      </c>
      <c r="F1170">
        <f t="shared" si="22"/>
        <v>8</v>
      </c>
    </row>
    <row r="1171" spans="1:6" x14ac:dyDescent="0.35">
      <c r="A1171">
        <v>8066</v>
      </c>
      <c r="B1171" t="s">
        <v>1597</v>
      </c>
      <c r="C1171" t="s">
        <v>442</v>
      </c>
      <c r="D1171" t="s">
        <v>433</v>
      </c>
      <c r="E1171">
        <v>10.411199999999999</v>
      </c>
      <c r="F1171">
        <f t="shared" si="22"/>
        <v>8</v>
      </c>
    </row>
    <row r="1172" spans="1:6" x14ac:dyDescent="0.35">
      <c r="A1172">
        <v>8067</v>
      </c>
      <c r="B1172" t="s">
        <v>1598</v>
      </c>
      <c r="C1172" t="s">
        <v>428</v>
      </c>
      <c r="D1172" t="s">
        <v>429</v>
      </c>
      <c r="E1172">
        <v>9.4931000000000001</v>
      </c>
      <c r="F1172">
        <f t="shared" si="22"/>
        <v>8</v>
      </c>
    </row>
    <row r="1173" spans="1:6" x14ac:dyDescent="0.35">
      <c r="A1173">
        <v>8068</v>
      </c>
      <c r="B1173" t="s">
        <v>1599</v>
      </c>
      <c r="C1173" t="s">
        <v>442</v>
      </c>
      <c r="D1173" t="s">
        <v>433</v>
      </c>
      <c r="E1173">
        <v>29.7441</v>
      </c>
      <c r="F1173">
        <f t="shared" si="22"/>
        <v>8</v>
      </c>
    </row>
    <row r="1174" spans="1:6" x14ac:dyDescent="0.35">
      <c r="A1174">
        <v>9001</v>
      </c>
      <c r="B1174" t="s">
        <v>1600</v>
      </c>
      <c r="C1174" t="s">
        <v>428</v>
      </c>
      <c r="D1174" t="s">
        <v>429</v>
      </c>
      <c r="E1174">
        <v>17.131</v>
      </c>
      <c r="F1174">
        <f t="shared" si="22"/>
        <v>9</v>
      </c>
    </row>
    <row r="1175" spans="1:6" x14ac:dyDescent="0.35">
      <c r="A1175">
        <v>9002</v>
      </c>
      <c r="B1175" t="s">
        <v>1601</v>
      </c>
      <c r="C1175" t="s">
        <v>428</v>
      </c>
      <c r="D1175" t="s">
        <v>429</v>
      </c>
      <c r="E1175">
        <v>36.303600000000003</v>
      </c>
      <c r="F1175">
        <f t="shared" si="22"/>
        <v>9</v>
      </c>
    </row>
    <row r="1176" spans="1:6" x14ac:dyDescent="0.35">
      <c r="A1176">
        <v>9003</v>
      </c>
      <c r="B1176" t="s">
        <v>1602</v>
      </c>
      <c r="C1176" t="s">
        <v>428</v>
      </c>
      <c r="D1176" t="s">
        <v>429</v>
      </c>
      <c r="E1176">
        <v>3.0958999999999999</v>
      </c>
      <c r="F1176">
        <f t="shared" si="22"/>
        <v>9</v>
      </c>
    </row>
    <row r="1177" spans="1:6" x14ac:dyDescent="0.35">
      <c r="A1177">
        <v>9004</v>
      </c>
      <c r="B1177" t="s">
        <v>1603</v>
      </c>
      <c r="C1177" t="s">
        <v>428</v>
      </c>
      <c r="D1177" t="s">
        <v>429</v>
      </c>
      <c r="E1177">
        <v>28.709599999999998</v>
      </c>
      <c r="F1177">
        <f t="shared" si="22"/>
        <v>9</v>
      </c>
    </row>
    <row r="1178" spans="1:6" x14ac:dyDescent="0.35">
      <c r="A1178">
        <v>9005</v>
      </c>
      <c r="B1178" t="s">
        <v>1604</v>
      </c>
      <c r="C1178" t="s">
        <v>428</v>
      </c>
      <c r="D1178" t="s">
        <v>429</v>
      </c>
      <c r="E1178">
        <v>11.700799999999999</v>
      </c>
      <c r="F1178">
        <f t="shared" si="22"/>
        <v>9</v>
      </c>
    </row>
    <row r="1179" spans="1:6" x14ac:dyDescent="0.35">
      <c r="A1179">
        <v>9006</v>
      </c>
      <c r="B1179" t="s">
        <v>1605</v>
      </c>
      <c r="C1179" t="s">
        <v>428</v>
      </c>
      <c r="D1179" t="s">
        <v>429</v>
      </c>
      <c r="E1179">
        <v>31.576499999999999</v>
      </c>
      <c r="F1179">
        <f t="shared" si="22"/>
        <v>9</v>
      </c>
    </row>
    <row r="1180" spans="1:6" x14ac:dyDescent="0.35">
      <c r="A1180">
        <v>9007</v>
      </c>
      <c r="B1180" t="s">
        <v>1606</v>
      </c>
      <c r="C1180" t="s">
        <v>442</v>
      </c>
      <c r="D1180" t="s">
        <v>433</v>
      </c>
      <c r="E1180">
        <v>6.3419999999999996</v>
      </c>
      <c r="F1180">
        <f t="shared" si="22"/>
        <v>9</v>
      </c>
    </row>
    <row r="1181" spans="1:6" x14ac:dyDescent="0.35">
      <c r="A1181">
        <v>9008</v>
      </c>
      <c r="B1181" t="s">
        <v>1607</v>
      </c>
      <c r="C1181" t="s">
        <v>428</v>
      </c>
      <c r="D1181" t="s">
        <v>429</v>
      </c>
      <c r="E1181">
        <v>11.560600000000001</v>
      </c>
      <c r="F1181">
        <f t="shared" si="22"/>
        <v>9</v>
      </c>
    </row>
    <row r="1182" spans="1:6" x14ac:dyDescent="0.35">
      <c r="A1182">
        <v>9009</v>
      </c>
      <c r="B1182" t="s">
        <v>1608</v>
      </c>
      <c r="C1182" t="s">
        <v>442</v>
      </c>
      <c r="D1182" t="s">
        <v>433</v>
      </c>
      <c r="E1182">
        <v>30.191500000000001</v>
      </c>
      <c r="F1182">
        <f t="shared" si="22"/>
        <v>9</v>
      </c>
    </row>
    <row r="1183" spans="1:6" x14ac:dyDescent="0.35">
      <c r="A1183">
        <v>9010</v>
      </c>
      <c r="B1183" t="s">
        <v>1609</v>
      </c>
      <c r="C1183" t="s">
        <v>428</v>
      </c>
      <c r="D1183" t="s">
        <v>429</v>
      </c>
      <c r="E1183">
        <v>3.8906000000000001</v>
      </c>
      <c r="F1183">
        <f t="shared" si="22"/>
        <v>9</v>
      </c>
    </row>
    <row r="1184" spans="1:6" x14ac:dyDescent="0.35">
      <c r="A1184">
        <v>9011</v>
      </c>
      <c r="B1184" t="s">
        <v>1610</v>
      </c>
      <c r="C1184" t="s">
        <v>428</v>
      </c>
      <c r="D1184" t="s">
        <v>429</v>
      </c>
      <c r="E1184">
        <v>8.3386999999999993</v>
      </c>
      <c r="F1184">
        <f t="shared" si="22"/>
        <v>9</v>
      </c>
    </row>
    <row r="1185" spans="1:6" x14ac:dyDescent="0.35">
      <c r="A1185">
        <v>9012</v>
      </c>
      <c r="B1185" t="s">
        <v>1611</v>
      </c>
      <c r="C1185" t="s">
        <v>428</v>
      </c>
      <c r="D1185" t="s">
        <v>429</v>
      </c>
      <c r="E1185">
        <v>5.0876999999999999</v>
      </c>
      <c r="F1185">
        <f t="shared" si="22"/>
        <v>9</v>
      </c>
    </row>
    <row r="1186" spans="1:6" x14ac:dyDescent="0.35">
      <c r="A1186">
        <v>9013</v>
      </c>
      <c r="B1186" t="s">
        <v>1612</v>
      </c>
      <c r="C1186" t="s">
        <v>428</v>
      </c>
      <c r="D1186" t="s">
        <v>429</v>
      </c>
      <c r="E1186">
        <v>2.7679999999999998</v>
      </c>
      <c r="F1186">
        <f t="shared" si="22"/>
        <v>9</v>
      </c>
    </row>
    <row r="1187" spans="1:6" x14ac:dyDescent="0.35">
      <c r="A1187">
        <v>9014</v>
      </c>
      <c r="B1187" t="s">
        <v>1613</v>
      </c>
      <c r="C1187" t="s">
        <v>432</v>
      </c>
      <c r="D1187" t="s">
        <v>433</v>
      </c>
      <c r="E1187">
        <v>22.867799999999999</v>
      </c>
      <c r="F1187">
        <f t="shared" si="22"/>
        <v>9</v>
      </c>
    </row>
    <row r="1188" spans="1:6" x14ac:dyDescent="0.35">
      <c r="A1188">
        <v>9015</v>
      </c>
      <c r="B1188" t="s">
        <v>1614</v>
      </c>
      <c r="C1188" t="s">
        <v>442</v>
      </c>
      <c r="D1188" t="s">
        <v>433</v>
      </c>
      <c r="E1188">
        <v>100.04430000000001</v>
      </c>
      <c r="F1188">
        <f t="shared" si="22"/>
        <v>9</v>
      </c>
    </row>
    <row r="1189" spans="1:6" x14ac:dyDescent="0.35">
      <c r="A1189">
        <v>9016</v>
      </c>
      <c r="B1189" t="s">
        <v>1615</v>
      </c>
      <c r="C1189" t="s">
        <v>428</v>
      </c>
      <c r="D1189" t="s">
        <v>429</v>
      </c>
      <c r="E1189">
        <v>20.173999999999999</v>
      </c>
      <c r="F1189">
        <f t="shared" si="22"/>
        <v>9</v>
      </c>
    </row>
    <row r="1190" spans="1:6" x14ac:dyDescent="0.35">
      <c r="A1190">
        <v>9017</v>
      </c>
      <c r="B1190" t="s">
        <v>1616</v>
      </c>
      <c r="C1190" t="s">
        <v>432</v>
      </c>
      <c r="D1190" t="s">
        <v>433</v>
      </c>
      <c r="E1190">
        <v>63.001600000000003</v>
      </c>
      <c r="F1190">
        <f t="shared" si="22"/>
        <v>9</v>
      </c>
    </row>
    <row r="1191" spans="1:6" x14ac:dyDescent="0.35">
      <c r="A1191">
        <v>9018</v>
      </c>
      <c r="B1191" t="s">
        <v>1617</v>
      </c>
      <c r="C1191" t="s">
        <v>442</v>
      </c>
      <c r="D1191" t="s">
        <v>433</v>
      </c>
      <c r="E1191">
        <v>10.381399999999999</v>
      </c>
      <c r="F1191">
        <f t="shared" si="22"/>
        <v>9</v>
      </c>
    </row>
    <row r="1192" spans="1:6" x14ac:dyDescent="0.35">
      <c r="A1192">
        <v>9019</v>
      </c>
      <c r="B1192" t="s">
        <v>1618</v>
      </c>
      <c r="C1192" t="s">
        <v>442</v>
      </c>
      <c r="D1192" t="s">
        <v>433</v>
      </c>
      <c r="E1192">
        <v>23.858499999999999</v>
      </c>
      <c r="F1192">
        <f t="shared" si="22"/>
        <v>9</v>
      </c>
    </row>
    <row r="1193" spans="1:6" x14ac:dyDescent="0.35">
      <c r="A1193">
        <v>9020</v>
      </c>
      <c r="B1193" t="s">
        <v>1619</v>
      </c>
      <c r="C1193" t="s">
        <v>442</v>
      </c>
      <c r="D1193" t="s">
        <v>433</v>
      </c>
      <c r="E1193">
        <v>15.0024</v>
      </c>
      <c r="F1193">
        <f t="shared" si="22"/>
        <v>9</v>
      </c>
    </row>
    <row r="1194" spans="1:6" x14ac:dyDescent="0.35">
      <c r="A1194">
        <v>9021</v>
      </c>
      <c r="B1194" t="s">
        <v>1620</v>
      </c>
      <c r="C1194" t="s">
        <v>442</v>
      </c>
      <c r="D1194" t="s">
        <v>433</v>
      </c>
      <c r="E1194">
        <v>16.031700000000001</v>
      </c>
      <c r="F1194">
        <f t="shared" si="22"/>
        <v>9</v>
      </c>
    </row>
    <row r="1195" spans="1:6" x14ac:dyDescent="0.35">
      <c r="A1195">
        <v>9022</v>
      </c>
      <c r="B1195" t="s">
        <v>1621</v>
      </c>
      <c r="C1195" t="s">
        <v>428</v>
      </c>
      <c r="D1195" t="s">
        <v>429</v>
      </c>
      <c r="E1195">
        <v>9.4468999999999994</v>
      </c>
      <c r="F1195">
        <f t="shared" si="22"/>
        <v>9</v>
      </c>
    </row>
    <row r="1196" spans="1:6" x14ac:dyDescent="0.35">
      <c r="A1196">
        <v>9023</v>
      </c>
      <c r="B1196" t="s">
        <v>1622</v>
      </c>
      <c r="C1196" t="s">
        <v>442</v>
      </c>
      <c r="D1196" t="s">
        <v>433</v>
      </c>
      <c r="E1196">
        <v>18.718299999999999</v>
      </c>
      <c r="F1196">
        <f t="shared" si="22"/>
        <v>9</v>
      </c>
    </row>
    <row r="1197" spans="1:6" x14ac:dyDescent="0.35">
      <c r="A1197">
        <v>9024</v>
      </c>
      <c r="B1197" t="s">
        <v>1623</v>
      </c>
      <c r="C1197" t="s">
        <v>428</v>
      </c>
      <c r="D1197" t="s">
        <v>429</v>
      </c>
      <c r="E1197">
        <v>10.9443</v>
      </c>
      <c r="F1197">
        <f t="shared" si="22"/>
        <v>9</v>
      </c>
    </row>
    <row r="1198" spans="1:6" x14ac:dyDescent="0.35">
      <c r="A1198">
        <v>9025</v>
      </c>
      <c r="B1198" t="s">
        <v>1624</v>
      </c>
      <c r="C1198" t="s">
        <v>428</v>
      </c>
      <c r="D1198" t="s">
        <v>429</v>
      </c>
      <c r="E1198">
        <v>12.4458</v>
      </c>
      <c r="F1198">
        <f t="shared" si="22"/>
        <v>9</v>
      </c>
    </row>
    <row r="1199" spans="1:6" x14ac:dyDescent="0.35">
      <c r="A1199">
        <v>9026</v>
      </c>
      <c r="B1199" t="s">
        <v>1625</v>
      </c>
      <c r="C1199" t="s">
        <v>442</v>
      </c>
      <c r="D1199" t="s">
        <v>433</v>
      </c>
      <c r="E1199">
        <v>12.182499999999999</v>
      </c>
      <c r="F1199">
        <f t="shared" si="22"/>
        <v>9</v>
      </c>
    </row>
    <row r="1200" spans="1:6" x14ac:dyDescent="0.35">
      <c r="A1200">
        <v>9027</v>
      </c>
      <c r="B1200" t="s">
        <v>1626</v>
      </c>
      <c r="C1200" t="s">
        <v>442</v>
      </c>
      <c r="D1200" t="s">
        <v>433</v>
      </c>
      <c r="E1200">
        <v>67.590400000000002</v>
      </c>
      <c r="F1200">
        <f t="shared" si="22"/>
        <v>9</v>
      </c>
    </row>
    <row r="1201" spans="1:6" x14ac:dyDescent="0.35">
      <c r="A1201">
        <v>9028</v>
      </c>
      <c r="B1201" t="s">
        <v>1627</v>
      </c>
      <c r="C1201" t="s">
        <v>442</v>
      </c>
      <c r="D1201" t="s">
        <v>433</v>
      </c>
      <c r="E1201">
        <v>16.476199999999999</v>
      </c>
      <c r="F1201">
        <f t="shared" si="22"/>
        <v>9</v>
      </c>
    </row>
    <row r="1202" spans="1:6" x14ac:dyDescent="0.35">
      <c r="A1202">
        <v>9029</v>
      </c>
      <c r="B1202" t="s">
        <v>1628</v>
      </c>
      <c r="C1202" t="s">
        <v>428</v>
      </c>
      <c r="D1202" t="s">
        <v>429</v>
      </c>
      <c r="E1202">
        <v>35.033999999999999</v>
      </c>
      <c r="F1202">
        <f t="shared" si="22"/>
        <v>9</v>
      </c>
    </row>
    <row r="1203" spans="1:6" x14ac:dyDescent="0.35">
      <c r="A1203">
        <v>9030</v>
      </c>
      <c r="B1203" t="s">
        <v>1629</v>
      </c>
      <c r="C1203" t="s">
        <v>428</v>
      </c>
      <c r="D1203" t="s">
        <v>429</v>
      </c>
      <c r="E1203">
        <v>8.0175000000000001</v>
      </c>
      <c r="F1203">
        <f t="shared" si="22"/>
        <v>9</v>
      </c>
    </row>
    <row r="1204" spans="1:6" x14ac:dyDescent="0.35">
      <c r="A1204">
        <v>9031</v>
      </c>
      <c r="B1204" t="s">
        <v>1630</v>
      </c>
      <c r="C1204" t="s">
        <v>428</v>
      </c>
      <c r="D1204" t="s">
        <v>429</v>
      </c>
      <c r="E1204">
        <v>16.9846</v>
      </c>
      <c r="F1204">
        <f t="shared" si="22"/>
        <v>9</v>
      </c>
    </row>
    <row r="1205" spans="1:6" x14ac:dyDescent="0.35">
      <c r="A1205">
        <v>9032</v>
      </c>
      <c r="B1205" t="s">
        <v>1631</v>
      </c>
      <c r="C1205" t="s">
        <v>442</v>
      </c>
      <c r="D1205" t="s">
        <v>433</v>
      </c>
      <c r="E1205">
        <v>20.0883</v>
      </c>
      <c r="F1205">
        <f t="shared" si="22"/>
        <v>9</v>
      </c>
    </row>
    <row r="1206" spans="1:6" x14ac:dyDescent="0.35">
      <c r="A1206">
        <v>9033</v>
      </c>
      <c r="B1206" t="s">
        <v>1632</v>
      </c>
      <c r="C1206" t="s">
        <v>428</v>
      </c>
      <c r="D1206" t="s">
        <v>429</v>
      </c>
      <c r="E1206">
        <v>2.8502000000000001</v>
      </c>
      <c r="F1206">
        <f t="shared" si="22"/>
        <v>9</v>
      </c>
    </row>
    <row r="1207" spans="1:6" x14ac:dyDescent="0.35">
      <c r="A1207">
        <v>9034</v>
      </c>
      <c r="B1207" t="s">
        <v>1633</v>
      </c>
      <c r="C1207" t="s">
        <v>438</v>
      </c>
      <c r="D1207" t="s">
        <v>429</v>
      </c>
      <c r="E1207">
        <v>13.8813</v>
      </c>
      <c r="F1207">
        <f t="shared" si="22"/>
        <v>9</v>
      </c>
    </row>
    <row r="1208" spans="1:6" x14ac:dyDescent="0.35">
      <c r="A1208">
        <v>9035</v>
      </c>
      <c r="B1208" t="s">
        <v>1634</v>
      </c>
      <c r="C1208" t="s">
        <v>428</v>
      </c>
      <c r="D1208" t="s">
        <v>429</v>
      </c>
      <c r="E1208">
        <v>19.426100000000002</v>
      </c>
      <c r="F1208">
        <f t="shared" si="22"/>
        <v>9</v>
      </c>
    </row>
    <row r="1209" spans="1:6" x14ac:dyDescent="0.35">
      <c r="A1209">
        <v>9036</v>
      </c>
      <c r="B1209" t="s">
        <v>1635</v>
      </c>
      <c r="C1209" t="s">
        <v>442</v>
      </c>
      <c r="D1209" t="s">
        <v>433</v>
      </c>
      <c r="E1209">
        <v>31.8782</v>
      </c>
      <c r="F1209">
        <f t="shared" si="22"/>
        <v>9</v>
      </c>
    </row>
    <row r="1210" spans="1:6" x14ac:dyDescent="0.35">
      <c r="A1210">
        <v>9037</v>
      </c>
      <c r="B1210" t="s">
        <v>1636</v>
      </c>
      <c r="C1210" t="s">
        <v>442</v>
      </c>
      <c r="D1210" t="s">
        <v>433</v>
      </c>
      <c r="E1210">
        <v>7.8860000000000001</v>
      </c>
      <c r="F1210">
        <f t="shared" si="22"/>
        <v>9</v>
      </c>
    </row>
    <row r="1211" spans="1:6" x14ac:dyDescent="0.35">
      <c r="A1211">
        <v>9038</v>
      </c>
      <c r="B1211" t="s">
        <v>1637</v>
      </c>
      <c r="C1211" t="s">
        <v>442</v>
      </c>
      <c r="D1211" t="s">
        <v>433</v>
      </c>
      <c r="E1211">
        <v>15.5341</v>
      </c>
      <c r="F1211">
        <f t="shared" si="22"/>
        <v>9</v>
      </c>
    </row>
    <row r="1212" spans="1:6" x14ac:dyDescent="0.35">
      <c r="A1212">
        <v>9039</v>
      </c>
      <c r="B1212" t="s">
        <v>1638</v>
      </c>
      <c r="C1212" t="s">
        <v>442</v>
      </c>
      <c r="D1212" t="s">
        <v>433</v>
      </c>
      <c r="E1212">
        <v>19.471900000000002</v>
      </c>
      <c r="F1212">
        <f t="shared" si="22"/>
        <v>9</v>
      </c>
    </row>
    <row r="1213" spans="1:6" x14ac:dyDescent="0.35">
      <c r="A1213">
        <v>9040</v>
      </c>
      <c r="B1213" t="s">
        <v>1639</v>
      </c>
      <c r="C1213" t="s">
        <v>432</v>
      </c>
      <c r="D1213" t="s">
        <v>433</v>
      </c>
      <c r="E1213">
        <v>38.982399999999998</v>
      </c>
      <c r="F1213">
        <f t="shared" si="22"/>
        <v>9</v>
      </c>
    </row>
    <row r="1214" spans="1:6" x14ac:dyDescent="0.35">
      <c r="A1214">
        <v>9041</v>
      </c>
      <c r="B1214" t="s">
        <v>1640</v>
      </c>
      <c r="C1214" t="s">
        <v>442</v>
      </c>
      <c r="D1214" t="s">
        <v>433</v>
      </c>
      <c r="E1214">
        <v>22.185400000000001</v>
      </c>
      <c r="F1214">
        <f t="shared" si="22"/>
        <v>9</v>
      </c>
    </row>
    <row r="1215" spans="1:6" x14ac:dyDescent="0.35">
      <c r="A1215">
        <v>9042</v>
      </c>
      <c r="B1215" t="s">
        <v>1641</v>
      </c>
      <c r="C1215" t="s">
        <v>428</v>
      </c>
      <c r="D1215" t="s">
        <v>429</v>
      </c>
      <c r="E1215">
        <v>9.0352999999999994</v>
      </c>
      <c r="F1215">
        <f t="shared" si="22"/>
        <v>9</v>
      </c>
    </row>
    <row r="1216" spans="1:6" x14ac:dyDescent="0.35">
      <c r="A1216">
        <v>9043</v>
      </c>
      <c r="B1216" t="s">
        <v>1642</v>
      </c>
      <c r="C1216" t="s">
        <v>442</v>
      </c>
      <c r="D1216" t="s">
        <v>433</v>
      </c>
      <c r="E1216">
        <v>7.8707000000000003</v>
      </c>
      <c r="F1216">
        <f t="shared" si="22"/>
        <v>9</v>
      </c>
    </row>
    <row r="1217" spans="1:6" x14ac:dyDescent="0.35">
      <c r="A1217">
        <v>9044</v>
      </c>
      <c r="B1217" t="s">
        <v>1643</v>
      </c>
      <c r="C1217" t="s">
        <v>428</v>
      </c>
      <c r="D1217" t="s">
        <v>429</v>
      </c>
      <c r="E1217">
        <v>17.688700000000001</v>
      </c>
      <c r="F1217">
        <f t="shared" si="22"/>
        <v>9</v>
      </c>
    </row>
    <row r="1218" spans="1:6" x14ac:dyDescent="0.35">
      <c r="A1218">
        <v>9045</v>
      </c>
      <c r="B1218" t="s">
        <v>1644</v>
      </c>
      <c r="C1218" t="s">
        <v>428</v>
      </c>
      <c r="D1218" t="s">
        <v>429</v>
      </c>
      <c r="E1218">
        <v>10.129899999999999</v>
      </c>
      <c r="F1218">
        <f t="shared" si="22"/>
        <v>9</v>
      </c>
    </row>
    <row r="1219" spans="1:6" x14ac:dyDescent="0.35">
      <c r="A1219">
        <v>9046</v>
      </c>
      <c r="B1219" t="s">
        <v>1645</v>
      </c>
      <c r="C1219" t="s">
        <v>432</v>
      </c>
      <c r="D1219" t="s">
        <v>433</v>
      </c>
      <c r="E1219">
        <v>27.805800000000001</v>
      </c>
      <c r="F1219">
        <f t="shared" ref="F1219:F1282" si="23">INT(A1219/1000)</f>
        <v>9</v>
      </c>
    </row>
    <row r="1220" spans="1:6" x14ac:dyDescent="0.35">
      <c r="A1220">
        <v>9047</v>
      </c>
      <c r="B1220" t="s">
        <v>1646</v>
      </c>
      <c r="C1220" t="s">
        <v>442</v>
      </c>
      <c r="D1220" t="s">
        <v>433</v>
      </c>
      <c r="E1220">
        <v>21.3965</v>
      </c>
      <c r="F1220">
        <f t="shared" si="23"/>
        <v>9</v>
      </c>
    </row>
    <row r="1221" spans="1:6" x14ac:dyDescent="0.35">
      <c r="A1221">
        <v>9048</v>
      </c>
      <c r="B1221" t="s">
        <v>1647</v>
      </c>
      <c r="C1221" t="s">
        <v>432</v>
      </c>
      <c r="D1221" t="s">
        <v>433</v>
      </c>
      <c r="E1221">
        <v>29.972799999999999</v>
      </c>
      <c r="F1221">
        <f t="shared" si="23"/>
        <v>9</v>
      </c>
    </row>
    <row r="1222" spans="1:6" x14ac:dyDescent="0.35">
      <c r="A1222">
        <v>9049</v>
      </c>
      <c r="B1222" t="s">
        <v>1648</v>
      </c>
      <c r="C1222" t="s">
        <v>438</v>
      </c>
      <c r="D1222" t="s">
        <v>429</v>
      </c>
      <c r="E1222">
        <v>9.3925999999999998</v>
      </c>
      <c r="F1222">
        <f t="shared" si="23"/>
        <v>9</v>
      </c>
    </row>
    <row r="1223" spans="1:6" x14ac:dyDescent="0.35">
      <c r="A1223">
        <v>9050</v>
      </c>
      <c r="B1223" t="s">
        <v>1649</v>
      </c>
      <c r="C1223" t="s">
        <v>442</v>
      </c>
      <c r="D1223" t="s">
        <v>433</v>
      </c>
      <c r="E1223">
        <v>8.6142000000000003</v>
      </c>
      <c r="F1223">
        <f t="shared" si="23"/>
        <v>9</v>
      </c>
    </row>
    <row r="1224" spans="1:6" x14ac:dyDescent="0.35">
      <c r="A1224">
        <v>9051</v>
      </c>
      <c r="B1224" t="s">
        <v>1650</v>
      </c>
      <c r="C1224" t="s">
        <v>442</v>
      </c>
      <c r="D1224" t="s">
        <v>433</v>
      </c>
      <c r="E1224">
        <v>25.099599999999999</v>
      </c>
      <c r="F1224">
        <f t="shared" si="23"/>
        <v>9</v>
      </c>
    </row>
    <row r="1225" spans="1:6" x14ac:dyDescent="0.35">
      <c r="A1225">
        <v>9052</v>
      </c>
      <c r="B1225" t="s">
        <v>1651</v>
      </c>
      <c r="C1225" t="s">
        <v>428</v>
      </c>
      <c r="D1225" t="s">
        <v>429</v>
      </c>
      <c r="E1225">
        <v>49.005299999999998</v>
      </c>
      <c r="F1225">
        <f t="shared" si="23"/>
        <v>9</v>
      </c>
    </row>
    <row r="1226" spans="1:6" x14ac:dyDescent="0.35">
      <c r="A1226">
        <v>9053</v>
      </c>
      <c r="B1226" t="s">
        <v>1652</v>
      </c>
      <c r="C1226" t="s">
        <v>442</v>
      </c>
      <c r="D1226" t="s">
        <v>433</v>
      </c>
      <c r="E1226">
        <v>19.947199999999999</v>
      </c>
      <c r="F1226">
        <f t="shared" si="23"/>
        <v>9</v>
      </c>
    </row>
    <row r="1227" spans="1:6" x14ac:dyDescent="0.35">
      <c r="A1227">
        <v>9054</v>
      </c>
      <c r="B1227" t="s">
        <v>1653</v>
      </c>
      <c r="C1227" t="s">
        <v>442</v>
      </c>
      <c r="D1227" t="s">
        <v>433</v>
      </c>
      <c r="E1227">
        <v>17.761099999999999</v>
      </c>
      <c r="F1227">
        <f t="shared" si="23"/>
        <v>9</v>
      </c>
    </row>
    <row r="1228" spans="1:6" x14ac:dyDescent="0.35">
      <c r="A1228">
        <v>9055</v>
      </c>
      <c r="B1228" t="s">
        <v>1654</v>
      </c>
      <c r="C1228" t="s">
        <v>442</v>
      </c>
      <c r="D1228" t="s">
        <v>433</v>
      </c>
      <c r="E1228">
        <v>101.0064</v>
      </c>
      <c r="F1228">
        <f t="shared" si="23"/>
        <v>9</v>
      </c>
    </row>
    <row r="1229" spans="1:6" x14ac:dyDescent="0.35">
      <c r="A1229">
        <v>9056</v>
      </c>
      <c r="B1229" t="s">
        <v>45</v>
      </c>
      <c r="C1229" t="s">
        <v>511</v>
      </c>
      <c r="D1229" t="s">
        <v>429</v>
      </c>
      <c r="E1229">
        <v>65.964200000000005</v>
      </c>
      <c r="F1229">
        <f t="shared" si="23"/>
        <v>9</v>
      </c>
    </row>
    <row r="1230" spans="1:6" x14ac:dyDescent="0.35">
      <c r="A1230">
        <v>9057</v>
      </c>
      <c r="B1230" t="s">
        <v>1655</v>
      </c>
      <c r="C1230" t="s">
        <v>428</v>
      </c>
      <c r="D1230" t="s">
        <v>429</v>
      </c>
      <c r="E1230">
        <v>8.1844999999999999</v>
      </c>
      <c r="F1230">
        <f t="shared" si="23"/>
        <v>9</v>
      </c>
    </row>
    <row r="1231" spans="1:6" x14ac:dyDescent="0.35">
      <c r="A1231">
        <v>9058</v>
      </c>
      <c r="B1231" t="s">
        <v>1656</v>
      </c>
      <c r="C1231" t="s">
        <v>428</v>
      </c>
      <c r="D1231" t="s">
        <v>429</v>
      </c>
      <c r="E1231">
        <v>43.519500000000001</v>
      </c>
      <c r="F1231">
        <f t="shared" si="23"/>
        <v>9</v>
      </c>
    </row>
    <row r="1232" spans="1:6" x14ac:dyDescent="0.35">
      <c r="A1232">
        <v>9059</v>
      </c>
      <c r="B1232" t="s">
        <v>1657</v>
      </c>
      <c r="C1232" t="s">
        <v>428</v>
      </c>
      <c r="D1232" t="s">
        <v>429</v>
      </c>
      <c r="E1232">
        <v>17.733599999999999</v>
      </c>
      <c r="F1232">
        <f t="shared" si="23"/>
        <v>9</v>
      </c>
    </row>
    <row r="1233" spans="1:6" x14ac:dyDescent="0.35">
      <c r="A1233">
        <v>9060</v>
      </c>
      <c r="B1233" t="s">
        <v>1658</v>
      </c>
      <c r="C1233" t="s">
        <v>442</v>
      </c>
      <c r="D1233" t="s">
        <v>433</v>
      </c>
      <c r="E1233">
        <v>10.584099999999999</v>
      </c>
      <c r="F1233">
        <f t="shared" si="23"/>
        <v>9</v>
      </c>
    </row>
    <row r="1234" spans="1:6" x14ac:dyDescent="0.35">
      <c r="A1234">
        <v>9061</v>
      </c>
      <c r="B1234" t="s">
        <v>1659</v>
      </c>
      <c r="C1234" t="s">
        <v>428</v>
      </c>
      <c r="D1234" t="s">
        <v>429</v>
      </c>
      <c r="E1234">
        <v>19.084</v>
      </c>
      <c r="F1234">
        <f t="shared" si="23"/>
        <v>9</v>
      </c>
    </row>
    <row r="1235" spans="1:6" x14ac:dyDescent="0.35">
      <c r="A1235">
        <v>9062</v>
      </c>
      <c r="B1235" t="s">
        <v>1660</v>
      </c>
      <c r="C1235" t="s">
        <v>428</v>
      </c>
      <c r="D1235" t="s">
        <v>429</v>
      </c>
      <c r="E1235">
        <v>9.7166999999999994</v>
      </c>
      <c r="F1235">
        <f t="shared" si="23"/>
        <v>9</v>
      </c>
    </row>
    <row r="1236" spans="1:6" x14ac:dyDescent="0.35">
      <c r="A1236">
        <v>9063</v>
      </c>
      <c r="B1236" t="s">
        <v>1661</v>
      </c>
      <c r="C1236" t="s">
        <v>432</v>
      </c>
      <c r="D1236" t="s">
        <v>433</v>
      </c>
      <c r="E1236">
        <v>30.7256</v>
      </c>
      <c r="F1236">
        <f t="shared" si="23"/>
        <v>9</v>
      </c>
    </row>
    <row r="1237" spans="1:6" x14ac:dyDescent="0.35">
      <c r="A1237">
        <v>9064</v>
      </c>
      <c r="B1237" t="s">
        <v>1662</v>
      </c>
      <c r="C1237" t="s">
        <v>428</v>
      </c>
      <c r="D1237" t="s">
        <v>429</v>
      </c>
      <c r="E1237">
        <v>23.6998</v>
      </c>
      <c r="F1237">
        <f t="shared" si="23"/>
        <v>9</v>
      </c>
    </row>
    <row r="1238" spans="1:6" x14ac:dyDescent="0.35">
      <c r="A1238">
        <v>9065</v>
      </c>
      <c r="B1238" t="s">
        <v>1663</v>
      </c>
      <c r="C1238" t="s">
        <v>428</v>
      </c>
      <c r="D1238" t="s">
        <v>429</v>
      </c>
      <c r="E1238">
        <v>48.2074</v>
      </c>
      <c r="F1238">
        <f t="shared" si="23"/>
        <v>9</v>
      </c>
    </row>
    <row r="1239" spans="1:6" x14ac:dyDescent="0.35">
      <c r="A1239">
        <v>9066</v>
      </c>
      <c r="B1239" t="s">
        <v>1664</v>
      </c>
      <c r="C1239" t="s">
        <v>442</v>
      </c>
      <c r="D1239" t="s">
        <v>433</v>
      </c>
      <c r="E1239">
        <v>9.7325999999999997</v>
      </c>
      <c r="F1239">
        <f t="shared" si="23"/>
        <v>9</v>
      </c>
    </row>
    <row r="1240" spans="1:6" x14ac:dyDescent="0.35">
      <c r="A1240">
        <v>9067</v>
      </c>
      <c r="B1240" t="s">
        <v>1665</v>
      </c>
      <c r="C1240" t="s">
        <v>428</v>
      </c>
      <c r="D1240" t="s">
        <v>429</v>
      </c>
      <c r="E1240">
        <v>9.1425000000000001</v>
      </c>
      <c r="F1240">
        <f t="shared" si="23"/>
        <v>9</v>
      </c>
    </row>
    <row r="1241" spans="1:6" x14ac:dyDescent="0.35">
      <c r="A1241">
        <v>9068</v>
      </c>
      <c r="B1241" t="s">
        <v>1666</v>
      </c>
      <c r="C1241" t="s">
        <v>428</v>
      </c>
      <c r="D1241" t="s">
        <v>429</v>
      </c>
      <c r="E1241">
        <v>15.5143</v>
      </c>
      <c r="F1241">
        <f t="shared" si="23"/>
        <v>9</v>
      </c>
    </row>
    <row r="1242" spans="1:6" x14ac:dyDescent="0.35">
      <c r="A1242">
        <v>9069</v>
      </c>
      <c r="B1242" t="s">
        <v>1667</v>
      </c>
      <c r="C1242" t="s">
        <v>428</v>
      </c>
      <c r="D1242" t="s">
        <v>429</v>
      </c>
      <c r="E1242">
        <v>10.8057</v>
      </c>
      <c r="F1242">
        <f t="shared" si="23"/>
        <v>9</v>
      </c>
    </row>
    <row r="1243" spans="1:6" x14ac:dyDescent="0.35">
      <c r="A1243">
        <v>10001</v>
      </c>
      <c r="B1243" t="s">
        <v>1668</v>
      </c>
      <c r="C1243" t="s">
        <v>428</v>
      </c>
      <c r="D1243" t="s">
        <v>429</v>
      </c>
      <c r="E1243">
        <v>24.120799999999999</v>
      </c>
      <c r="F1243">
        <f t="shared" si="23"/>
        <v>10</v>
      </c>
    </row>
    <row r="1244" spans="1:6" x14ac:dyDescent="0.35">
      <c r="A1244">
        <v>10002</v>
      </c>
      <c r="B1244" t="s">
        <v>1669</v>
      </c>
      <c r="C1244" t="s">
        <v>428</v>
      </c>
      <c r="D1244" t="s">
        <v>429</v>
      </c>
      <c r="E1244">
        <v>11.128500000000001</v>
      </c>
      <c r="F1244">
        <f t="shared" si="23"/>
        <v>10</v>
      </c>
    </row>
    <row r="1245" spans="1:6" x14ac:dyDescent="0.35">
      <c r="A1245">
        <v>10003</v>
      </c>
      <c r="B1245" t="s">
        <v>1670</v>
      </c>
      <c r="C1245" t="s">
        <v>442</v>
      </c>
      <c r="D1245" t="s">
        <v>433</v>
      </c>
      <c r="E1245">
        <v>16.8917</v>
      </c>
      <c r="F1245">
        <f t="shared" si="23"/>
        <v>10</v>
      </c>
    </row>
    <row r="1246" spans="1:6" x14ac:dyDescent="0.35">
      <c r="A1246">
        <v>10004</v>
      </c>
      <c r="B1246" t="s">
        <v>1671</v>
      </c>
      <c r="C1246" t="s">
        <v>442</v>
      </c>
      <c r="D1246" t="s">
        <v>433</v>
      </c>
      <c r="E1246">
        <v>4.4058000000000002</v>
      </c>
      <c r="F1246">
        <f t="shared" si="23"/>
        <v>10</v>
      </c>
    </row>
    <row r="1247" spans="1:6" x14ac:dyDescent="0.35">
      <c r="A1247">
        <v>10005</v>
      </c>
      <c r="B1247" t="s">
        <v>1672</v>
      </c>
      <c r="C1247" t="s">
        <v>428</v>
      </c>
      <c r="D1247" t="s">
        <v>429</v>
      </c>
      <c r="E1247">
        <v>80.601799999999997</v>
      </c>
      <c r="F1247">
        <f t="shared" si="23"/>
        <v>10</v>
      </c>
    </row>
    <row r="1248" spans="1:6" x14ac:dyDescent="0.35">
      <c r="A1248">
        <v>10006</v>
      </c>
      <c r="B1248" t="s">
        <v>1673</v>
      </c>
      <c r="C1248" t="s">
        <v>442</v>
      </c>
      <c r="D1248" t="s">
        <v>433</v>
      </c>
      <c r="E1248">
        <v>16.663900000000002</v>
      </c>
      <c r="F1248">
        <f t="shared" si="23"/>
        <v>10</v>
      </c>
    </row>
    <row r="1249" spans="1:6" x14ac:dyDescent="0.35">
      <c r="A1249">
        <v>10007</v>
      </c>
      <c r="B1249" t="s">
        <v>1674</v>
      </c>
      <c r="C1249" t="s">
        <v>428</v>
      </c>
      <c r="D1249" t="s">
        <v>429</v>
      </c>
      <c r="E1249">
        <v>10.057399999999999</v>
      </c>
      <c r="F1249">
        <f t="shared" si="23"/>
        <v>10</v>
      </c>
    </row>
    <row r="1250" spans="1:6" x14ac:dyDescent="0.35">
      <c r="A1250">
        <v>10008</v>
      </c>
      <c r="B1250" t="s">
        <v>1675</v>
      </c>
      <c r="C1250" t="s">
        <v>442</v>
      </c>
      <c r="D1250" t="s">
        <v>433</v>
      </c>
      <c r="E1250">
        <v>23.684000000000001</v>
      </c>
      <c r="F1250">
        <f t="shared" si="23"/>
        <v>10</v>
      </c>
    </row>
    <row r="1251" spans="1:6" x14ac:dyDescent="0.35">
      <c r="A1251">
        <v>10009</v>
      </c>
      <c r="B1251" t="s">
        <v>1676</v>
      </c>
      <c r="C1251" t="s">
        <v>442</v>
      </c>
      <c r="D1251" t="s">
        <v>433</v>
      </c>
      <c r="E1251">
        <v>25.9617</v>
      </c>
      <c r="F1251">
        <f t="shared" si="23"/>
        <v>10</v>
      </c>
    </row>
    <row r="1252" spans="1:6" x14ac:dyDescent="0.35">
      <c r="A1252">
        <v>10010</v>
      </c>
      <c r="B1252" t="s">
        <v>1677</v>
      </c>
      <c r="C1252" t="s">
        <v>428</v>
      </c>
      <c r="D1252" t="s">
        <v>429</v>
      </c>
      <c r="E1252">
        <v>8.0616000000000003</v>
      </c>
      <c r="F1252">
        <f t="shared" si="23"/>
        <v>10</v>
      </c>
    </row>
    <row r="1253" spans="1:6" x14ac:dyDescent="0.35">
      <c r="A1253">
        <v>10011</v>
      </c>
      <c r="B1253" t="s">
        <v>1678</v>
      </c>
      <c r="C1253" t="s">
        <v>428</v>
      </c>
      <c r="D1253" t="s">
        <v>429</v>
      </c>
      <c r="E1253">
        <v>27.718900000000001</v>
      </c>
      <c r="F1253">
        <f t="shared" si="23"/>
        <v>10</v>
      </c>
    </row>
    <row r="1254" spans="1:6" x14ac:dyDescent="0.35">
      <c r="A1254">
        <v>10012</v>
      </c>
      <c r="B1254" t="s">
        <v>1679</v>
      </c>
      <c r="C1254" t="s">
        <v>442</v>
      </c>
      <c r="D1254" t="s">
        <v>433</v>
      </c>
      <c r="E1254">
        <v>8.0409000000000006</v>
      </c>
      <c r="F1254">
        <f t="shared" si="23"/>
        <v>10</v>
      </c>
    </row>
    <row r="1255" spans="1:6" x14ac:dyDescent="0.35">
      <c r="A1255">
        <v>10013</v>
      </c>
      <c r="B1255" t="s">
        <v>1680</v>
      </c>
      <c r="C1255" t="s">
        <v>428</v>
      </c>
      <c r="D1255" t="s">
        <v>429</v>
      </c>
      <c r="E1255">
        <v>29.4604</v>
      </c>
      <c r="F1255">
        <f t="shared" si="23"/>
        <v>10</v>
      </c>
    </row>
    <row r="1256" spans="1:6" x14ac:dyDescent="0.35">
      <c r="A1256">
        <v>10014</v>
      </c>
      <c r="B1256" t="s">
        <v>1681</v>
      </c>
      <c r="C1256" t="s">
        <v>442</v>
      </c>
      <c r="D1256" t="s">
        <v>433</v>
      </c>
      <c r="E1256">
        <v>30.7971</v>
      </c>
      <c r="F1256">
        <f t="shared" si="23"/>
        <v>10</v>
      </c>
    </row>
    <row r="1257" spans="1:6" x14ac:dyDescent="0.35">
      <c r="A1257">
        <v>10015</v>
      </c>
      <c r="B1257" t="s">
        <v>1682</v>
      </c>
      <c r="C1257" t="s">
        <v>438</v>
      </c>
      <c r="D1257" t="s">
        <v>429</v>
      </c>
      <c r="E1257">
        <v>12.1196</v>
      </c>
      <c r="F1257">
        <f t="shared" si="23"/>
        <v>10</v>
      </c>
    </row>
    <row r="1258" spans="1:6" x14ac:dyDescent="0.35">
      <c r="A1258">
        <v>10016</v>
      </c>
      <c r="B1258" t="s">
        <v>1683</v>
      </c>
      <c r="C1258" t="s">
        <v>442</v>
      </c>
      <c r="D1258" t="s">
        <v>433</v>
      </c>
      <c r="E1258">
        <v>10.7889</v>
      </c>
      <c r="F1258">
        <f t="shared" si="23"/>
        <v>10</v>
      </c>
    </row>
    <row r="1259" spans="1:6" x14ac:dyDescent="0.35">
      <c r="A1259">
        <v>10017</v>
      </c>
      <c r="B1259" t="s">
        <v>1684</v>
      </c>
      <c r="C1259" t="s">
        <v>428</v>
      </c>
      <c r="D1259" t="s">
        <v>429</v>
      </c>
      <c r="E1259">
        <v>20.420300000000001</v>
      </c>
      <c r="F1259">
        <f t="shared" si="23"/>
        <v>10</v>
      </c>
    </row>
    <row r="1260" spans="1:6" x14ac:dyDescent="0.35">
      <c r="A1260">
        <v>10018</v>
      </c>
      <c r="B1260" t="s">
        <v>1685</v>
      </c>
      <c r="C1260" t="s">
        <v>428</v>
      </c>
      <c r="D1260" t="s">
        <v>429</v>
      </c>
      <c r="E1260">
        <v>9.4056999999999995</v>
      </c>
      <c r="F1260">
        <f t="shared" si="23"/>
        <v>10</v>
      </c>
    </row>
    <row r="1261" spans="1:6" x14ac:dyDescent="0.35">
      <c r="A1261">
        <v>10019</v>
      </c>
      <c r="B1261" t="s">
        <v>1686</v>
      </c>
      <c r="C1261" t="s">
        <v>428</v>
      </c>
      <c r="D1261" t="s">
        <v>429</v>
      </c>
      <c r="E1261">
        <v>7.9009</v>
      </c>
      <c r="F1261">
        <f t="shared" si="23"/>
        <v>10</v>
      </c>
    </row>
    <row r="1262" spans="1:6" x14ac:dyDescent="0.35">
      <c r="A1262">
        <v>10020</v>
      </c>
      <c r="B1262" t="s">
        <v>1687</v>
      </c>
      <c r="C1262" t="s">
        <v>442</v>
      </c>
      <c r="D1262" t="s">
        <v>433</v>
      </c>
      <c r="E1262">
        <v>11.7494</v>
      </c>
      <c r="F1262">
        <f t="shared" si="23"/>
        <v>10</v>
      </c>
    </row>
    <row r="1263" spans="1:6" x14ac:dyDescent="0.35">
      <c r="A1263">
        <v>10021</v>
      </c>
      <c r="B1263" t="s">
        <v>1688</v>
      </c>
      <c r="C1263" t="s">
        <v>432</v>
      </c>
      <c r="D1263" t="s">
        <v>433</v>
      </c>
      <c r="E1263">
        <v>20.5077</v>
      </c>
      <c r="F1263">
        <f t="shared" si="23"/>
        <v>10</v>
      </c>
    </row>
    <row r="1264" spans="1:6" x14ac:dyDescent="0.35">
      <c r="A1264">
        <v>10022</v>
      </c>
      <c r="B1264" t="s">
        <v>1689</v>
      </c>
      <c r="C1264" t="s">
        <v>451</v>
      </c>
      <c r="D1264" t="s">
        <v>433</v>
      </c>
      <c r="E1264">
        <v>10.972899999999999</v>
      </c>
      <c r="F1264">
        <f t="shared" si="23"/>
        <v>10</v>
      </c>
    </row>
    <row r="1265" spans="1:6" x14ac:dyDescent="0.35">
      <c r="A1265">
        <v>10023</v>
      </c>
      <c r="B1265" t="s">
        <v>1690</v>
      </c>
      <c r="C1265" t="s">
        <v>442</v>
      </c>
      <c r="D1265" t="s">
        <v>433</v>
      </c>
      <c r="E1265">
        <v>16.735499999999998</v>
      </c>
      <c r="F1265">
        <f t="shared" si="23"/>
        <v>10</v>
      </c>
    </row>
    <row r="1266" spans="1:6" x14ac:dyDescent="0.35">
      <c r="A1266">
        <v>10024</v>
      </c>
      <c r="B1266" t="s">
        <v>1691</v>
      </c>
      <c r="C1266" t="s">
        <v>451</v>
      </c>
      <c r="D1266" t="s">
        <v>433</v>
      </c>
      <c r="E1266">
        <v>16.3093</v>
      </c>
      <c r="F1266">
        <f t="shared" si="23"/>
        <v>10</v>
      </c>
    </row>
    <row r="1267" spans="1:6" x14ac:dyDescent="0.35">
      <c r="A1267">
        <v>10025</v>
      </c>
      <c r="B1267" t="s">
        <v>46</v>
      </c>
      <c r="C1267" t="s">
        <v>511</v>
      </c>
      <c r="D1267" t="s">
        <v>429</v>
      </c>
      <c r="E1267">
        <v>239.90430000000001</v>
      </c>
      <c r="F1267">
        <f t="shared" si="23"/>
        <v>10</v>
      </c>
    </row>
    <row r="1268" spans="1:6" x14ac:dyDescent="0.35">
      <c r="A1268">
        <v>10026</v>
      </c>
      <c r="B1268" t="s">
        <v>1692</v>
      </c>
      <c r="C1268" t="s">
        <v>451</v>
      </c>
      <c r="D1268" t="s">
        <v>433</v>
      </c>
      <c r="E1268">
        <v>18.994599999999998</v>
      </c>
      <c r="F1268">
        <f t="shared" si="23"/>
        <v>10</v>
      </c>
    </row>
    <row r="1269" spans="1:6" x14ac:dyDescent="0.35">
      <c r="A1269">
        <v>10027</v>
      </c>
      <c r="B1269" t="s">
        <v>1693</v>
      </c>
      <c r="C1269" t="s">
        <v>428</v>
      </c>
      <c r="D1269" t="s">
        <v>429</v>
      </c>
      <c r="E1269">
        <v>47.804699999999997</v>
      </c>
      <c r="F1269">
        <f t="shared" si="23"/>
        <v>10</v>
      </c>
    </row>
    <row r="1270" spans="1:6" x14ac:dyDescent="0.35">
      <c r="A1270">
        <v>10028</v>
      </c>
      <c r="B1270" t="s">
        <v>1694</v>
      </c>
      <c r="C1270" t="s">
        <v>438</v>
      </c>
      <c r="D1270" t="s">
        <v>429</v>
      </c>
      <c r="E1270">
        <v>13.833</v>
      </c>
      <c r="F1270">
        <f t="shared" si="23"/>
        <v>10</v>
      </c>
    </row>
    <row r="1271" spans="1:6" x14ac:dyDescent="0.35">
      <c r="A1271">
        <v>10029</v>
      </c>
      <c r="B1271" t="s">
        <v>1695</v>
      </c>
      <c r="C1271" t="s">
        <v>428</v>
      </c>
      <c r="D1271" t="s">
        <v>429</v>
      </c>
      <c r="E1271">
        <v>9.6982999999999997</v>
      </c>
      <c r="F1271">
        <f t="shared" si="23"/>
        <v>10</v>
      </c>
    </row>
    <row r="1272" spans="1:6" x14ac:dyDescent="0.35">
      <c r="A1272">
        <v>10030</v>
      </c>
      <c r="B1272" t="s">
        <v>1696</v>
      </c>
      <c r="C1272" t="s">
        <v>442</v>
      </c>
      <c r="D1272" t="s">
        <v>433</v>
      </c>
      <c r="E1272">
        <v>17.673400000000001</v>
      </c>
      <c r="F1272">
        <f t="shared" si="23"/>
        <v>10</v>
      </c>
    </row>
    <row r="1273" spans="1:6" x14ac:dyDescent="0.35">
      <c r="A1273">
        <v>10031</v>
      </c>
      <c r="B1273" t="s">
        <v>1697</v>
      </c>
      <c r="C1273" t="s">
        <v>442</v>
      </c>
      <c r="D1273" t="s">
        <v>433</v>
      </c>
      <c r="E1273">
        <v>25.638100000000001</v>
      </c>
      <c r="F1273">
        <f t="shared" si="23"/>
        <v>10</v>
      </c>
    </row>
    <row r="1274" spans="1:6" x14ac:dyDescent="0.35">
      <c r="A1274">
        <v>10032</v>
      </c>
      <c r="B1274" t="s">
        <v>1698</v>
      </c>
      <c r="C1274" t="s">
        <v>442</v>
      </c>
      <c r="D1274" t="s">
        <v>433</v>
      </c>
      <c r="E1274">
        <v>29.741</v>
      </c>
      <c r="F1274">
        <f t="shared" si="23"/>
        <v>10</v>
      </c>
    </row>
    <row r="1275" spans="1:6" x14ac:dyDescent="0.35">
      <c r="A1275">
        <v>10033</v>
      </c>
      <c r="B1275" t="s">
        <v>1699</v>
      </c>
      <c r="C1275" t="s">
        <v>442</v>
      </c>
      <c r="D1275" t="s">
        <v>433</v>
      </c>
      <c r="E1275">
        <v>16.4056</v>
      </c>
      <c r="F1275">
        <f t="shared" si="23"/>
        <v>10</v>
      </c>
    </row>
    <row r="1276" spans="1:6" x14ac:dyDescent="0.35">
      <c r="A1276">
        <v>10034</v>
      </c>
      <c r="B1276" t="s">
        <v>1700</v>
      </c>
      <c r="C1276" t="s">
        <v>428</v>
      </c>
      <c r="D1276" t="s">
        <v>429</v>
      </c>
      <c r="E1276">
        <v>28.697900000000001</v>
      </c>
      <c r="F1276">
        <f t="shared" si="23"/>
        <v>10</v>
      </c>
    </row>
    <row r="1277" spans="1:6" x14ac:dyDescent="0.35">
      <c r="A1277">
        <v>10035</v>
      </c>
      <c r="B1277" t="s">
        <v>1701</v>
      </c>
      <c r="C1277" t="s">
        <v>442</v>
      </c>
      <c r="D1277" t="s">
        <v>433</v>
      </c>
      <c r="E1277">
        <v>16.3035</v>
      </c>
      <c r="F1277">
        <f t="shared" si="23"/>
        <v>10</v>
      </c>
    </row>
    <row r="1278" spans="1:6" x14ac:dyDescent="0.35">
      <c r="A1278">
        <v>10036</v>
      </c>
      <c r="B1278" t="s">
        <v>1702</v>
      </c>
      <c r="C1278" t="s">
        <v>442</v>
      </c>
      <c r="D1278" t="s">
        <v>433</v>
      </c>
      <c r="E1278">
        <v>16.568899999999999</v>
      </c>
      <c r="F1278">
        <f t="shared" si="23"/>
        <v>10</v>
      </c>
    </row>
    <row r="1279" spans="1:6" x14ac:dyDescent="0.35">
      <c r="A1279">
        <v>10037</v>
      </c>
      <c r="B1279" t="s">
        <v>1703</v>
      </c>
      <c r="C1279" t="s">
        <v>428</v>
      </c>
      <c r="D1279" t="s">
        <v>429</v>
      </c>
      <c r="E1279">
        <v>15.901300000000001</v>
      </c>
      <c r="F1279">
        <f t="shared" si="23"/>
        <v>10</v>
      </c>
    </row>
    <row r="1280" spans="1:6" x14ac:dyDescent="0.35">
      <c r="A1280">
        <v>10038</v>
      </c>
      <c r="B1280" t="s">
        <v>1704</v>
      </c>
      <c r="C1280" t="s">
        <v>432</v>
      </c>
      <c r="D1280" t="s">
        <v>433</v>
      </c>
      <c r="E1280">
        <v>17.642399999999999</v>
      </c>
      <c r="F1280">
        <f t="shared" si="23"/>
        <v>10</v>
      </c>
    </row>
    <row r="1281" spans="1:6" x14ac:dyDescent="0.35">
      <c r="A1281">
        <v>10039</v>
      </c>
      <c r="B1281" t="s">
        <v>1705</v>
      </c>
      <c r="C1281" t="s">
        <v>432</v>
      </c>
      <c r="D1281" t="s">
        <v>433</v>
      </c>
      <c r="E1281">
        <v>47.885599999999997</v>
      </c>
      <c r="F1281">
        <f t="shared" si="23"/>
        <v>10</v>
      </c>
    </row>
    <row r="1282" spans="1:6" x14ac:dyDescent="0.35">
      <c r="A1282">
        <v>10040</v>
      </c>
      <c r="B1282" t="s">
        <v>1706</v>
      </c>
      <c r="C1282" t="s">
        <v>428</v>
      </c>
      <c r="D1282" t="s">
        <v>429</v>
      </c>
      <c r="E1282">
        <v>63.562899999999999</v>
      </c>
      <c r="F1282">
        <f t="shared" si="23"/>
        <v>10</v>
      </c>
    </row>
    <row r="1283" spans="1:6" x14ac:dyDescent="0.35">
      <c r="A1283">
        <v>10041</v>
      </c>
      <c r="B1283" t="s">
        <v>1707</v>
      </c>
      <c r="C1283" t="s">
        <v>432</v>
      </c>
      <c r="D1283" t="s">
        <v>433</v>
      </c>
      <c r="E1283">
        <v>30.432300000000001</v>
      </c>
      <c r="F1283">
        <f t="shared" ref="F1283:F1346" si="24">INT(A1283/1000)</f>
        <v>10</v>
      </c>
    </row>
    <row r="1284" spans="1:6" x14ac:dyDescent="0.35">
      <c r="A1284">
        <v>10042</v>
      </c>
      <c r="B1284" t="s">
        <v>1708</v>
      </c>
      <c r="C1284" t="s">
        <v>442</v>
      </c>
      <c r="D1284" t="s">
        <v>433</v>
      </c>
      <c r="E1284">
        <v>15.844099999999999</v>
      </c>
      <c r="F1284">
        <f t="shared" si="24"/>
        <v>10</v>
      </c>
    </row>
    <row r="1285" spans="1:6" x14ac:dyDescent="0.35">
      <c r="A1285">
        <v>10043</v>
      </c>
      <c r="B1285" t="s">
        <v>1709</v>
      </c>
      <c r="C1285" t="s">
        <v>442</v>
      </c>
      <c r="D1285" t="s">
        <v>433</v>
      </c>
      <c r="E1285">
        <v>4.0593000000000004</v>
      </c>
      <c r="F1285">
        <f t="shared" si="24"/>
        <v>10</v>
      </c>
    </row>
    <row r="1286" spans="1:6" x14ac:dyDescent="0.35">
      <c r="A1286">
        <v>10044</v>
      </c>
      <c r="B1286" t="s">
        <v>1710</v>
      </c>
      <c r="C1286" t="s">
        <v>442</v>
      </c>
      <c r="D1286" t="s">
        <v>433</v>
      </c>
      <c r="E1286">
        <v>2.6413000000000002</v>
      </c>
      <c r="F1286">
        <f t="shared" si="24"/>
        <v>10</v>
      </c>
    </row>
    <row r="1287" spans="1:6" x14ac:dyDescent="0.35">
      <c r="A1287">
        <v>10045</v>
      </c>
      <c r="B1287" t="s">
        <v>1711</v>
      </c>
      <c r="C1287" t="s">
        <v>451</v>
      </c>
      <c r="D1287" t="s">
        <v>433</v>
      </c>
      <c r="E1287">
        <v>17.120699999999999</v>
      </c>
      <c r="F1287">
        <f t="shared" si="24"/>
        <v>10</v>
      </c>
    </row>
    <row r="1288" spans="1:6" x14ac:dyDescent="0.35">
      <c r="A1288">
        <v>10046</v>
      </c>
      <c r="B1288" t="s">
        <v>1712</v>
      </c>
      <c r="C1288" t="s">
        <v>428</v>
      </c>
      <c r="D1288" t="s">
        <v>429</v>
      </c>
      <c r="E1288">
        <v>33.753799999999998</v>
      </c>
      <c r="F1288">
        <f t="shared" si="24"/>
        <v>10</v>
      </c>
    </row>
    <row r="1289" spans="1:6" x14ac:dyDescent="0.35">
      <c r="A1289">
        <v>10047</v>
      </c>
      <c r="B1289" t="s">
        <v>1713</v>
      </c>
      <c r="C1289" t="s">
        <v>428</v>
      </c>
      <c r="D1289" t="s">
        <v>429</v>
      </c>
      <c r="E1289">
        <v>9.4773999999999994</v>
      </c>
      <c r="F1289">
        <f t="shared" si="24"/>
        <v>10</v>
      </c>
    </row>
    <row r="1290" spans="1:6" x14ac:dyDescent="0.35">
      <c r="A1290">
        <v>10048</v>
      </c>
      <c r="B1290" t="s">
        <v>1714</v>
      </c>
      <c r="C1290" t="s">
        <v>432</v>
      </c>
      <c r="D1290" t="s">
        <v>433</v>
      </c>
      <c r="E1290">
        <v>104.4023</v>
      </c>
      <c r="F1290">
        <f t="shared" si="24"/>
        <v>10</v>
      </c>
    </row>
    <row r="1291" spans="1:6" x14ac:dyDescent="0.35">
      <c r="A1291">
        <v>10049</v>
      </c>
      <c r="B1291" t="s">
        <v>1715</v>
      </c>
      <c r="C1291" t="s">
        <v>428</v>
      </c>
      <c r="D1291" t="s">
        <v>429</v>
      </c>
      <c r="E1291">
        <v>30.6251</v>
      </c>
      <c r="F1291">
        <f t="shared" si="24"/>
        <v>10</v>
      </c>
    </row>
    <row r="1292" spans="1:6" x14ac:dyDescent="0.35">
      <c r="A1292">
        <v>10050</v>
      </c>
      <c r="B1292" t="s">
        <v>1716</v>
      </c>
      <c r="C1292" t="s">
        <v>451</v>
      </c>
      <c r="D1292" t="s">
        <v>433</v>
      </c>
      <c r="E1292">
        <v>12.599399999999999</v>
      </c>
      <c r="F1292">
        <f t="shared" si="24"/>
        <v>10</v>
      </c>
    </row>
    <row r="1293" spans="1:6" x14ac:dyDescent="0.35">
      <c r="A1293">
        <v>10051</v>
      </c>
      <c r="B1293" t="s">
        <v>1717</v>
      </c>
      <c r="C1293" t="s">
        <v>442</v>
      </c>
      <c r="D1293" t="s">
        <v>433</v>
      </c>
      <c r="E1293">
        <v>47.742400000000004</v>
      </c>
      <c r="F1293">
        <f t="shared" si="24"/>
        <v>10</v>
      </c>
    </row>
    <row r="1294" spans="1:6" x14ac:dyDescent="0.35">
      <c r="A1294">
        <v>10052</v>
      </c>
      <c r="B1294" t="s">
        <v>1718</v>
      </c>
      <c r="C1294" t="s">
        <v>451</v>
      </c>
      <c r="D1294" t="s">
        <v>433</v>
      </c>
      <c r="E1294">
        <v>44.485300000000002</v>
      </c>
      <c r="F1294">
        <f t="shared" si="24"/>
        <v>10</v>
      </c>
    </row>
    <row r="1295" spans="1:6" x14ac:dyDescent="0.35">
      <c r="A1295">
        <v>10053</v>
      </c>
      <c r="B1295" t="s">
        <v>1719</v>
      </c>
      <c r="C1295" t="s">
        <v>428</v>
      </c>
      <c r="D1295" t="s">
        <v>429</v>
      </c>
      <c r="E1295">
        <v>41.462600000000002</v>
      </c>
      <c r="F1295">
        <f t="shared" si="24"/>
        <v>10</v>
      </c>
    </row>
    <row r="1296" spans="1:6" x14ac:dyDescent="0.35">
      <c r="A1296">
        <v>10054</v>
      </c>
      <c r="B1296" t="s">
        <v>1720</v>
      </c>
      <c r="C1296" t="s">
        <v>428</v>
      </c>
      <c r="D1296" t="s">
        <v>429</v>
      </c>
      <c r="E1296">
        <v>10.418900000000001</v>
      </c>
      <c r="F1296">
        <f t="shared" si="24"/>
        <v>10</v>
      </c>
    </row>
    <row r="1297" spans="1:6" x14ac:dyDescent="0.35">
      <c r="A1297">
        <v>10055</v>
      </c>
      <c r="B1297" t="s">
        <v>1721</v>
      </c>
      <c r="C1297" t="s">
        <v>442</v>
      </c>
      <c r="D1297" t="s">
        <v>433</v>
      </c>
      <c r="E1297">
        <v>22.292000000000002</v>
      </c>
      <c r="F1297">
        <f t="shared" si="24"/>
        <v>10</v>
      </c>
    </row>
    <row r="1298" spans="1:6" x14ac:dyDescent="0.35">
      <c r="A1298">
        <v>10056</v>
      </c>
      <c r="B1298" t="s">
        <v>1722</v>
      </c>
      <c r="C1298" t="s">
        <v>451</v>
      </c>
      <c r="D1298" t="s">
        <v>433</v>
      </c>
      <c r="E1298">
        <v>54.749000000000002</v>
      </c>
      <c r="F1298">
        <f t="shared" si="24"/>
        <v>10</v>
      </c>
    </row>
    <row r="1299" spans="1:6" x14ac:dyDescent="0.35">
      <c r="A1299">
        <v>10057</v>
      </c>
      <c r="B1299" t="s">
        <v>1723</v>
      </c>
      <c r="C1299" t="s">
        <v>442</v>
      </c>
      <c r="D1299" t="s">
        <v>433</v>
      </c>
      <c r="E1299">
        <v>21.558199999999999</v>
      </c>
      <c r="F1299">
        <f t="shared" si="24"/>
        <v>10</v>
      </c>
    </row>
    <row r="1300" spans="1:6" x14ac:dyDescent="0.35">
      <c r="A1300">
        <v>10058</v>
      </c>
      <c r="B1300" t="s">
        <v>1724</v>
      </c>
      <c r="C1300" t="s">
        <v>442</v>
      </c>
      <c r="D1300" t="s">
        <v>433</v>
      </c>
      <c r="E1300">
        <v>26.3414</v>
      </c>
      <c r="F1300">
        <f t="shared" si="24"/>
        <v>10</v>
      </c>
    </row>
    <row r="1301" spans="1:6" x14ac:dyDescent="0.35">
      <c r="A1301">
        <v>10059</v>
      </c>
      <c r="B1301" t="s">
        <v>1725</v>
      </c>
      <c r="C1301" t="s">
        <v>428</v>
      </c>
      <c r="D1301" t="s">
        <v>429</v>
      </c>
      <c r="E1301">
        <v>33.284799999999997</v>
      </c>
      <c r="F1301">
        <f t="shared" si="24"/>
        <v>10</v>
      </c>
    </row>
    <row r="1302" spans="1:6" x14ac:dyDescent="0.35">
      <c r="A1302">
        <v>10060</v>
      </c>
      <c r="B1302" t="s">
        <v>1726</v>
      </c>
      <c r="C1302" t="s">
        <v>428</v>
      </c>
      <c r="D1302" t="s">
        <v>429</v>
      </c>
      <c r="E1302">
        <v>12.537599999999999</v>
      </c>
      <c r="F1302">
        <f t="shared" si="24"/>
        <v>10</v>
      </c>
    </row>
    <row r="1303" spans="1:6" x14ac:dyDescent="0.35">
      <c r="A1303">
        <v>10061</v>
      </c>
      <c r="B1303" t="s">
        <v>1727</v>
      </c>
      <c r="C1303" t="s">
        <v>432</v>
      </c>
      <c r="D1303" t="s">
        <v>433</v>
      </c>
      <c r="E1303">
        <v>24.6234</v>
      </c>
      <c r="F1303">
        <f t="shared" si="24"/>
        <v>10</v>
      </c>
    </row>
    <row r="1304" spans="1:6" x14ac:dyDescent="0.35">
      <c r="A1304">
        <v>10062</v>
      </c>
      <c r="B1304" t="s">
        <v>1728</v>
      </c>
      <c r="C1304" t="s">
        <v>432</v>
      </c>
      <c r="D1304" t="s">
        <v>433</v>
      </c>
      <c r="E1304">
        <v>59.914999999999999</v>
      </c>
      <c r="F1304">
        <f t="shared" si="24"/>
        <v>10</v>
      </c>
    </row>
    <row r="1305" spans="1:6" x14ac:dyDescent="0.35">
      <c r="A1305">
        <v>10063</v>
      </c>
      <c r="B1305" t="s">
        <v>1729</v>
      </c>
      <c r="C1305" t="s">
        <v>442</v>
      </c>
      <c r="D1305" t="s">
        <v>433</v>
      </c>
      <c r="E1305">
        <v>7.2424999999999997</v>
      </c>
      <c r="F1305">
        <f t="shared" si="24"/>
        <v>10</v>
      </c>
    </row>
    <row r="1306" spans="1:6" x14ac:dyDescent="0.35">
      <c r="A1306">
        <v>10064</v>
      </c>
      <c r="B1306" t="s">
        <v>1730</v>
      </c>
      <c r="C1306" t="s">
        <v>442</v>
      </c>
      <c r="D1306" t="s">
        <v>433</v>
      </c>
      <c r="E1306">
        <v>9.1510999999999996</v>
      </c>
      <c r="F1306">
        <f t="shared" si="24"/>
        <v>10</v>
      </c>
    </row>
    <row r="1307" spans="1:6" x14ac:dyDescent="0.35">
      <c r="A1307">
        <v>10065</v>
      </c>
      <c r="B1307" t="s">
        <v>1731</v>
      </c>
      <c r="C1307" t="s">
        <v>432</v>
      </c>
      <c r="D1307" t="s">
        <v>433</v>
      </c>
      <c r="E1307">
        <v>34.517699999999998</v>
      </c>
      <c r="F1307">
        <f t="shared" si="24"/>
        <v>10</v>
      </c>
    </row>
    <row r="1308" spans="1:6" x14ac:dyDescent="0.35">
      <c r="A1308">
        <v>10066</v>
      </c>
      <c r="B1308" t="s">
        <v>1732</v>
      </c>
      <c r="C1308" t="s">
        <v>442</v>
      </c>
      <c r="D1308" t="s">
        <v>433</v>
      </c>
      <c r="E1308">
        <v>34.256799999999998</v>
      </c>
      <c r="F1308">
        <f t="shared" si="24"/>
        <v>10</v>
      </c>
    </row>
    <row r="1309" spans="1:6" x14ac:dyDescent="0.35">
      <c r="A1309">
        <v>10067</v>
      </c>
      <c r="B1309" t="s">
        <v>1733</v>
      </c>
      <c r="C1309" t="s">
        <v>428</v>
      </c>
      <c r="D1309" t="s">
        <v>429</v>
      </c>
      <c r="E1309">
        <v>7.7126999999999999</v>
      </c>
      <c r="F1309">
        <f t="shared" si="24"/>
        <v>10</v>
      </c>
    </row>
    <row r="1310" spans="1:6" x14ac:dyDescent="0.35">
      <c r="A1310">
        <v>11001</v>
      </c>
      <c r="B1310" t="s">
        <v>1734</v>
      </c>
      <c r="C1310" t="s">
        <v>442</v>
      </c>
      <c r="D1310" t="s">
        <v>433</v>
      </c>
      <c r="E1310">
        <v>14.2006</v>
      </c>
      <c r="F1310">
        <f t="shared" si="24"/>
        <v>11</v>
      </c>
    </row>
    <row r="1311" spans="1:6" x14ac:dyDescent="0.35">
      <c r="A1311">
        <v>11002</v>
      </c>
      <c r="B1311" t="s">
        <v>1735</v>
      </c>
      <c r="C1311" t="s">
        <v>428</v>
      </c>
      <c r="D1311" t="s">
        <v>429</v>
      </c>
      <c r="E1311">
        <v>16.395</v>
      </c>
      <c r="F1311">
        <f t="shared" si="24"/>
        <v>11</v>
      </c>
    </row>
    <row r="1312" spans="1:6" x14ac:dyDescent="0.35">
      <c r="A1312">
        <v>11003</v>
      </c>
      <c r="B1312" t="s">
        <v>1736</v>
      </c>
      <c r="C1312" t="s">
        <v>428</v>
      </c>
      <c r="D1312" t="s">
        <v>429</v>
      </c>
      <c r="E1312">
        <v>34.956899999999997</v>
      </c>
      <c r="F1312">
        <f t="shared" si="24"/>
        <v>11</v>
      </c>
    </row>
    <row r="1313" spans="1:6" x14ac:dyDescent="0.35">
      <c r="A1313">
        <v>11004</v>
      </c>
      <c r="B1313" t="s">
        <v>1737</v>
      </c>
      <c r="C1313" t="s">
        <v>428</v>
      </c>
      <c r="D1313" t="s">
        <v>429</v>
      </c>
      <c r="E1313">
        <v>14.8795</v>
      </c>
      <c r="F1313">
        <f t="shared" si="24"/>
        <v>11</v>
      </c>
    </row>
    <row r="1314" spans="1:6" x14ac:dyDescent="0.35">
      <c r="A1314">
        <v>11005</v>
      </c>
      <c r="B1314" t="s">
        <v>1738</v>
      </c>
      <c r="C1314" t="s">
        <v>432</v>
      </c>
      <c r="D1314" t="s">
        <v>433</v>
      </c>
      <c r="E1314">
        <v>9.5549999999999997</v>
      </c>
      <c r="F1314">
        <f t="shared" si="24"/>
        <v>11</v>
      </c>
    </row>
    <row r="1315" spans="1:6" x14ac:dyDescent="0.35">
      <c r="A1315">
        <v>11006</v>
      </c>
      <c r="B1315" t="s">
        <v>1739</v>
      </c>
      <c r="C1315" t="s">
        <v>428</v>
      </c>
      <c r="D1315" t="s">
        <v>429</v>
      </c>
      <c r="E1315">
        <v>26.829699999999999</v>
      </c>
      <c r="F1315">
        <f t="shared" si="24"/>
        <v>11</v>
      </c>
    </row>
    <row r="1316" spans="1:6" x14ac:dyDescent="0.35">
      <c r="A1316">
        <v>11007</v>
      </c>
      <c r="B1316" t="s">
        <v>1740</v>
      </c>
      <c r="C1316" t="s">
        <v>428</v>
      </c>
      <c r="D1316" t="s">
        <v>429</v>
      </c>
      <c r="E1316">
        <v>12.087300000000001</v>
      </c>
      <c r="F1316">
        <f t="shared" si="24"/>
        <v>11</v>
      </c>
    </row>
    <row r="1317" spans="1:6" x14ac:dyDescent="0.35">
      <c r="A1317">
        <v>11008</v>
      </c>
      <c r="B1317" t="s">
        <v>1741</v>
      </c>
      <c r="C1317" t="s">
        <v>442</v>
      </c>
      <c r="D1317" t="s">
        <v>433</v>
      </c>
      <c r="E1317">
        <v>33.513800000000003</v>
      </c>
      <c r="F1317">
        <f t="shared" si="24"/>
        <v>11</v>
      </c>
    </row>
    <row r="1318" spans="1:6" x14ac:dyDescent="0.35">
      <c r="A1318">
        <v>11009</v>
      </c>
      <c r="B1318" t="s">
        <v>1742</v>
      </c>
      <c r="C1318" t="s">
        <v>442</v>
      </c>
      <c r="D1318" t="s">
        <v>433</v>
      </c>
      <c r="E1318">
        <v>31.543299999999999</v>
      </c>
      <c r="F1318">
        <f t="shared" si="24"/>
        <v>11</v>
      </c>
    </row>
    <row r="1319" spans="1:6" x14ac:dyDescent="0.35">
      <c r="A1319">
        <v>11010</v>
      </c>
      <c r="B1319" t="s">
        <v>1743</v>
      </c>
      <c r="C1319" t="s">
        <v>428</v>
      </c>
      <c r="D1319" t="s">
        <v>429</v>
      </c>
      <c r="E1319">
        <v>21.763200000000001</v>
      </c>
      <c r="F1319">
        <f t="shared" si="24"/>
        <v>11</v>
      </c>
    </row>
    <row r="1320" spans="1:6" x14ac:dyDescent="0.35">
      <c r="A1320">
        <v>11011</v>
      </c>
      <c r="B1320" t="s">
        <v>1744</v>
      </c>
      <c r="C1320" t="s">
        <v>442</v>
      </c>
      <c r="D1320" t="s">
        <v>433</v>
      </c>
      <c r="E1320">
        <v>14.979699999999999</v>
      </c>
      <c r="F1320">
        <f t="shared" si="24"/>
        <v>11</v>
      </c>
    </row>
    <row r="1321" spans="1:6" x14ac:dyDescent="0.35">
      <c r="A1321">
        <v>11012</v>
      </c>
      <c r="B1321" t="s">
        <v>1745</v>
      </c>
      <c r="C1321" t="s">
        <v>428</v>
      </c>
      <c r="D1321" t="s">
        <v>429</v>
      </c>
      <c r="E1321">
        <v>13.7416</v>
      </c>
      <c r="F1321">
        <f t="shared" si="24"/>
        <v>11</v>
      </c>
    </row>
    <row r="1322" spans="1:6" x14ac:dyDescent="0.35">
      <c r="A1322">
        <v>11013</v>
      </c>
      <c r="B1322" t="s">
        <v>1746</v>
      </c>
      <c r="C1322" t="s">
        <v>428</v>
      </c>
      <c r="D1322" t="s">
        <v>429</v>
      </c>
      <c r="E1322">
        <v>23.082999999999998</v>
      </c>
      <c r="F1322">
        <f t="shared" si="24"/>
        <v>11</v>
      </c>
    </row>
    <row r="1323" spans="1:6" x14ac:dyDescent="0.35">
      <c r="A1323">
        <v>11014</v>
      </c>
      <c r="B1323" t="s">
        <v>1747</v>
      </c>
      <c r="C1323" t="s">
        <v>442</v>
      </c>
      <c r="D1323" t="s">
        <v>433</v>
      </c>
      <c r="E1323">
        <v>19.261199999999999</v>
      </c>
      <c r="F1323">
        <f t="shared" si="24"/>
        <v>11</v>
      </c>
    </row>
    <row r="1324" spans="1:6" x14ac:dyDescent="0.35">
      <c r="A1324">
        <v>11015</v>
      </c>
      <c r="B1324" t="s">
        <v>47</v>
      </c>
      <c r="C1324" t="s">
        <v>511</v>
      </c>
      <c r="D1324" t="s">
        <v>429</v>
      </c>
      <c r="E1324">
        <v>51.384999999999998</v>
      </c>
      <c r="F1324">
        <f t="shared" si="24"/>
        <v>11</v>
      </c>
    </row>
    <row r="1325" spans="1:6" x14ac:dyDescent="0.35">
      <c r="A1325">
        <v>11016</v>
      </c>
      <c r="B1325" t="s">
        <v>1748</v>
      </c>
      <c r="C1325" t="s">
        <v>428</v>
      </c>
      <c r="D1325" t="s">
        <v>429</v>
      </c>
      <c r="E1325">
        <v>16.608599999999999</v>
      </c>
      <c r="F1325">
        <f t="shared" si="24"/>
        <v>11</v>
      </c>
    </row>
    <row r="1326" spans="1:6" x14ac:dyDescent="0.35">
      <c r="A1326">
        <v>11017</v>
      </c>
      <c r="B1326" t="s">
        <v>1749</v>
      </c>
      <c r="C1326" t="s">
        <v>442</v>
      </c>
      <c r="D1326" t="s">
        <v>433</v>
      </c>
      <c r="E1326">
        <v>36.679099999999998</v>
      </c>
      <c r="F1326">
        <f t="shared" si="24"/>
        <v>11</v>
      </c>
    </row>
    <row r="1327" spans="1:6" x14ac:dyDescent="0.35">
      <c r="A1327">
        <v>11018</v>
      </c>
      <c r="B1327" t="s">
        <v>1750</v>
      </c>
      <c r="C1327" t="s">
        <v>432</v>
      </c>
      <c r="D1327" t="s">
        <v>433</v>
      </c>
      <c r="E1327">
        <v>46.128900000000002</v>
      </c>
      <c r="F1327">
        <f t="shared" si="24"/>
        <v>11</v>
      </c>
    </row>
    <row r="1328" spans="1:6" x14ac:dyDescent="0.35">
      <c r="A1328">
        <v>11019</v>
      </c>
      <c r="B1328" t="s">
        <v>1751</v>
      </c>
      <c r="C1328" t="s">
        <v>432</v>
      </c>
      <c r="D1328" t="s">
        <v>433</v>
      </c>
      <c r="E1328">
        <v>10.813800000000001</v>
      </c>
      <c r="F1328">
        <f t="shared" si="24"/>
        <v>11</v>
      </c>
    </row>
    <row r="1329" spans="1:6" x14ac:dyDescent="0.35">
      <c r="A1329">
        <v>11020</v>
      </c>
      <c r="B1329" t="s">
        <v>1752</v>
      </c>
      <c r="C1329" t="s">
        <v>428</v>
      </c>
      <c r="D1329" t="s">
        <v>429</v>
      </c>
      <c r="E1329">
        <v>14.160500000000001</v>
      </c>
      <c r="F1329">
        <f t="shared" si="24"/>
        <v>11</v>
      </c>
    </row>
    <row r="1330" spans="1:6" x14ac:dyDescent="0.35">
      <c r="A1330">
        <v>11021</v>
      </c>
      <c r="B1330" t="s">
        <v>1753</v>
      </c>
      <c r="C1330" t="s">
        <v>428</v>
      </c>
      <c r="D1330" t="s">
        <v>429</v>
      </c>
      <c r="E1330">
        <v>18.5519</v>
      </c>
      <c r="F1330">
        <f t="shared" si="24"/>
        <v>11</v>
      </c>
    </row>
    <row r="1331" spans="1:6" x14ac:dyDescent="0.35">
      <c r="A1331">
        <v>11022</v>
      </c>
      <c r="B1331" t="s">
        <v>1754</v>
      </c>
      <c r="C1331" t="s">
        <v>428</v>
      </c>
      <c r="D1331" t="s">
        <v>429</v>
      </c>
      <c r="E1331">
        <v>7.7942999999999998</v>
      </c>
      <c r="F1331">
        <f t="shared" si="24"/>
        <v>11</v>
      </c>
    </row>
    <row r="1332" spans="1:6" x14ac:dyDescent="0.35">
      <c r="A1332">
        <v>11023</v>
      </c>
      <c r="B1332" t="s">
        <v>1755</v>
      </c>
      <c r="C1332" t="s">
        <v>428</v>
      </c>
      <c r="D1332" t="s">
        <v>429</v>
      </c>
      <c r="E1332">
        <v>37.628700000000002</v>
      </c>
      <c r="F1332">
        <f t="shared" si="24"/>
        <v>11</v>
      </c>
    </row>
    <row r="1333" spans="1:6" x14ac:dyDescent="0.35">
      <c r="A1333">
        <v>11024</v>
      </c>
      <c r="B1333" t="s">
        <v>1756</v>
      </c>
      <c r="C1333" t="s">
        <v>428</v>
      </c>
      <c r="D1333" t="s">
        <v>429</v>
      </c>
      <c r="E1333">
        <v>10.440899999999999</v>
      </c>
      <c r="F1333">
        <f t="shared" si="24"/>
        <v>11</v>
      </c>
    </row>
    <row r="1334" spans="1:6" x14ac:dyDescent="0.35">
      <c r="A1334">
        <v>11025</v>
      </c>
      <c r="B1334" t="s">
        <v>1757</v>
      </c>
      <c r="C1334" t="s">
        <v>442</v>
      </c>
      <c r="D1334" t="s">
        <v>433</v>
      </c>
      <c r="E1334">
        <v>32.94</v>
      </c>
      <c r="F1334">
        <f t="shared" si="24"/>
        <v>11</v>
      </c>
    </row>
    <row r="1335" spans="1:6" x14ac:dyDescent="0.35">
      <c r="A1335">
        <v>11026</v>
      </c>
      <c r="B1335" t="s">
        <v>1758</v>
      </c>
      <c r="C1335" t="s">
        <v>428</v>
      </c>
      <c r="D1335" t="s">
        <v>429</v>
      </c>
      <c r="E1335">
        <v>13.922599999999999</v>
      </c>
      <c r="F1335">
        <f t="shared" si="24"/>
        <v>11</v>
      </c>
    </row>
    <row r="1336" spans="1:6" x14ac:dyDescent="0.35">
      <c r="A1336">
        <v>11027</v>
      </c>
      <c r="B1336" t="s">
        <v>1759</v>
      </c>
      <c r="C1336" t="s">
        <v>428</v>
      </c>
      <c r="D1336" t="s">
        <v>429</v>
      </c>
      <c r="E1336">
        <v>34.161999999999999</v>
      </c>
      <c r="F1336">
        <f t="shared" si="24"/>
        <v>11</v>
      </c>
    </row>
    <row r="1337" spans="1:6" x14ac:dyDescent="0.35">
      <c r="A1337">
        <v>11028</v>
      </c>
      <c r="B1337" t="s">
        <v>1760</v>
      </c>
      <c r="C1337" t="s">
        <v>442</v>
      </c>
      <c r="D1337" t="s">
        <v>433</v>
      </c>
      <c r="E1337">
        <v>68.685299999999998</v>
      </c>
      <c r="F1337">
        <f t="shared" si="24"/>
        <v>11</v>
      </c>
    </row>
    <row r="1338" spans="1:6" x14ac:dyDescent="0.35">
      <c r="A1338">
        <v>11029</v>
      </c>
      <c r="B1338" t="s">
        <v>1761</v>
      </c>
      <c r="C1338" t="s">
        <v>432</v>
      </c>
      <c r="D1338" t="s">
        <v>433</v>
      </c>
      <c r="E1338">
        <v>136.87370000000001</v>
      </c>
      <c r="F1338">
        <f t="shared" si="24"/>
        <v>11</v>
      </c>
    </row>
    <row r="1339" spans="1:6" x14ac:dyDescent="0.35">
      <c r="A1339">
        <v>11030</v>
      </c>
      <c r="B1339" t="s">
        <v>1762</v>
      </c>
      <c r="C1339" t="s">
        <v>432</v>
      </c>
      <c r="D1339" t="s">
        <v>433</v>
      </c>
      <c r="E1339">
        <v>12.6015</v>
      </c>
      <c r="F1339">
        <f t="shared" si="24"/>
        <v>11</v>
      </c>
    </row>
    <row r="1340" spans="1:6" x14ac:dyDescent="0.35">
      <c r="A1340">
        <v>11031</v>
      </c>
      <c r="B1340" t="s">
        <v>1763</v>
      </c>
      <c r="C1340" t="s">
        <v>428</v>
      </c>
      <c r="D1340" t="s">
        <v>429</v>
      </c>
      <c r="E1340">
        <v>18.043900000000001</v>
      </c>
      <c r="F1340">
        <f t="shared" si="24"/>
        <v>11</v>
      </c>
    </row>
    <row r="1341" spans="1:6" x14ac:dyDescent="0.35">
      <c r="A1341">
        <v>11032</v>
      </c>
      <c r="B1341" t="s">
        <v>1764</v>
      </c>
      <c r="C1341" t="s">
        <v>442</v>
      </c>
      <c r="D1341" t="s">
        <v>433</v>
      </c>
      <c r="E1341">
        <v>28.085599999999999</v>
      </c>
      <c r="F1341">
        <f t="shared" si="24"/>
        <v>11</v>
      </c>
    </row>
    <row r="1342" spans="1:6" x14ac:dyDescent="0.35">
      <c r="A1342">
        <v>12001</v>
      </c>
      <c r="B1342" t="s">
        <v>1765</v>
      </c>
      <c r="C1342" t="s">
        <v>432</v>
      </c>
      <c r="D1342" t="s">
        <v>433</v>
      </c>
      <c r="E1342">
        <v>2.8925000000000001</v>
      </c>
      <c r="F1342">
        <f t="shared" si="24"/>
        <v>12</v>
      </c>
    </row>
    <row r="1343" spans="1:6" x14ac:dyDescent="0.35">
      <c r="A1343">
        <v>12002</v>
      </c>
      <c r="B1343" t="s">
        <v>1766</v>
      </c>
      <c r="C1343" t="s">
        <v>428</v>
      </c>
      <c r="D1343" t="s">
        <v>429</v>
      </c>
      <c r="E1343">
        <v>3.8121999999999998</v>
      </c>
      <c r="F1343">
        <f t="shared" si="24"/>
        <v>12</v>
      </c>
    </row>
    <row r="1344" spans="1:6" x14ac:dyDescent="0.35">
      <c r="A1344">
        <v>12003</v>
      </c>
      <c r="B1344" t="s">
        <v>1767</v>
      </c>
      <c r="C1344" t="s">
        <v>442</v>
      </c>
      <c r="D1344" t="s">
        <v>433</v>
      </c>
      <c r="E1344">
        <v>17.482299999999999</v>
      </c>
      <c r="F1344">
        <f t="shared" si="24"/>
        <v>12</v>
      </c>
    </row>
    <row r="1345" spans="1:6" x14ac:dyDescent="0.35">
      <c r="A1345">
        <v>12004</v>
      </c>
      <c r="B1345" t="s">
        <v>1768</v>
      </c>
      <c r="C1345" t="s">
        <v>428</v>
      </c>
      <c r="D1345" t="s">
        <v>429</v>
      </c>
      <c r="E1345">
        <v>12.293900000000001</v>
      </c>
      <c r="F1345">
        <f t="shared" si="24"/>
        <v>12</v>
      </c>
    </row>
    <row r="1346" spans="1:6" x14ac:dyDescent="0.35">
      <c r="A1346">
        <v>12005</v>
      </c>
      <c r="B1346" t="s">
        <v>1769</v>
      </c>
      <c r="C1346" t="s">
        <v>428</v>
      </c>
      <c r="D1346" t="s">
        <v>429</v>
      </c>
      <c r="E1346">
        <v>10.38</v>
      </c>
      <c r="F1346">
        <f t="shared" si="24"/>
        <v>12</v>
      </c>
    </row>
    <row r="1347" spans="1:6" x14ac:dyDescent="0.35">
      <c r="A1347">
        <v>12006</v>
      </c>
      <c r="B1347" t="s">
        <v>1770</v>
      </c>
      <c r="C1347" t="s">
        <v>428</v>
      </c>
      <c r="D1347" t="s">
        <v>429</v>
      </c>
      <c r="E1347">
        <v>4.5422000000000002</v>
      </c>
      <c r="F1347">
        <f t="shared" ref="F1347:F1410" si="25">INT(A1347/1000)</f>
        <v>12</v>
      </c>
    </row>
    <row r="1348" spans="1:6" x14ac:dyDescent="0.35">
      <c r="A1348">
        <v>12007</v>
      </c>
      <c r="B1348" t="s">
        <v>1771</v>
      </c>
      <c r="C1348" t="s">
        <v>428</v>
      </c>
      <c r="D1348" t="s">
        <v>429</v>
      </c>
      <c r="E1348">
        <v>2.1728000000000001</v>
      </c>
      <c r="F1348">
        <f t="shared" si="25"/>
        <v>12</v>
      </c>
    </row>
    <row r="1349" spans="1:6" x14ac:dyDescent="0.35">
      <c r="A1349">
        <v>12008</v>
      </c>
      <c r="B1349" t="s">
        <v>1772</v>
      </c>
      <c r="C1349" t="s">
        <v>428</v>
      </c>
      <c r="D1349" t="s">
        <v>429</v>
      </c>
      <c r="E1349">
        <v>3.9201000000000001</v>
      </c>
      <c r="F1349">
        <f t="shared" si="25"/>
        <v>12</v>
      </c>
    </row>
    <row r="1350" spans="1:6" x14ac:dyDescent="0.35">
      <c r="A1350">
        <v>12010</v>
      </c>
      <c r="B1350" t="s">
        <v>1773</v>
      </c>
      <c r="C1350" t="s">
        <v>428</v>
      </c>
      <c r="D1350" t="s">
        <v>429</v>
      </c>
      <c r="E1350">
        <v>2.8652000000000002</v>
      </c>
      <c r="F1350">
        <f t="shared" si="25"/>
        <v>12</v>
      </c>
    </row>
    <row r="1351" spans="1:6" x14ac:dyDescent="0.35">
      <c r="A1351">
        <v>12011</v>
      </c>
      <c r="B1351" t="s">
        <v>1774</v>
      </c>
      <c r="C1351" t="s">
        <v>428</v>
      </c>
      <c r="D1351" t="s">
        <v>429</v>
      </c>
      <c r="E1351">
        <v>3.4182000000000001</v>
      </c>
      <c r="F1351">
        <f t="shared" si="25"/>
        <v>12</v>
      </c>
    </row>
    <row r="1352" spans="1:6" x14ac:dyDescent="0.35">
      <c r="A1352">
        <v>12012</v>
      </c>
      <c r="B1352" t="s">
        <v>1775</v>
      </c>
      <c r="C1352" t="s">
        <v>428</v>
      </c>
      <c r="D1352" t="s">
        <v>429</v>
      </c>
      <c r="E1352">
        <v>7.4273999999999996</v>
      </c>
      <c r="F1352">
        <f t="shared" si="25"/>
        <v>12</v>
      </c>
    </row>
    <row r="1353" spans="1:6" x14ac:dyDescent="0.35">
      <c r="A1353">
        <v>12013</v>
      </c>
      <c r="B1353" t="s">
        <v>1776</v>
      </c>
      <c r="C1353" t="s">
        <v>428</v>
      </c>
      <c r="D1353" t="s">
        <v>429</v>
      </c>
      <c r="E1353">
        <v>13.6998</v>
      </c>
      <c r="F1353">
        <f t="shared" si="25"/>
        <v>12</v>
      </c>
    </row>
    <row r="1354" spans="1:6" x14ac:dyDescent="0.35">
      <c r="A1354">
        <v>12014</v>
      </c>
      <c r="B1354" t="s">
        <v>1777</v>
      </c>
      <c r="C1354" t="s">
        <v>428</v>
      </c>
      <c r="D1354" t="s">
        <v>429</v>
      </c>
      <c r="E1354">
        <v>9.5609000000000002</v>
      </c>
      <c r="F1354">
        <f t="shared" si="25"/>
        <v>12</v>
      </c>
    </row>
    <row r="1355" spans="1:6" x14ac:dyDescent="0.35">
      <c r="A1355">
        <v>12015</v>
      </c>
      <c r="B1355" t="s">
        <v>1778</v>
      </c>
      <c r="C1355" t="s">
        <v>428</v>
      </c>
      <c r="D1355" t="s">
        <v>429</v>
      </c>
      <c r="E1355">
        <v>6.9272999999999998</v>
      </c>
      <c r="F1355">
        <f t="shared" si="25"/>
        <v>12</v>
      </c>
    </row>
    <row r="1356" spans="1:6" x14ac:dyDescent="0.35">
      <c r="A1356">
        <v>12016</v>
      </c>
      <c r="B1356" t="s">
        <v>1779</v>
      </c>
      <c r="C1356" t="s">
        <v>428</v>
      </c>
      <c r="D1356" t="s">
        <v>429</v>
      </c>
      <c r="E1356">
        <v>3.9973000000000001</v>
      </c>
      <c r="F1356">
        <f t="shared" si="25"/>
        <v>12</v>
      </c>
    </row>
    <row r="1357" spans="1:6" x14ac:dyDescent="0.35">
      <c r="A1357">
        <v>12017</v>
      </c>
      <c r="B1357" t="s">
        <v>1780</v>
      </c>
      <c r="C1357" t="s">
        <v>428</v>
      </c>
      <c r="D1357" t="s">
        <v>429</v>
      </c>
      <c r="E1357">
        <v>7.1828000000000003</v>
      </c>
      <c r="F1357">
        <f t="shared" si="25"/>
        <v>12</v>
      </c>
    </row>
    <row r="1358" spans="1:6" x14ac:dyDescent="0.35">
      <c r="A1358">
        <v>12019</v>
      </c>
      <c r="B1358" t="s">
        <v>1781</v>
      </c>
      <c r="C1358" t="s">
        <v>428</v>
      </c>
      <c r="D1358" t="s">
        <v>429</v>
      </c>
      <c r="E1358">
        <v>3.9405000000000001</v>
      </c>
      <c r="F1358">
        <f t="shared" si="25"/>
        <v>12</v>
      </c>
    </row>
    <row r="1359" spans="1:6" x14ac:dyDescent="0.35">
      <c r="A1359">
        <v>12020</v>
      </c>
      <c r="B1359" t="s">
        <v>1782</v>
      </c>
      <c r="C1359" t="s">
        <v>442</v>
      </c>
      <c r="D1359" t="s">
        <v>433</v>
      </c>
      <c r="E1359">
        <v>10.162800000000001</v>
      </c>
      <c r="F1359">
        <f t="shared" si="25"/>
        <v>12</v>
      </c>
    </row>
    <row r="1360" spans="1:6" x14ac:dyDescent="0.35">
      <c r="A1360">
        <v>12021</v>
      </c>
      <c r="B1360" t="s">
        <v>1783</v>
      </c>
      <c r="C1360" t="s">
        <v>428</v>
      </c>
      <c r="D1360" t="s">
        <v>429</v>
      </c>
      <c r="E1360">
        <v>6.2952000000000004</v>
      </c>
      <c r="F1360">
        <f t="shared" si="25"/>
        <v>12</v>
      </c>
    </row>
    <row r="1361" spans="1:6" x14ac:dyDescent="0.35">
      <c r="A1361">
        <v>12022</v>
      </c>
      <c r="B1361" t="s">
        <v>1784</v>
      </c>
      <c r="C1361" t="s">
        <v>442</v>
      </c>
      <c r="D1361" t="s">
        <v>433</v>
      </c>
      <c r="E1361">
        <v>6.0016999999999996</v>
      </c>
      <c r="F1361">
        <f t="shared" si="25"/>
        <v>12</v>
      </c>
    </row>
    <row r="1362" spans="1:6" x14ac:dyDescent="0.35">
      <c r="A1362">
        <v>12023</v>
      </c>
      <c r="B1362" t="s">
        <v>1785</v>
      </c>
      <c r="C1362" t="s">
        <v>428</v>
      </c>
      <c r="D1362" t="s">
        <v>429</v>
      </c>
      <c r="E1362">
        <v>1.7219</v>
      </c>
      <c r="F1362">
        <f t="shared" si="25"/>
        <v>12</v>
      </c>
    </row>
    <row r="1363" spans="1:6" x14ac:dyDescent="0.35">
      <c r="A1363">
        <v>12024</v>
      </c>
      <c r="B1363" t="s">
        <v>1786</v>
      </c>
      <c r="C1363" t="s">
        <v>442</v>
      </c>
      <c r="D1363" t="s">
        <v>433</v>
      </c>
      <c r="E1363">
        <v>5.9001000000000001</v>
      </c>
      <c r="F1363">
        <f t="shared" si="25"/>
        <v>12</v>
      </c>
    </row>
    <row r="1364" spans="1:6" x14ac:dyDescent="0.35">
      <c r="A1364">
        <v>12025</v>
      </c>
      <c r="B1364" t="s">
        <v>1787</v>
      </c>
      <c r="C1364" t="s">
        <v>428</v>
      </c>
      <c r="D1364" t="s">
        <v>429</v>
      </c>
      <c r="E1364">
        <v>2.3321000000000001</v>
      </c>
      <c r="F1364">
        <f t="shared" si="25"/>
        <v>12</v>
      </c>
    </row>
    <row r="1365" spans="1:6" x14ac:dyDescent="0.35">
      <c r="A1365">
        <v>12026</v>
      </c>
      <c r="B1365" t="s">
        <v>1788</v>
      </c>
      <c r="C1365" t="s">
        <v>511</v>
      </c>
      <c r="D1365" t="s">
        <v>429</v>
      </c>
      <c r="E1365">
        <v>31.2059</v>
      </c>
      <c r="F1365">
        <f t="shared" si="25"/>
        <v>12</v>
      </c>
    </row>
    <row r="1366" spans="1:6" x14ac:dyDescent="0.35">
      <c r="A1366">
        <v>12027</v>
      </c>
      <c r="B1366" t="s">
        <v>1789</v>
      </c>
      <c r="C1366" t="s">
        <v>442</v>
      </c>
      <c r="D1366" t="s">
        <v>433</v>
      </c>
      <c r="E1366">
        <v>9.9091000000000005</v>
      </c>
      <c r="F1366">
        <f t="shared" si="25"/>
        <v>12</v>
      </c>
    </row>
    <row r="1367" spans="1:6" x14ac:dyDescent="0.35">
      <c r="A1367">
        <v>12029</v>
      </c>
      <c r="B1367" t="s">
        <v>1790</v>
      </c>
      <c r="C1367" t="s">
        <v>428</v>
      </c>
      <c r="D1367" t="s">
        <v>429</v>
      </c>
      <c r="E1367">
        <v>11.421099999999999</v>
      </c>
      <c r="F1367">
        <f t="shared" si="25"/>
        <v>12</v>
      </c>
    </row>
    <row r="1368" spans="1:6" x14ac:dyDescent="0.35">
      <c r="A1368">
        <v>12030</v>
      </c>
      <c r="B1368" t="s">
        <v>1791</v>
      </c>
      <c r="C1368" t="s">
        <v>428</v>
      </c>
      <c r="D1368" t="s">
        <v>429</v>
      </c>
      <c r="E1368">
        <v>9.3133999999999997</v>
      </c>
      <c r="F1368">
        <f t="shared" si="25"/>
        <v>12</v>
      </c>
    </row>
    <row r="1369" spans="1:6" x14ac:dyDescent="0.35">
      <c r="A1369">
        <v>12031</v>
      </c>
      <c r="B1369" t="s">
        <v>1792</v>
      </c>
      <c r="C1369" t="s">
        <v>428</v>
      </c>
      <c r="D1369" t="s">
        <v>429</v>
      </c>
      <c r="E1369">
        <v>5.2645999999999997</v>
      </c>
      <c r="F1369">
        <f t="shared" si="25"/>
        <v>12</v>
      </c>
    </row>
    <row r="1370" spans="1:6" x14ac:dyDescent="0.35">
      <c r="A1370">
        <v>12032</v>
      </c>
      <c r="B1370" t="s">
        <v>1793</v>
      </c>
      <c r="C1370" t="s">
        <v>428</v>
      </c>
      <c r="D1370" t="s">
        <v>429</v>
      </c>
      <c r="E1370">
        <v>9.6684000000000001</v>
      </c>
      <c r="F1370">
        <f t="shared" si="25"/>
        <v>12</v>
      </c>
    </row>
    <row r="1371" spans="1:6" x14ac:dyDescent="0.35">
      <c r="A1371">
        <v>12033</v>
      </c>
      <c r="B1371" t="s">
        <v>1794</v>
      </c>
      <c r="C1371" t="s">
        <v>428</v>
      </c>
      <c r="D1371" t="s">
        <v>429</v>
      </c>
      <c r="E1371">
        <v>6.2060000000000004</v>
      </c>
      <c r="F1371">
        <f t="shared" si="25"/>
        <v>12</v>
      </c>
    </row>
    <row r="1372" spans="1:6" x14ac:dyDescent="0.35">
      <c r="A1372">
        <v>12034</v>
      </c>
      <c r="B1372" t="s">
        <v>1795</v>
      </c>
      <c r="C1372" t="s">
        <v>428</v>
      </c>
      <c r="D1372" t="s">
        <v>429</v>
      </c>
      <c r="E1372">
        <v>8.5877999999999997</v>
      </c>
      <c r="F1372">
        <f t="shared" si="25"/>
        <v>12</v>
      </c>
    </row>
    <row r="1373" spans="1:6" x14ac:dyDescent="0.35">
      <c r="A1373">
        <v>12035</v>
      </c>
      <c r="B1373" t="s">
        <v>1796</v>
      </c>
      <c r="C1373" t="s">
        <v>428</v>
      </c>
      <c r="D1373" t="s">
        <v>429</v>
      </c>
      <c r="E1373">
        <v>5.8219000000000003</v>
      </c>
      <c r="F1373">
        <f t="shared" si="25"/>
        <v>12</v>
      </c>
    </row>
    <row r="1374" spans="1:6" x14ac:dyDescent="0.35">
      <c r="A1374">
        <v>12036</v>
      </c>
      <c r="B1374" t="s">
        <v>1797</v>
      </c>
      <c r="C1374" t="s">
        <v>428</v>
      </c>
      <c r="D1374" t="s">
        <v>429</v>
      </c>
      <c r="E1374">
        <v>10.5703</v>
      </c>
      <c r="F1374">
        <f t="shared" si="25"/>
        <v>12</v>
      </c>
    </row>
    <row r="1375" spans="1:6" x14ac:dyDescent="0.35">
      <c r="A1375">
        <v>12037</v>
      </c>
      <c r="B1375" t="s">
        <v>1798</v>
      </c>
      <c r="C1375" t="s">
        <v>428</v>
      </c>
      <c r="D1375" t="s">
        <v>429</v>
      </c>
      <c r="E1375">
        <v>7.4595000000000002</v>
      </c>
      <c r="F1375">
        <f t="shared" si="25"/>
        <v>12</v>
      </c>
    </row>
    <row r="1376" spans="1:6" x14ac:dyDescent="0.35">
      <c r="A1376">
        <v>12038</v>
      </c>
      <c r="B1376" t="s">
        <v>1799</v>
      </c>
      <c r="C1376" t="s">
        <v>428</v>
      </c>
      <c r="D1376" t="s">
        <v>429</v>
      </c>
      <c r="E1376">
        <v>4.1539000000000001</v>
      </c>
      <c r="F1376">
        <f t="shared" si="25"/>
        <v>12</v>
      </c>
    </row>
    <row r="1377" spans="1:6" x14ac:dyDescent="0.35">
      <c r="A1377">
        <v>12039</v>
      </c>
      <c r="B1377" t="s">
        <v>1800</v>
      </c>
      <c r="C1377" t="s">
        <v>428</v>
      </c>
      <c r="D1377" t="s">
        <v>429</v>
      </c>
      <c r="E1377">
        <v>6.8998999999999997</v>
      </c>
      <c r="F1377">
        <f t="shared" si="25"/>
        <v>12</v>
      </c>
    </row>
    <row r="1378" spans="1:6" x14ac:dyDescent="0.35">
      <c r="A1378">
        <v>12040</v>
      </c>
      <c r="B1378" t="s">
        <v>1801</v>
      </c>
      <c r="C1378" t="s">
        <v>428</v>
      </c>
      <c r="D1378" t="s">
        <v>429</v>
      </c>
      <c r="E1378">
        <v>11.986000000000001</v>
      </c>
      <c r="F1378">
        <f t="shared" si="25"/>
        <v>12</v>
      </c>
    </row>
    <row r="1379" spans="1:6" x14ac:dyDescent="0.35">
      <c r="A1379">
        <v>12041</v>
      </c>
      <c r="B1379" t="s">
        <v>1802</v>
      </c>
      <c r="C1379" t="s">
        <v>442</v>
      </c>
      <c r="D1379" t="s">
        <v>433</v>
      </c>
      <c r="E1379">
        <v>3.9672000000000001</v>
      </c>
      <c r="F1379">
        <f t="shared" si="25"/>
        <v>12</v>
      </c>
    </row>
    <row r="1380" spans="1:6" x14ac:dyDescent="0.35">
      <c r="A1380">
        <v>12042</v>
      </c>
      <c r="B1380" t="s">
        <v>1803</v>
      </c>
      <c r="C1380" t="s">
        <v>428</v>
      </c>
      <c r="D1380" t="s">
        <v>429</v>
      </c>
      <c r="E1380">
        <v>6.8874000000000004</v>
      </c>
      <c r="F1380">
        <f t="shared" si="25"/>
        <v>12</v>
      </c>
    </row>
    <row r="1381" spans="1:6" x14ac:dyDescent="0.35">
      <c r="A1381">
        <v>12043</v>
      </c>
      <c r="B1381" t="s">
        <v>1804</v>
      </c>
      <c r="C1381" t="s">
        <v>428</v>
      </c>
      <c r="D1381" t="s">
        <v>429</v>
      </c>
      <c r="E1381">
        <v>7.0346000000000002</v>
      </c>
      <c r="F1381">
        <f t="shared" si="25"/>
        <v>12</v>
      </c>
    </row>
    <row r="1382" spans="1:6" x14ac:dyDescent="0.35">
      <c r="A1382">
        <v>12044</v>
      </c>
      <c r="B1382" t="s">
        <v>1805</v>
      </c>
      <c r="C1382" t="s">
        <v>428</v>
      </c>
      <c r="D1382" t="s">
        <v>429</v>
      </c>
      <c r="E1382">
        <v>3.7265000000000001</v>
      </c>
      <c r="F1382">
        <f t="shared" si="25"/>
        <v>12</v>
      </c>
    </row>
    <row r="1383" spans="1:6" x14ac:dyDescent="0.35">
      <c r="A1383">
        <v>12045</v>
      </c>
      <c r="B1383" t="s">
        <v>1806</v>
      </c>
      <c r="C1383" t="s">
        <v>428</v>
      </c>
      <c r="D1383" t="s">
        <v>429</v>
      </c>
      <c r="E1383">
        <v>20.9436</v>
      </c>
      <c r="F1383">
        <f t="shared" si="25"/>
        <v>12</v>
      </c>
    </row>
    <row r="1384" spans="1:6" x14ac:dyDescent="0.35">
      <c r="A1384">
        <v>12046</v>
      </c>
      <c r="B1384" t="s">
        <v>1807</v>
      </c>
      <c r="C1384" t="s">
        <v>428</v>
      </c>
      <c r="D1384" t="s">
        <v>429</v>
      </c>
      <c r="E1384">
        <v>6.5491000000000001</v>
      </c>
      <c r="F1384">
        <f t="shared" si="25"/>
        <v>12</v>
      </c>
    </row>
    <row r="1385" spans="1:6" x14ac:dyDescent="0.35">
      <c r="A1385">
        <v>12047</v>
      </c>
      <c r="B1385" t="s">
        <v>1808</v>
      </c>
      <c r="C1385" t="s">
        <v>428</v>
      </c>
      <c r="D1385" t="s">
        <v>429</v>
      </c>
      <c r="E1385">
        <v>3.6242999999999999</v>
      </c>
      <c r="F1385">
        <f t="shared" si="25"/>
        <v>12</v>
      </c>
    </row>
    <row r="1386" spans="1:6" x14ac:dyDescent="0.35">
      <c r="A1386">
        <v>12048</v>
      </c>
      <c r="B1386" t="s">
        <v>1809</v>
      </c>
      <c r="C1386" t="s">
        <v>428</v>
      </c>
      <c r="D1386" t="s">
        <v>429</v>
      </c>
      <c r="E1386">
        <v>3.2225000000000001</v>
      </c>
      <c r="F1386">
        <f t="shared" si="25"/>
        <v>12</v>
      </c>
    </row>
    <row r="1387" spans="1:6" x14ac:dyDescent="0.35">
      <c r="A1387">
        <v>12049</v>
      </c>
      <c r="B1387" t="s">
        <v>1810</v>
      </c>
      <c r="C1387" t="s">
        <v>428</v>
      </c>
      <c r="D1387" t="s">
        <v>429</v>
      </c>
      <c r="E1387">
        <v>4.1195000000000004</v>
      </c>
      <c r="F1387">
        <f t="shared" si="25"/>
        <v>12</v>
      </c>
    </row>
    <row r="1388" spans="1:6" x14ac:dyDescent="0.35">
      <c r="A1388">
        <v>12050</v>
      </c>
      <c r="B1388" t="s">
        <v>1811</v>
      </c>
      <c r="C1388" t="s">
        <v>428</v>
      </c>
      <c r="D1388" t="s">
        <v>429</v>
      </c>
      <c r="E1388">
        <v>11.2515</v>
      </c>
      <c r="F1388">
        <f t="shared" si="25"/>
        <v>12</v>
      </c>
    </row>
    <row r="1389" spans="1:6" x14ac:dyDescent="0.35">
      <c r="A1389">
        <v>12051</v>
      </c>
      <c r="B1389" t="s">
        <v>1812</v>
      </c>
      <c r="C1389" t="s">
        <v>428</v>
      </c>
      <c r="D1389" t="s">
        <v>429</v>
      </c>
      <c r="E1389">
        <v>11.013400000000001</v>
      </c>
      <c r="F1389">
        <f t="shared" si="25"/>
        <v>12</v>
      </c>
    </row>
    <row r="1390" spans="1:6" x14ac:dyDescent="0.35">
      <c r="A1390">
        <v>12052</v>
      </c>
      <c r="B1390" t="s">
        <v>1813</v>
      </c>
      <c r="C1390" t="s">
        <v>428</v>
      </c>
      <c r="D1390" t="s">
        <v>429</v>
      </c>
      <c r="E1390">
        <v>3.0911</v>
      </c>
      <c r="F1390">
        <f t="shared" si="25"/>
        <v>12</v>
      </c>
    </row>
    <row r="1391" spans="1:6" x14ac:dyDescent="0.35">
      <c r="A1391">
        <v>12053</v>
      </c>
      <c r="B1391" t="s">
        <v>1814</v>
      </c>
      <c r="C1391" t="s">
        <v>428</v>
      </c>
      <c r="D1391" t="s">
        <v>429</v>
      </c>
      <c r="E1391">
        <v>9.6800999999999995</v>
      </c>
      <c r="F1391">
        <f t="shared" si="25"/>
        <v>12</v>
      </c>
    </row>
    <row r="1392" spans="1:6" x14ac:dyDescent="0.35">
      <c r="A1392">
        <v>12054</v>
      </c>
      <c r="B1392" t="s">
        <v>1815</v>
      </c>
      <c r="C1392" t="s">
        <v>428</v>
      </c>
      <c r="D1392" t="s">
        <v>429</v>
      </c>
      <c r="E1392">
        <v>4.5571999999999999</v>
      </c>
      <c r="F1392">
        <f t="shared" si="25"/>
        <v>12</v>
      </c>
    </row>
    <row r="1393" spans="1:6" x14ac:dyDescent="0.35">
      <c r="A1393">
        <v>12055</v>
      </c>
      <c r="B1393" t="s">
        <v>1816</v>
      </c>
      <c r="C1393" t="s">
        <v>428</v>
      </c>
      <c r="D1393" t="s">
        <v>429</v>
      </c>
      <c r="E1393">
        <v>5.6885000000000003</v>
      </c>
      <c r="F1393">
        <f t="shared" si="25"/>
        <v>12</v>
      </c>
    </row>
    <row r="1394" spans="1:6" x14ac:dyDescent="0.35">
      <c r="A1394">
        <v>12056</v>
      </c>
      <c r="B1394" t="s">
        <v>1817</v>
      </c>
      <c r="C1394" t="s">
        <v>442</v>
      </c>
      <c r="D1394" t="s">
        <v>433</v>
      </c>
      <c r="E1394">
        <v>4.4583000000000004</v>
      </c>
      <c r="F1394">
        <f t="shared" si="25"/>
        <v>12</v>
      </c>
    </row>
    <row r="1395" spans="1:6" x14ac:dyDescent="0.35">
      <c r="A1395">
        <v>12057</v>
      </c>
      <c r="B1395" t="s">
        <v>1818</v>
      </c>
      <c r="C1395" t="s">
        <v>428</v>
      </c>
      <c r="D1395" t="s">
        <v>429</v>
      </c>
      <c r="E1395">
        <v>1.3391</v>
      </c>
      <c r="F1395">
        <f t="shared" si="25"/>
        <v>12</v>
      </c>
    </row>
    <row r="1396" spans="1:6" x14ac:dyDescent="0.35">
      <c r="A1396">
        <v>12058</v>
      </c>
      <c r="B1396" t="s">
        <v>1819</v>
      </c>
      <c r="C1396" t="s">
        <v>442</v>
      </c>
      <c r="D1396" t="s">
        <v>433</v>
      </c>
      <c r="E1396">
        <v>16.415900000000001</v>
      </c>
      <c r="F1396">
        <f t="shared" si="25"/>
        <v>12</v>
      </c>
    </row>
    <row r="1397" spans="1:6" x14ac:dyDescent="0.35">
      <c r="A1397">
        <v>12059</v>
      </c>
      <c r="B1397" t="s">
        <v>1820</v>
      </c>
      <c r="C1397" t="s">
        <v>428</v>
      </c>
      <c r="D1397" t="s">
        <v>429</v>
      </c>
      <c r="E1397">
        <v>6.2413999999999996</v>
      </c>
      <c r="F1397">
        <f t="shared" si="25"/>
        <v>12</v>
      </c>
    </row>
    <row r="1398" spans="1:6" x14ac:dyDescent="0.35">
      <c r="A1398">
        <v>12060</v>
      </c>
      <c r="B1398" t="s">
        <v>1821</v>
      </c>
      <c r="C1398" t="s">
        <v>428</v>
      </c>
      <c r="D1398" t="s">
        <v>429</v>
      </c>
      <c r="E1398">
        <v>5.9889999999999999</v>
      </c>
      <c r="F1398">
        <f t="shared" si="25"/>
        <v>12</v>
      </c>
    </row>
    <row r="1399" spans="1:6" x14ac:dyDescent="0.35">
      <c r="A1399">
        <v>12061</v>
      </c>
      <c r="B1399" t="s">
        <v>1822</v>
      </c>
      <c r="C1399" t="s">
        <v>432</v>
      </c>
      <c r="D1399" t="s">
        <v>433</v>
      </c>
      <c r="E1399">
        <v>10.643000000000001</v>
      </c>
      <c r="F1399">
        <f t="shared" si="25"/>
        <v>12</v>
      </c>
    </row>
    <row r="1400" spans="1:6" x14ac:dyDescent="0.35">
      <c r="A1400">
        <v>12062</v>
      </c>
      <c r="B1400" t="s">
        <v>1823</v>
      </c>
      <c r="C1400" t="s">
        <v>442</v>
      </c>
      <c r="D1400" t="s">
        <v>433</v>
      </c>
      <c r="E1400">
        <v>7.2183999999999999</v>
      </c>
      <c r="F1400">
        <f t="shared" si="25"/>
        <v>12</v>
      </c>
    </row>
    <row r="1401" spans="1:6" x14ac:dyDescent="0.35">
      <c r="A1401">
        <v>12063</v>
      </c>
      <c r="B1401" t="s">
        <v>1824</v>
      </c>
      <c r="C1401" t="s">
        <v>442</v>
      </c>
      <c r="D1401" t="s">
        <v>433</v>
      </c>
      <c r="E1401">
        <v>5.9329999999999998</v>
      </c>
      <c r="F1401">
        <f t="shared" si="25"/>
        <v>12</v>
      </c>
    </row>
    <row r="1402" spans="1:6" x14ac:dyDescent="0.35">
      <c r="A1402">
        <v>12064</v>
      </c>
      <c r="B1402" t="s">
        <v>1825</v>
      </c>
      <c r="C1402" t="s">
        <v>428</v>
      </c>
      <c r="D1402" t="s">
        <v>429</v>
      </c>
      <c r="E1402">
        <v>4.1158999999999999</v>
      </c>
      <c r="F1402">
        <f t="shared" si="25"/>
        <v>12</v>
      </c>
    </row>
    <row r="1403" spans="1:6" x14ac:dyDescent="0.35">
      <c r="A1403">
        <v>12065</v>
      </c>
      <c r="B1403" t="s">
        <v>1826</v>
      </c>
      <c r="C1403" t="s">
        <v>432</v>
      </c>
      <c r="D1403" t="s">
        <v>433</v>
      </c>
      <c r="E1403">
        <v>18.703499999999998</v>
      </c>
      <c r="F1403">
        <f t="shared" si="25"/>
        <v>12</v>
      </c>
    </row>
    <row r="1404" spans="1:6" x14ac:dyDescent="0.35">
      <c r="A1404">
        <v>12066</v>
      </c>
      <c r="B1404" t="s">
        <v>1827</v>
      </c>
      <c r="C1404" t="s">
        <v>442</v>
      </c>
      <c r="D1404" t="s">
        <v>433</v>
      </c>
      <c r="E1404">
        <v>2.5274999999999999</v>
      </c>
      <c r="F1404">
        <f t="shared" si="25"/>
        <v>12</v>
      </c>
    </row>
    <row r="1405" spans="1:6" x14ac:dyDescent="0.35">
      <c r="A1405">
        <v>12067</v>
      </c>
      <c r="B1405" t="s">
        <v>1828</v>
      </c>
      <c r="C1405" t="s">
        <v>428</v>
      </c>
      <c r="D1405" t="s">
        <v>429</v>
      </c>
      <c r="E1405">
        <v>8.4140999999999995</v>
      </c>
      <c r="F1405">
        <f t="shared" si="25"/>
        <v>12</v>
      </c>
    </row>
    <row r="1406" spans="1:6" x14ac:dyDescent="0.35">
      <c r="A1406">
        <v>12068</v>
      </c>
      <c r="B1406" t="s">
        <v>1829</v>
      </c>
      <c r="C1406" t="s">
        <v>428</v>
      </c>
      <c r="D1406" t="s">
        <v>429</v>
      </c>
      <c r="E1406">
        <v>8.8775999999999993</v>
      </c>
      <c r="F1406">
        <f t="shared" si="25"/>
        <v>12</v>
      </c>
    </row>
    <row r="1407" spans="1:6" x14ac:dyDescent="0.35">
      <c r="A1407">
        <v>12069</v>
      </c>
      <c r="B1407" t="s">
        <v>1830</v>
      </c>
      <c r="C1407" t="s">
        <v>442</v>
      </c>
      <c r="D1407" t="s">
        <v>433</v>
      </c>
      <c r="E1407">
        <v>1.6080000000000001</v>
      </c>
      <c r="F1407">
        <f t="shared" si="25"/>
        <v>12</v>
      </c>
    </row>
    <row r="1408" spans="1:6" x14ac:dyDescent="0.35">
      <c r="A1408">
        <v>12070</v>
      </c>
      <c r="B1408" t="s">
        <v>1831</v>
      </c>
      <c r="C1408" t="s">
        <v>511</v>
      </c>
      <c r="D1408" t="s">
        <v>429</v>
      </c>
      <c r="E1408">
        <v>21.194800000000001</v>
      </c>
      <c r="F1408">
        <f t="shared" si="25"/>
        <v>12</v>
      </c>
    </row>
    <row r="1409" spans="1:6" x14ac:dyDescent="0.35">
      <c r="A1409">
        <v>12071</v>
      </c>
      <c r="B1409" t="s">
        <v>1832</v>
      </c>
      <c r="C1409" t="s">
        <v>428</v>
      </c>
      <c r="D1409" t="s">
        <v>429</v>
      </c>
      <c r="E1409">
        <v>3.3639000000000001</v>
      </c>
      <c r="F1409">
        <f t="shared" si="25"/>
        <v>12</v>
      </c>
    </row>
    <row r="1410" spans="1:6" x14ac:dyDescent="0.35">
      <c r="A1410">
        <v>12072</v>
      </c>
      <c r="B1410" t="s">
        <v>1833</v>
      </c>
      <c r="C1410" t="s">
        <v>428</v>
      </c>
      <c r="D1410" t="s">
        <v>429</v>
      </c>
      <c r="E1410">
        <v>12.0108</v>
      </c>
      <c r="F1410">
        <f t="shared" si="25"/>
        <v>12</v>
      </c>
    </row>
    <row r="1411" spans="1:6" x14ac:dyDescent="0.35">
      <c r="A1411">
        <v>12073</v>
      </c>
      <c r="B1411" t="s">
        <v>1834</v>
      </c>
      <c r="C1411" t="s">
        <v>428</v>
      </c>
      <c r="D1411" t="s">
        <v>429</v>
      </c>
      <c r="E1411">
        <v>4.6745999999999999</v>
      </c>
      <c r="F1411">
        <f t="shared" ref="F1411:F1474" si="26">INT(A1411/1000)</f>
        <v>12</v>
      </c>
    </row>
    <row r="1412" spans="1:6" x14ac:dyDescent="0.35">
      <c r="A1412">
        <v>12074</v>
      </c>
      <c r="B1412" t="s">
        <v>1835</v>
      </c>
      <c r="C1412" t="s">
        <v>428</v>
      </c>
      <c r="D1412" t="s">
        <v>429</v>
      </c>
      <c r="E1412">
        <v>3.5768</v>
      </c>
      <c r="F1412">
        <f t="shared" si="26"/>
        <v>12</v>
      </c>
    </row>
    <row r="1413" spans="1:6" x14ac:dyDescent="0.35">
      <c r="A1413">
        <v>12075</v>
      </c>
      <c r="B1413" t="s">
        <v>1836</v>
      </c>
      <c r="C1413" t="s">
        <v>428</v>
      </c>
      <c r="D1413" t="s">
        <v>429</v>
      </c>
      <c r="E1413">
        <v>9.3086000000000002</v>
      </c>
      <c r="F1413">
        <f t="shared" si="26"/>
        <v>12</v>
      </c>
    </row>
    <row r="1414" spans="1:6" x14ac:dyDescent="0.35">
      <c r="A1414">
        <v>12076</v>
      </c>
      <c r="B1414" t="s">
        <v>1837</v>
      </c>
      <c r="C1414" t="s">
        <v>442</v>
      </c>
      <c r="D1414" t="s">
        <v>433</v>
      </c>
      <c r="E1414">
        <v>4.3901000000000003</v>
      </c>
      <c r="F1414">
        <f t="shared" si="26"/>
        <v>12</v>
      </c>
    </row>
    <row r="1415" spans="1:6" x14ac:dyDescent="0.35">
      <c r="A1415">
        <v>12077</v>
      </c>
      <c r="B1415" t="s">
        <v>1838</v>
      </c>
      <c r="C1415" t="s">
        <v>428</v>
      </c>
      <c r="D1415" t="s">
        <v>429</v>
      </c>
      <c r="E1415">
        <v>7.1809000000000003</v>
      </c>
      <c r="F1415">
        <f t="shared" si="26"/>
        <v>12</v>
      </c>
    </row>
    <row r="1416" spans="1:6" x14ac:dyDescent="0.35">
      <c r="A1416">
        <v>12078</v>
      </c>
      <c r="B1416" t="s">
        <v>1839</v>
      </c>
      <c r="C1416" t="s">
        <v>428</v>
      </c>
      <c r="D1416" t="s">
        <v>429</v>
      </c>
      <c r="E1416">
        <v>5.1894</v>
      </c>
      <c r="F1416">
        <f t="shared" si="26"/>
        <v>12</v>
      </c>
    </row>
    <row r="1417" spans="1:6" x14ac:dyDescent="0.35">
      <c r="A1417">
        <v>12079</v>
      </c>
      <c r="B1417" t="s">
        <v>1840</v>
      </c>
      <c r="C1417" t="s">
        <v>428</v>
      </c>
      <c r="D1417" t="s">
        <v>429</v>
      </c>
      <c r="E1417">
        <v>7.5515999999999996</v>
      </c>
      <c r="F1417">
        <f t="shared" si="26"/>
        <v>12</v>
      </c>
    </row>
    <row r="1418" spans="1:6" x14ac:dyDescent="0.35">
      <c r="A1418">
        <v>12080</v>
      </c>
      <c r="B1418" t="s">
        <v>1841</v>
      </c>
      <c r="C1418" t="s">
        <v>428</v>
      </c>
      <c r="D1418" t="s">
        <v>429</v>
      </c>
      <c r="E1418">
        <v>5.1490999999999998</v>
      </c>
      <c r="F1418">
        <f t="shared" si="26"/>
        <v>12</v>
      </c>
    </row>
    <row r="1419" spans="1:6" x14ac:dyDescent="0.35">
      <c r="A1419">
        <v>12081</v>
      </c>
      <c r="B1419" t="s">
        <v>1842</v>
      </c>
      <c r="C1419" t="s">
        <v>442</v>
      </c>
      <c r="D1419" t="s">
        <v>433</v>
      </c>
      <c r="E1419">
        <v>1.8733</v>
      </c>
      <c r="F1419">
        <f t="shared" si="26"/>
        <v>12</v>
      </c>
    </row>
    <row r="1420" spans="1:6" x14ac:dyDescent="0.35">
      <c r="A1420">
        <v>12082</v>
      </c>
      <c r="B1420" t="s">
        <v>1843</v>
      </c>
      <c r="C1420" t="s">
        <v>428</v>
      </c>
      <c r="D1420" t="s">
        <v>429</v>
      </c>
      <c r="E1420">
        <v>2.5059</v>
      </c>
      <c r="F1420">
        <f t="shared" si="26"/>
        <v>12</v>
      </c>
    </row>
    <row r="1421" spans="1:6" x14ac:dyDescent="0.35">
      <c r="A1421">
        <v>12083</v>
      </c>
      <c r="B1421" t="s">
        <v>1844</v>
      </c>
      <c r="C1421" t="s">
        <v>428</v>
      </c>
      <c r="D1421" t="s">
        <v>429</v>
      </c>
      <c r="E1421">
        <v>12.508599999999999</v>
      </c>
      <c r="F1421">
        <f t="shared" si="26"/>
        <v>12</v>
      </c>
    </row>
    <row r="1422" spans="1:6" x14ac:dyDescent="0.35">
      <c r="A1422">
        <v>12084</v>
      </c>
      <c r="B1422" t="s">
        <v>1845</v>
      </c>
      <c r="C1422" t="s">
        <v>442</v>
      </c>
      <c r="D1422" t="s">
        <v>433</v>
      </c>
      <c r="E1422">
        <v>15.845499999999999</v>
      </c>
      <c r="F1422">
        <f t="shared" si="26"/>
        <v>12</v>
      </c>
    </row>
    <row r="1423" spans="1:6" x14ac:dyDescent="0.35">
      <c r="A1423">
        <v>12085</v>
      </c>
      <c r="B1423" t="s">
        <v>1846</v>
      </c>
      <c r="C1423" t="s">
        <v>428</v>
      </c>
      <c r="D1423" t="s">
        <v>429</v>
      </c>
      <c r="E1423">
        <v>3.9104000000000001</v>
      </c>
      <c r="F1423">
        <f t="shared" si="26"/>
        <v>12</v>
      </c>
    </row>
    <row r="1424" spans="1:6" x14ac:dyDescent="0.35">
      <c r="A1424">
        <v>12086</v>
      </c>
      <c r="B1424" t="s">
        <v>1847</v>
      </c>
      <c r="C1424" t="s">
        <v>442</v>
      </c>
      <c r="D1424" t="s">
        <v>433</v>
      </c>
      <c r="E1424">
        <v>4.6227999999999998</v>
      </c>
      <c r="F1424">
        <f t="shared" si="26"/>
        <v>12</v>
      </c>
    </row>
    <row r="1425" spans="1:6" x14ac:dyDescent="0.35">
      <c r="A1425">
        <v>12087</v>
      </c>
      <c r="B1425" t="s">
        <v>1848</v>
      </c>
      <c r="C1425" t="s">
        <v>428</v>
      </c>
      <c r="D1425" t="s">
        <v>429</v>
      </c>
      <c r="E1425">
        <v>23.730599999999999</v>
      </c>
      <c r="F1425">
        <f t="shared" si="26"/>
        <v>12</v>
      </c>
    </row>
    <row r="1426" spans="1:6" x14ac:dyDescent="0.35">
      <c r="A1426">
        <v>12088</v>
      </c>
      <c r="B1426" t="s">
        <v>1849</v>
      </c>
      <c r="C1426" t="s">
        <v>428</v>
      </c>
      <c r="D1426" t="s">
        <v>429</v>
      </c>
      <c r="E1426">
        <v>13.3042</v>
      </c>
      <c r="F1426">
        <f t="shared" si="26"/>
        <v>12</v>
      </c>
    </row>
    <row r="1427" spans="1:6" x14ac:dyDescent="0.35">
      <c r="A1427">
        <v>12089</v>
      </c>
      <c r="B1427" t="s">
        <v>1850</v>
      </c>
      <c r="C1427" t="s">
        <v>428</v>
      </c>
      <c r="D1427" t="s">
        <v>429</v>
      </c>
      <c r="E1427">
        <v>4.9802999999999997</v>
      </c>
      <c r="F1427">
        <f t="shared" si="26"/>
        <v>12</v>
      </c>
    </row>
    <row r="1428" spans="1:6" x14ac:dyDescent="0.35">
      <c r="A1428">
        <v>12090</v>
      </c>
      <c r="B1428" t="s">
        <v>1851</v>
      </c>
      <c r="C1428" t="s">
        <v>428</v>
      </c>
      <c r="D1428" t="s">
        <v>429</v>
      </c>
      <c r="E1428">
        <v>29.573399999999999</v>
      </c>
      <c r="F1428">
        <f t="shared" si="26"/>
        <v>12</v>
      </c>
    </row>
    <row r="1429" spans="1:6" x14ac:dyDescent="0.35">
      <c r="A1429">
        <v>12091</v>
      </c>
      <c r="B1429" t="s">
        <v>1852</v>
      </c>
      <c r="C1429" t="s">
        <v>428</v>
      </c>
      <c r="D1429" t="s">
        <v>429</v>
      </c>
      <c r="E1429">
        <v>1.6636</v>
      </c>
      <c r="F1429">
        <f t="shared" si="26"/>
        <v>12</v>
      </c>
    </row>
    <row r="1430" spans="1:6" x14ac:dyDescent="0.35">
      <c r="A1430">
        <v>12092</v>
      </c>
      <c r="B1430" t="s">
        <v>1853</v>
      </c>
      <c r="C1430" t="s">
        <v>442</v>
      </c>
      <c r="D1430" t="s">
        <v>433</v>
      </c>
      <c r="E1430">
        <v>21.061</v>
      </c>
      <c r="F1430">
        <f t="shared" si="26"/>
        <v>12</v>
      </c>
    </row>
    <row r="1431" spans="1:6" x14ac:dyDescent="0.35">
      <c r="A1431">
        <v>12093</v>
      </c>
      <c r="B1431" t="s">
        <v>1854</v>
      </c>
      <c r="C1431" t="s">
        <v>428</v>
      </c>
      <c r="D1431" t="s">
        <v>429</v>
      </c>
      <c r="E1431">
        <v>4.1634000000000002</v>
      </c>
      <c r="F1431">
        <f t="shared" si="26"/>
        <v>12</v>
      </c>
    </row>
    <row r="1432" spans="1:6" x14ac:dyDescent="0.35">
      <c r="A1432">
        <v>12096</v>
      </c>
      <c r="B1432" t="s">
        <v>1855</v>
      </c>
      <c r="C1432" t="s">
        <v>428</v>
      </c>
      <c r="D1432" t="s">
        <v>429</v>
      </c>
      <c r="E1432">
        <v>9.0754999999999999</v>
      </c>
      <c r="F1432">
        <f t="shared" si="26"/>
        <v>12</v>
      </c>
    </row>
    <row r="1433" spans="1:6" x14ac:dyDescent="0.35">
      <c r="A1433">
        <v>12097</v>
      </c>
      <c r="B1433" t="s">
        <v>1856</v>
      </c>
      <c r="C1433" t="s">
        <v>442</v>
      </c>
      <c r="D1433" t="s">
        <v>433</v>
      </c>
      <c r="E1433">
        <v>5.7716000000000003</v>
      </c>
      <c r="F1433">
        <f t="shared" si="26"/>
        <v>12</v>
      </c>
    </row>
    <row r="1434" spans="1:6" x14ac:dyDescent="0.35">
      <c r="A1434">
        <v>12098</v>
      </c>
      <c r="B1434" t="s">
        <v>1857</v>
      </c>
      <c r="C1434" t="s">
        <v>428</v>
      </c>
      <c r="D1434" t="s">
        <v>429</v>
      </c>
      <c r="E1434">
        <v>4.7510000000000003</v>
      </c>
      <c r="F1434">
        <f t="shared" si="26"/>
        <v>12</v>
      </c>
    </row>
    <row r="1435" spans="1:6" x14ac:dyDescent="0.35">
      <c r="A1435">
        <v>12099</v>
      </c>
      <c r="B1435" t="s">
        <v>1858</v>
      </c>
      <c r="C1435" t="s">
        <v>442</v>
      </c>
      <c r="D1435" t="s">
        <v>433</v>
      </c>
      <c r="E1435">
        <v>1.8687</v>
      </c>
      <c r="F1435">
        <f t="shared" si="26"/>
        <v>12</v>
      </c>
    </row>
    <row r="1436" spans="1:6" x14ac:dyDescent="0.35">
      <c r="A1436">
        <v>12100</v>
      </c>
      <c r="B1436" t="s">
        <v>1859</v>
      </c>
      <c r="C1436" t="s">
        <v>428</v>
      </c>
      <c r="D1436" t="s">
        <v>429</v>
      </c>
      <c r="E1436">
        <v>1.881</v>
      </c>
      <c r="F1436">
        <f t="shared" si="26"/>
        <v>12</v>
      </c>
    </row>
    <row r="1437" spans="1:6" x14ac:dyDescent="0.35">
      <c r="A1437">
        <v>12101</v>
      </c>
      <c r="B1437" t="s">
        <v>1860</v>
      </c>
      <c r="C1437" t="s">
        <v>428</v>
      </c>
      <c r="D1437" t="s">
        <v>429</v>
      </c>
      <c r="E1437">
        <v>5.7054</v>
      </c>
      <c r="F1437">
        <f t="shared" si="26"/>
        <v>12</v>
      </c>
    </row>
    <row r="1438" spans="1:6" x14ac:dyDescent="0.35">
      <c r="A1438">
        <v>12102</v>
      </c>
      <c r="B1438" t="s">
        <v>1861</v>
      </c>
      <c r="C1438" t="s">
        <v>442</v>
      </c>
      <c r="D1438" t="s">
        <v>433</v>
      </c>
      <c r="E1438">
        <v>5.1303999999999998</v>
      </c>
      <c r="F1438">
        <f t="shared" si="26"/>
        <v>12</v>
      </c>
    </row>
    <row r="1439" spans="1:6" x14ac:dyDescent="0.35">
      <c r="A1439">
        <v>12103</v>
      </c>
      <c r="B1439" t="s">
        <v>1862</v>
      </c>
      <c r="C1439" t="s">
        <v>442</v>
      </c>
      <c r="D1439" t="s">
        <v>433</v>
      </c>
      <c r="E1439">
        <v>10.4255</v>
      </c>
      <c r="F1439">
        <f t="shared" si="26"/>
        <v>12</v>
      </c>
    </row>
    <row r="1440" spans="1:6" x14ac:dyDescent="0.35">
      <c r="A1440">
        <v>12104</v>
      </c>
      <c r="B1440" t="s">
        <v>1863</v>
      </c>
      <c r="C1440" t="s">
        <v>428</v>
      </c>
      <c r="D1440" t="s">
        <v>429</v>
      </c>
      <c r="E1440">
        <v>4.5476000000000001</v>
      </c>
      <c r="F1440">
        <f t="shared" si="26"/>
        <v>12</v>
      </c>
    </row>
    <row r="1441" spans="1:6" x14ac:dyDescent="0.35">
      <c r="A1441">
        <v>12105</v>
      </c>
      <c r="B1441" t="s">
        <v>1864</v>
      </c>
      <c r="C1441" t="s">
        <v>428</v>
      </c>
      <c r="D1441" t="s">
        <v>429</v>
      </c>
      <c r="E1441">
        <v>5.8132000000000001</v>
      </c>
      <c r="F1441">
        <f t="shared" si="26"/>
        <v>12</v>
      </c>
    </row>
    <row r="1442" spans="1:6" x14ac:dyDescent="0.35">
      <c r="A1442">
        <v>12106</v>
      </c>
      <c r="B1442" t="s">
        <v>1865</v>
      </c>
      <c r="C1442" t="s">
        <v>428</v>
      </c>
      <c r="D1442" t="s">
        <v>429</v>
      </c>
      <c r="E1442">
        <v>12.1511</v>
      </c>
      <c r="F1442">
        <f t="shared" si="26"/>
        <v>12</v>
      </c>
    </row>
    <row r="1443" spans="1:6" x14ac:dyDescent="0.35">
      <c r="A1443">
        <v>12107</v>
      </c>
      <c r="B1443" t="s">
        <v>1866</v>
      </c>
      <c r="C1443" t="s">
        <v>428</v>
      </c>
      <c r="D1443" t="s">
        <v>429</v>
      </c>
      <c r="E1443">
        <v>2.8742999999999999</v>
      </c>
      <c r="F1443">
        <f t="shared" si="26"/>
        <v>12</v>
      </c>
    </row>
    <row r="1444" spans="1:6" x14ac:dyDescent="0.35">
      <c r="A1444">
        <v>12108</v>
      </c>
      <c r="B1444" t="s">
        <v>1867</v>
      </c>
      <c r="C1444" t="s">
        <v>428</v>
      </c>
      <c r="D1444" t="s">
        <v>429</v>
      </c>
      <c r="E1444">
        <v>7.6238000000000001</v>
      </c>
      <c r="F1444">
        <f t="shared" si="26"/>
        <v>12</v>
      </c>
    </row>
    <row r="1445" spans="1:6" x14ac:dyDescent="0.35">
      <c r="A1445">
        <v>12109</v>
      </c>
      <c r="B1445" t="s">
        <v>1868</v>
      </c>
      <c r="C1445" t="s">
        <v>428</v>
      </c>
      <c r="D1445" t="s">
        <v>429</v>
      </c>
      <c r="E1445">
        <v>7.9492000000000003</v>
      </c>
      <c r="F1445">
        <f t="shared" si="26"/>
        <v>12</v>
      </c>
    </row>
    <row r="1446" spans="1:6" x14ac:dyDescent="0.35">
      <c r="A1446">
        <v>12110</v>
      </c>
      <c r="B1446" t="s">
        <v>1869</v>
      </c>
      <c r="C1446" t="s">
        <v>428</v>
      </c>
      <c r="D1446" t="s">
        <v>429</v>
      </c>
      <c r="E1446">
        <v>3.7738999999999998</v>
      </c>
      <c r="F1446">
        <f t="shared" si="26"/>
        <v>12</v>
      </c>
    </row>
    <row r="1447" spans="1:6" x14ac:dyDescent="0.35">
      <c r="A1447">
        <v>12113</v>
      </c>
      <c r="B1447" t="s">
        <v>1870</v>
      </c>
      <c r="C1447" t="s">
        <v>428</v>
      </c>
      <c r="D1447" t="s">
        <v>429</v>
      </c>
      <c r="E1447">
        <v>5.1131000000000002</v>
      </c>
      <c r="F1447">
        <f t="shared" si="26"/>
        <v>12</v>
      </c>
    </row>
    <row r="1448" spans="1:6" x14ac:dyDescent="0.35">
      <c r="A1448">
        <v>12114</v>
      </c>
      <c r="B1448" t="s">
        <v>1871</v>
      </c>
      <c r="C1448" t="s">
        <v>428</v>
      </c>
      <c r="D1448" t="s">
        <v>429</v>
      </c>
      <c r="E1448">
        <v>15.971</v>
      </c>
      <c r="F1448">
        <f t="shared" si="26"/>
        <v>12</v>
      </c>
    </row>
    <row r="1449" spans="1:6" x14ac:dyDescent="0.35">
      <c r="A1449">
        <v>12115</v>
      </c>
      <c r="B1449" t="s">
        <v>1872</v>
      </c>
      <c r="C1449" t="s">
        <v>442</v>
      </c>
      <c r="D1449" t="s">
        <v>433</v>
      </c>
      <c r="E1449">
        <v>4.3742000000000001</v>
      </c>
      <c r="F1449">
        <f t="shared" si="26"/>
        <v>12</v>
      </c>
    </row>
    <row r="1450" spans="1:6" x14ac:dyDescent="0.35">
      <c r="A1450">
        <v>12116</v>
      </c>
      <c r="B1450" t="s">
        <v>1873</v>
      </c>
      <c r="C1450" t="s">
        <v>442</v>
      </c>
      <c r="D1450" t="s">
        <v>433</v>
      </c>
      <c r="E1450">
        <v>6.7778999999999998</v>
      </c>
      <c r="F1450">
        <f t="shared" si="26"/>
        <v>12</v>
      </c>
    </row>
    <row r="1451" spans="1:6" x14ac:dyDescent="0.35">
      <c r="A1451">
        <v>12117</v>
      </c>
      <c r="B1451" t="s">
        <v>1874</v>
      </c>
      <c r="C1451" t="s">
        <v>442</v>
      </c>
      <c r="D1451" t="s">
        <v>433</v>
      </c>
      <c r="E1451">
        <v>3.4780000000000002</v>
      </c>
      <c r="F1451">
        <f t="shared" si="26"/>
        <v>12</v>
      </c>
    </row>
    <row r="1452" spans="1:6" x14ac:dyDescent="0.35">
      <c r="A1452">
        <v>12118</v>
      </c>
      <c r="B1452" t="s">
        <v>1875</v>
      </c>
      <c r="C1452" t="s">
        <v>428</v>
      </c>
      <c r="D1452" t="s">
        <v>429</v>
      </c>
      <c r="E1452">
        <v>15.3782</v>
      </c>
      <c r="F1452">
        <f t="shared" si="26"/>
        <v>12</v>
      </c>
    </row>
    <row r="1453" spans="1:6" x14ac:dyDescent="0.35">
      <c r="A1453">
        <v>12119</v>
      </c>
      <c r="B1453" t="s">
        <v>1876</v>
      </c>
      <c r="C1453" t="s">
        <v>428</v>
      </c>
      <c r="D1453" t="s">
        <v>429</v>
      </c>
      <c r="E1453">
        <v>11.3025</v>
      </c>
      <c r="F1453">
        <f t="shared" si="26"/>
        <v>12</v>
      </c>
    </row>
    <row r="1454" spans="1:6" x14ac:dyDescent="0.35">
      <c r="A1454">
        <v>12120</v>
      </c>
      <c r="B1454" t="s">
        <v>1877</v>
      </c>
      <c r="C1454" t="s">
        <v>428</v>
      </c>
      <c r="D1454" t="s">
        <v>429</v>
      </c>
      <c r="E1454">
        <v>24.8032</v>
      </c>
      <c r="F1454">
        <f t="shared" si="26"/>
        <v>12</v>
      </c>
    </row>
    <row r="1455" spans="1:6" x14ac:dyDescent="0.35">
      <c r="A1455">
        <v>12121</v>
      </c>
      <c r="B1455" t="s">
        <v>1878</v>
      </c>
      <c r="C1455" t="s">
        <v>428</v>
      </c>
      <c r="D1455" t="s">
        <v>429</v>
      </c>
      <c r="E1455">
        <v>3.1850000000000001</v>
      </c>
      <c r="F1455">
        <f t="shared" si="26"/>
        <v>12</v>
      </c>
    </row>
    <row r="1456" spans="1:6" x14ac:dyDescent="0.35">
      <c r="A1456">
        <v>12122</v>
      </c>
      <c r="B1456" t="s">
        <v>1879</v>
      </c>
      <c r="C1456" t="s">
        <v>428</v>
      </c>
      <c r="D1456" t="s">
        <v>429</v>
      </c>
      <c r="E1456">
        <v>5.0002000000000004</v>
      </c>
      <c r="F1456">
        <f t="shared" si="26"/>
        <v>12</v>
      </c>
    </row>
    <row r="1457" spans="1:6" x14ac:dyDescent="0.35">
      <c r="A1457">
        <v>12123</v>
      </c>
      <c r="B1457" t="s">
        <v>1880</v>
      </c>
      <c r="C1457" t="s">
        <v>428</v>
      </c>
      <c r="D1457" t="s">
        <v>429</v>
      </c>
      <c r="E1457">
        <v>30.482199999999999</v>
      </c>
      <c r="F1457">
        <f t="shared" si="26"/>
        <v>12</v>
      </c>
    </row>
    <row r="1458" spans="1:6" x14ac:dyDescent="0.35">
      <c r="A1458">
        <v>12124</v>
      </c>
      <c r="B1458" t="s">
        <v>1881</v>
      </c>
      <c r="C1458" t="s">
        <v>428</v>
      </c>
      <c r="D1458" t="s">
        <v>429</v>
      </c>
      <c r="E1458">
        <v>11.7583</v>
      </c>
      <c r="F1458">
        <f t="shared" si="26"/>
        <v>12</v>
      </c>
    </row>
    <row r="1459" spans="1:6" x14ac:dyDescent="0.35">
      <c r="A1459">
        <v>12125</v>
      </c>
      <c r="B1459" t="s">
        <v>1882</v>
      </c>
      <c r="C1459" t="s">
        <v>428</v>
      </c>
      <c r="D1459" t="s">
        <v>429</v>
      </c>
      <c r="E1459">
        <v>7.7270000000000003</v>
      </c>
      <c r="F1459">
        <f t="shared" si="26"/>
        <v>12</v>
      </c>
    </row>
    <row r="1460" spans="1:6" x14ac:dyDescent="0.35">
      <c r="A1460">
        <v>12126</v>
      </c>
      <c r="B1460" t="s">
        <v>1883</v>
      </c>
      <c r="C1460" t="s">
        <v>428</v>
      </c>
      <c r="D1460" t="s">
        <v>429</v>
      </c>
      <c r="E1460">
        <v>4.5345000000000004</v>
      </c>
      <c r="F1460">
        <f t="shared" si="26"/>
        <v>12</v>
      </c>
    </row>
    <row r="1461" spans="1:6" x14ac:dyDescent="0.35">
      <c r="A1461">
        <v>12127</v>
      </c>
      <c r="B1461" t="s">
        <v>1884</v>
      </c>
      <c r="C1461" t="s">
        <v>428</v>
      </c>
      <c r="D1461" t="s">
        <v>429</v>
      </c>
      <c r="E1461">
        <v>21.302900000000001</v>
      </c>
      <c r="F1461">
        <f t="shared" si="26"/>
        <v>12</v>
      </c>
    </row>
    <row r="1462" spans="1:6" x14ac:dyDescent="0.35">
      <c r="A1462">
        <v>12128</v>
      </c>
      <c r="B1462" t="s">
        <v>1885</v>
      </c>
      <c r="C1462" t="s">
        <v>428</v>
      </c>
      <c r="D1462" t="s">
        <v>429</v>
      </c>
      <c r="E1462">
        <v>9.6887000000000008</v>
      </c>
      <c r="F1462">
        <f t="shared" si="26"/>
        <v>12</v>
      </c>
    </row>
    <row r="1463" spans="1:6" x14ac:dyDescent="0.35">
      <c r="A1463">
        <v>12129</v>
      </c>
      <c r="B1463" t="s">
        <v>1886</v>
      </c>
      <c r="C1463" t="s">
        <v>432</v>
      </c>
      <c r="D1463" t="s">
        <v>433</v>
      </c>
      <c r="E1463">
        <v>10.939299999999999</v>
      </c>
      <c r="F1463">
        <f t="shared" si="26"/>
        <v>12</v>
      </c>
    </row>
    <row r="1464" spans="1:6" x14ac:dyDescent="0.35">
      <c r="A1464">
        <v>12130</v>
      </c>
      <c r="B1464" t="s">
        <v>1887</v>
      </c>
      <c r="C1464" t="s">
        <v>428</v>
      </c>
      <c r="D1464" t="s">
        <v>429</v>
      </c>
      <c r="E1464">
        <v>10.6318</v>
      </c>
      <c r="F1464">
        <f t="shared" si="26"/>
        <v>12</v>
      </c>
    </row>
    <row r="1465" spans="1:6" x14ac:dyDescent="0.35">
      <c r="A1465">
        <v>12131</v>
      </c>
      <c r="B1465" t="s">
        <v>1888</v>
      </c>
      <c r="C1465" t="s">
        <v>428</v>
      </c>
      <c r="D1465" t="s">
        <v>429</v>
      </c>
      <c r="E1465">
        <v>12.422000000000001</v>
      </c>
      <c r="F1465">
        <f t="shared" si="26"/>
        <v>12</v>
      </c>
    </row>
    <row r="1466" spans="1:6" x14ac:dyDescent="0.35">
      <c r="A1466">
        <v>12132</v>
      </c>
      <c r="B1466" t="s">
        <v>1889</v>
      </c>
      <c r="C1466" t="s">
        <v>428</v>
      </c>
      <c r="D1466" t="s">
        <v>429</v>
      </c>
      <c r="E1466">
        <v>3.5122</v>
      </c>
      <c r="F1466">
        <f t="shared" si="26"/>
        <v>12</v>
      </c>
    </row>
    <row r="1467" spans="1:6" x14ac:dyDescent="0.35">
      <c r="A1467">
        <v>12133</v>
      </c>
      <c r="B1467" t="s">
        <v>19</v>
      </c>
      <c r="C1467" t="s">
        <v>511</v>
      </c>
      <c r="D1467" t="s">
        <v>429</v>
      </c>
      <c r="E1467">
        <v>54.734200000000001</v>
      </c>
      <c r="F1467">
        <f t="shared" si="26"/>
        <v>12</v>
      </c>
    </row>
    <row r="1468" spans="1:6" x14ac:dyDescent="0.35">
      <c r="A1468">
        <v>12134</v>
      </c>
      <c r="B1468" t="s">
        <v>1890</v>
      </c>
      <c r="C1468" t="s">
        <v>428</v>
      </c>
      <c r="D1468" t="s">
        <v>429</v>
      </c>
      <c r="E1468">
        <v>7.0518000000000001</v>
      </c>
      <c r="F1468">
        <f t="shared" si="26"/>
        <v>12</v>
      </c>
    </row>
    <row r="1469" spans="1:6" x14ac:dyDescent="0.35">
      <c r="A1469">
        <v>12136</v>
      </c>
      <c r="B1469" t="s">
        <v>1891</v>
      </c>
      <c r="C1469" t="s">
        <v>428</v>
      </c>
      <c r="D1469" t="s">
        <v>429</v>
      </c>
      <c r="E1469">
        <v>5.9707999999999997</v>
      </c>
      <c r="F1469">
        <f t="shared" si="26"/>
        <v>12</v>
      </c>
    </row>
    <row r="1470" spans="1:6" x14ac:dyDescent="0.35">
      <c r="A1470">
        <v>12137</v>
      </c>
      <c r="B1470" t="s">
        <v>1892</v>
      </c>
      <c r="C1470" t="s">
        <v>428</v>
      </c>
      <c r="D1470" t="s">
        <v>429</v>
      </c>
      <c r="E1470">
        <v>6.8326000000000002</v>
      </c>
      <c r="F1470">
        <f t="shared" si="26"/>
        <v>12</v>
      </c>
    </row>
    <row r="1471" spans="1:6" x14ac:dyDescent="0.35">
      <c r="A1471">
        <v>12138</v>
      </c>
      <c r="B1471" t="s">
        <v>1893</v>
      </c>
      <c r="C1471" t="s">
        <v>428</v>
      </c>
      <c r="D1471" t="s">
        <v>429</v>
      </c>
      <c r="E1471">
        <v>21.388400000000001</v>
      </c>
      <c r="F1471">
        <f t="shared" si="26"/>
        <v>12</v>
      </c>
    </row>
    <row r="1472" spans="1:6" x14ac:dyDescent="0.35">
      <c r="A1472">
        <v>12139</v>
      </c>
      <c r="B1472" t="s">
        <v>1894</v>
      </c>
      <c r="C1472" t="s">
        <v>428</v>
      </c>
      <c r="D1472" t="s">
        <v>429</v>
      </c>
      <c r="E1472">
        <v>9.1104000000000003</v>
      </c>
      <c r="F1472">
        <f t="shared" si="26"/>
        <v>12</v>
      </c>
    </row>
    <row r="1473" spans="1:6" x14ac:dyDescent="0.35">
      <c r="A1473">
        <v>12140</v>
      </c>
      <c r="B1473" t="s">
        <v>1895</v>
      </c>
      <c r="C1473" t="s">
        <v>428</v>
      </c>
      <c r="D1473" t="s">
        <v>429</v>
      </c>
      <c r="E1473">
        <v>7.5475000000000003</v>
      </c>
      <c r="F1473">
        <f t="shared" si="26"/>
        <v>12</v>
      </c>
    </row>
    <row r="1474" spans="1:6" x14ac:dyDescent="0.35">
      <c r="A1474">
        <v>12141</v>
      </c>
      <c r="B1474" t="s">
        <v>1896</v>
      </c>
      <c r="C1474" t="s">
        <v>428</v>
      </c>
      <c r="D1474" t="s">
        <v>429</v>
      </c>
      <c r="E1474">
        <v>2.2925</v>
      </c>
      <c r="F1474">
        <f t="shared" si="26"/>
        <v>12</v>
      </c>
    </row>
    <row r="1475" spans="1:6" x14ac:dyDescent="0.35">
      <c r="A1475">
        <v>12142</v>
      </c>
      <c r="B1475" t="s">
        <v>1897</v>
      </c>
      <c r="C1475" t="s">
        <v>442</v>
      </c>
      <c r="D1475" t="s">
        <v>433</v>
      </c>
      <c r="E1475">
        <v>41.998699999999999</v>
      </c>
      <c r="F1475">
        <f t="shared" ref="F1475:F1538" si="27">INT(A1475/1000)</f>
        <v>12</v>
      </c>
    </row>
    <row r="1476" spans="1:6" x14ac:dyDescent="0.35">
      <c r="A1476">
        <v>12143</v>
      </c>
      <c r="B1476" t="s">
        <v>1898</v>
      </c>
      <c r="C1476" t="s">
        <v>428</v>
      </c>
      <c r="D1476" t="s">
        <v>429</v>
      </c>
      <c r="E1476">
        <v>8.5645000000000007</v>
      </c>
      <c r="F1476">
        <f t="shared" si="27"/>
        <v>12</v>
      </c>
    </row>
    <row r="1477" spans="1:6" x14ac:dyDescent="0.35">
      <c r="A1477">
        <v>12144</v>
      </c>
      <c r="B1477" t="s">
        <v>1899</v>
      </c>
      <c r="C1477" t="s">
        <v>428</v>
      </c>
      <c r="D1477" t="s">
        <v>429</v>
      </c>
      <c r="E1477">
        <v>7.4592000000000001</v>
      </c>
      <c r="F1477">
        <f t="shared" si="27"/>
        <v>12</v>
      </c>
    </row>
    <row r="1478" spans="1:6" x14ac:dyDescent="0.35">
      <c r="A1478">
        <v>13003</v>
      </c>
      <c r="B1478" t="s">
        <v>1900</v>
      </c>
      <c r="C1478" t="s">
        <v>428</v>
      </c>
      <c r="D1478" t="s">
        <v>429</v>
      </c>
      <c r="E1478">
        <v>10.138400000000001</v>
      </c>
      <c r="F1478">
        <f t="shared" si="27"/>
        <v>13</v>
      </c>
    </row>
    <row r="1479" spans="1:6" x14ac:dyDescent="0.35">
      <c r="A1479">
        <v>13004</v>
      </c>
      <c r="B1479" t="s">
        <v>1901</v>
      </c>
      <c r="C1479" t="s">
        <v>428</v>
      </c>
      <c r="D1479" t="s">
        <v>429</v>
      </c>
      <c r="E1479">
        <v>7.9828000000000001</v>
      </c>
      <c r="F1479">
        <f t="shared" si="27"/>
        <v>13</v>
      </c>
    </row>
    <row r="1480" spans="1:6" x14ac:dyDescent="0.35">
      <c r="A1480">
        <v>13005</v>
      </c>
      <c r="B1480" t="s">
        <v>1902</v>
      </c>
      <c r="C1480" t="s">
        <v>428</v>
      </c>
      <c r="D1480" t="s">
        <v>429</v>
      </c>
      <c r="E1480">
        <v>2.9689999999999999</v>
      </c>
      <c r="F1480">
        <f t="shared" si="27"/>
        <v>13</v>
      </c>
    </row>
    <row r="1481" spans="1:6" x14ac:dyDescent="0.35">
      <c r="A1481">
        <v>13006</v>
      </c>
      <c r="B1481" t="s">
        <v>1903</v>
      </c>
      <c r="C1481" t="s">
        <v>428</v>
      </c>
      <c r="D1481" t="s">
        <v>429</v>
      </c>
      <c r="E1481">
        <v>1.8697999999999999</v>
      </c>
      <c r="F1481">
        <f t="shared" si="27"/>
        <v>13</v>
      </c>
    </row>
    <row r="1482" spans="1:6" x14ac:dyDescent="0.35">
      <c r="A1482">
        <v>13007</v>
      </c>
      <c r="B1482" t="s">
        <v>1904</v>
      </c>
      <c r="C1482" t="s">
        <v>428</v>
      </c>
      <c r="D1482" t="s">
        <v>429</v>
      </c>
      <c r="E1482">
        <v>7.4184999999999999</v>
      </c>
      <c r="F1482">
        <f t="shared" si="27"/>
        <v>13</v>
      </c>
    </row>
    <row r="1483" spans="1:6" x14ac:dyDescent="0.35">
      <c r="A1483">
        <v>13009</v>
      </c>
      <c r="B1483" t="s">
        <v>1905</v>
      </c>
      <c r="C1483" t="s">
        <v>428</v>
      </c>
      <c r="D1483" t="s">
        <v>429</v>
      </c>
      <c r="E1483">
        <v>3.2928000000000002</v>
      </c>
      <c r="F1483">
        <f t="shared" si="27"/>
        <v>13</v>
      </c>
    </row>
    <row r="1484" spans="1:6" x14ac:dyDescent="0.35">
      <c r="A1484">
        <v>13010</v>
      </c>
      <c r="B1484" t="s">
        <v>1906</v>
      </c>
      <c r="C1484" t="s">
        <v>428</v>
      </c>
      <c r="D1484" t="s">
        <v>429</v>
      </c>
      <c r="E1484">
        <v>12.5922</v>
      </c>
      <c r="F1484">
        <f t="shared" si="27"/>
        <v>13</v>
      </c>
    </row>
    <row r="1485" spans="1:6" x14ac:dyDescent="0.35">
      <c r="A1485">
        <v>13011</v>
      </c>
      <c r="B1485" t="s">
        <v>1907</v>
      </c>
      <c r="C1485" t="s">
        <v>442</v>
      </c>
      <c r="D1485" t="s">
        <v>433</v>
      </c>
      <c r="E1485">
        <v>4.0316000000000001</v>
      </c>
      <c r="F1485">
        <f t="shared" si="27"/>
        <v>13</v>
      </c>
    </row>
    <row r="1486" spans="1:6" x14ac:dyDescent="0.35">
      <c r="A1486">
        <v>13012</v>
      </c>
      <c r="B1486" t="s">
        <v>1908</v>
      </c>
      <c r="C1486" t="s">
        <v>428</v>
      </c>
      <c r="D1486" t="s">
        <v>429</v>
      </c>
      <c r="E1486">
        <v>2.6842000000000001</v>
      </c>
      <c r="F1486">
        <f t="shared" si="27"/>
        <v>13</v>
      </c>
    </row>
    <row r="1487" spans="1:6" x14ac:dyDescent="0.35">
      <c r="A1487">
        <v>13013</v>
      </c>
      <c r="B1487" t="s">
        <v>1909</v>
      </c>
      <c r="C1487" t="s">
        <v>428</v>
      </c>
      <c r="D1487" t="s">
        <v>429</v>
      </c>
      <c r="E1487">
        <v>6.1607000000000003</v>
      </c>
      <c r="F1487">
        <f t="shared" si="27"/>
        <v>13</v>
      </c>
    </row>
    <row r="1488" spans="1:6" x14ac:dyDescent="0.35">
      <c r="A1488">
        <v>13015</v>
      </c>
      <c r="B1488" t="s">
        <v>1910</v>
      </c>
      <c r="C1488" t="s">
        <v>442</v>
      </c>
      <c r="D1488" t="s">
        <v>433</v>
      </c>
      <c r="E1488">
        <v>5.4947999999999997</v>
      </c>
      <c r="F1488">
        <f t="shared" si="27"/>
        <v>13</v>
      </c>
    </row>
    <row r="1489" spans="1:6" x14ac:dyDescent="0.35">
      <c r="A1489">
        <v>13021</v>
      </c>
      <c r="B1489" t="s">
        <v>1911</v>
      </c>
      <c r="C1489" t="s">
        <v>432</v>
      </c>
      <c r="D1489" t="s">
        <v>433</v>
      </c>
      <c r="E1489">
        <v>5.6028000000000002</v>
      </c>
      <c r="F1489">
        <f t="shared" si="27"/>
        <v>13</v>
      </c>
    </row>
    <row r="1490" spans="1:6" x14ac:dyDescent="0.35">
      <c r="A1490">
        <v>13022</v>
      </c>
      <c r="B1490" t="s">
        <v>1912</v>
      </c>
      <c r="C1490" t="s">
        <v>442</v>
      </c>
      <c r="D1490" t="s">
        <v>433</v>
      </c>
      <c r="E1490">
        <v>3.7797999999999998</v>
      </c>
      <c r="F1490">
        <f t="shared" si="27"/>
        <v>13</v>
      </c>
    </row>
    <row r="1491" spans="1:6" x14ac:dyDescent="0.35">
      <c r="A1491">
        <v>13023</v>
      </c>
      <c r="B1491" t="s">
        <v>1913</v>
      </c>
      <c r="C1491" t="s">
        <v>428</v>
      </c>
      <c r="D1491" t="s">
        <v>429</v>
      </c>
      <c r="E1491">
        <v>7.0343</v>
      </c>
      <c r="F1491">
        <f t="shared" si="27"/>
        <v>13</v>
      </c>
    </row>
    <row r="1492" spans="1:6" x14ac:dyDescent="0.35">
      <c r="A1492">
        <v>13024</v>
      </c>
      <c r="B1492" t="s">
        <v>1914</v>
      </c>
      <c r="C1492" t="s">
        <v>442</v>
      </c>
      <c r="D1492" t="s">
        <v>433</v>
      </c>
      <c r="E1492">
        <v>2.6507000000000001</v>
      </c>
      <c r="F1492">
        <f t="shared" si="27"/>
        <v>13</v>
      </c>
    </row>
    <row r="1493" spans="1:6" x14ac:dyDescent="0.35">
      <c r="A1493">
        <v>13025</v>
      </c>
      <c r="B1493" t="s">
        <v>1915</v>
      </c>
      <c r="C1493" t="s">
        <v>432</v>
      </c>
      <c r="D1493" t="s">
        <v>433</v>
      </c>
      <c r="E1493">
        <v>3.3679999999999999</v>
      </c>
      <c r="F1493">
        <f t="shared" si="27"/>
        <v>13</v>
      </c>
    </row>
    <row r="1494" spans="1:6" x14ac:dyDescent="0.35">
      <c r="A1494">
        <v>13026</v>
      </c>
      <c r="B1494" t="s">
        <v>1916</v>
      </c>
      <c r="C1494" t="s">
        <v>428</v>
      </c>
      <c r="D1494" t="s">
        <v>429</v>
      </c>
      <c r="E1494">
        <v>5.4755000000000003</v>
      </c>
      <c r="F1494">
        <f t="shared" si="27"/>
        <v>13</v>
      </c>
    </row>
    <row r="1495" spans="1:6" x14ac:dyDescent="0.35">
      <c r="A1495">
        <v>13028</v>
      </c>
      <c r="B1495" t="s">
        <v>1917</v>
      </c>
      <c r="C1495" t="s">
        <v>428</v>
      </c>
      <c r="D1495" t="s">
        <v>429</v>
      </c>
      <c r="E1495">
        <v>6.0486000000000004</v>
      </c>
      <c r="F1495">
        <f t="shared" si="27"/>
        <v>13</v>
      </c>
    </row>
    <row r="1496" spans="1:6" x14ac:dyDescent="0.35">
      <c r="A1496">
        <v>13029</v>
      </c>
      <c r="B1496" t="s">
        <v>1918</v>
      </c>
      <c r="C1496" t="s">
        <v>428</v>
      </c>
      <c r="D1496" t="s">
        <v>429</v>
      </c>
      <c r="E1496">
        <v>5.0663999999999998</v>
      </c>
      <c r="F1496">
        <f t="shared" si="27"/>
        <v>13</v>
      </c>
    </row>
    <row r="1497" spans="1:6" x14ac:dyDescent="0.35">
      <c r="A1497">
        <v>13030</v>
      </c>
      <c r="B1497" t="s">
        <v>1919</v>
      </c>
      <c r="C1497" t="s">
        <v>442</v>
      </c>
      <c r="D1497" t="s">
        <v>433</v>
      </c>
      <c r="E1497">
        <v>8.8727</v>
      </c>
      <c r="F1497">
        <f t="shared" si="27"/>
        <v>13</v>
      </c>
    </row>
    <row r="1498" spans="1:6" x14ac:dyDescent="0.35">
      <c r="A1498">
        <v>13032</v>
      </c>
      <c r="B1498" t="s">
        <v>1920</v>
      </c>
      <c r="C1498" t="s">
        <v>428</v>
      </c>
      <c r="D1498" t="s">
        <v>429</v>
      </c>
      <c r="E1498">
        <v>2.0663</v>
      </c>
      <c r="F1498">
        <f t="shared" si="27"/>
        <v>13</v>
      </c>
    </row>
    <row r="1499" spans="1:6" x14ac:dyDescent="0.35">
      <c r="A1499">
        <v>13034</v>
      </c>
      <c r="B1499" t="s">
        <v>1921</v>
      </c>
      <c r="C1499" t="s">
        <v>428</v>
      </c>
      <c r="D1499" t="s">
        <v>429</v>
      </c>
      <c r="E1499">
        <v>3.9123999999999999</v>
      </c>
      <c r="F1499">
        <f t="shared" si="27"/>
        <v>13</v>
      </c>
    </row>
    <row r="1500" spans="1:6" x14ac:dyDescent="0.35">
      <c r="A1500">
        <v>13035</v>
      </c>
      <c r="B1500" t="s">
        <v>1922</v>
      </c>
      <c r="C1500" t="s">
        <v>428</v>
      </c>
      <c r="D1500" t="s">
        <v>429</v>
      </c>
      <c r="E1500">
        <v>3.1797</v>
      </c>
      <c r="F1500">
        <f t="shared" si="27"/>
        <v>13</v>
      </c>
    </row>
    <row r="1501" spans="1:6" x14ac:dyDescent="0.35">
      <c r="A1501">
        <v>13036</v>
      </c>
      <c r="B1501" t="s">
        <v>1923</v>
      </c>
      <c r="C1501" t="s">
        <v>428</v>
      </c>
      <c r="D1501" t="s">
        <v>429</v>
      </c>
      <c r="E1501">
        <v>6.9339000000000004</v>
      </c>
      <c r="F1501">
        <f t="shared" si="27"/>
        <v>13</v>
      </c>
    </row>
    <row r="1502" spans="1:6" x14ac:dyDescent="0.35">
      <c r="A1502">
        <v>13037</v>
      </c>
      <c r="B1502" t="s">
        <v>1924</v>
      </c>
      <c r="C1502" t="s">
        <v>442</v>
      </c>
      <c r="D1502" t="s">
        <v>433</v>
      </c>
      <c r="E1502">
        <v>6.4180000000000001</v>
      </c>
      <c r="F1502">
        <f t="shared" si="27"/>
        <v>13</v>
      </c>
    </row>
    <row r="1503" spans="1:6" x14ac:dyDescent="0.35">
      <c r="A1503">
        <v>13040</v>
      </c>
      <c r="B1503" t="s">
        <v>1925</v>
      </c>
      <c r="C1503" t="s">
        <v>451</v>
      </c>
      <c r="D1503" t="s">
        <v>433</v>
      </c>
      <c r="E1503">
        <v>2.8328000000000002</v>
      </c>
      <c r="F1503">
        <f t="shared" si="27"/>
        <v>13</v>
      </c>
    </row>
    <row r="1504" spans="1:6" x14ac:dyDescent="0.35">
      <c r="A1504">
        <v>13041</v>
      </c>
      <c r="B1504" t="s">
        <v>1926</v>
      </c>
      <c r="C1504" t="s">
        <v>428</v>
      </c>
      <c r="D1504" t="s">
        <v>429</v>
      </c>
      <c r="E1504">
        <v>23.203299999999999</v>
      </c>
      <c r="F1504">
        <f t="shared" si="27"/>
        <v>13</v>
      </c>
    </row>
    <row r="1505" spans="1:6" x14ac:dyDescent="0.35">
      <c r="A1505">
        <v>13042</v>
      </c>
      <c r="B1505" t="s">
        <v>1927</v>
      </c>
      <c r="C1505" t="s">
        <v>428</v>
      </c>
      <c r="D1505" t="s">
        <v>429</v>
      </c>
      <c r="E1505">
        <v>11.4917</v>
      </c>
      <c r="F1505">
        <f t="shared" si="27"/>
        <v>13</v>
      </c>
    </row>
    <row r="1506" spans="1:6" x14ac:dyDescent="0.35">
      <c r="A1506">
        <v>13043</v>
      </c>
      <c r="B1506" t="s">
        <v>1928</v>
      </c>
      <c r="C1506" t="s">
        <v>428</v>
      </c>
      <c r="D1506" t="s">
        <v>429</v>
      </c>
      <c r="E1506">
        <v>5.7655000000000003</v>
      </c>
      <c r="F1506">
        <f t="shared" si="27"/>
        <v>13</v>
      </c>
    </row>
    <row r="1507" spans="1:6" x14ac:dyDescent="0.35">
      <c r="A1507">
        <v>13044</v>
      </c>
      <c r="B1507" t="s">
        <v>1929</v>
      </c>
      <c r="C1507" t="s">
        <v>428</v>
      </c>
      <c r="D1507" t="s">
        <v>429</v>
      </c>
      <c r="E1507">
        <v>7.1502999999999997</v>
      </c>
      <c r="F1507">
        <f t="shared" si="27"/>
        <v>13</v>
      </c>
    </row>
    <row r="1508" spans="1:6" x14ac:dyDescent="0.35">
      <c r="A1508">
        <v>13045</v>
      </c>
      <c r="B1508" t="s">
        <v>1930</v>
      </c>
      <c r="C1508" t="s">
        <v>428</v>
      </c>
      <c r="D1508" t="s">
        <v>429</v>
      </c>
      <c r="E1508">
        <v>4.7670000000000003</v>
      </c>
      <c r="F1508">
        <f t="shared" si="27"/>
        <v>13</v>
      </c>
    </row>
    <row r="1509" spans="1:6" x14ac:dyDescent="0.35">
      <c r="A1509">
        <v>13046</v>
      </c>
      <c r="B1509" t="s">
        <v>1931</v>
      </c>
      <c r="C1509" t="s">
        <v>428</v>
      </c>
      <c r="D1509" t="s">
        <v>429</v>
      </c>
      <c r="E1509">
        <v>5.1970999999999998</v>
      </c>
      <c r="F1509">
        <f t="shared" si="27"/>
        <v>13</v>
      </c>
    </row>
    <row r="1510" spans="1:6" x14ac:dyDescent="0.35">
      <c r="A1510">
        <v>13047</v>
      </c>
      <c r="B1510" t="s">
        <v>1932</v>
      </c>
      <c r="C1510" t="s">
        <v>432</v>
      </c>
      <c r="D1510" t="s">
        <v>433</v>
      </c>
      <c r="E1510">
        <v>12.741099999999999</v>
      </c>
      <c r="F1510">
        <f t="shared" si="27"/>
        <v>13</v>
      </c>
    </row>
    <row r="1511" spans="1:6" x14ac:dyDescent="0.35">
      <c r="A1511">
        <v>13048</v>
      </c>
      <c r="B1511" t="s">
        <v>1933</v>
      </c>
      <c r="C1511" t="s">
        <v>428</v>
      </c>
      <c r="D1511" t="s">
        <v>429</v>
      </c>
      <c r="E1511">
        <v>4.1795</v>
      </c>
      <c r="F1511">
        <f t="shared" si="27"/>
        <v>13</v>
      </c>
    </row>
    <row r="1512" spans="1:6" x14ac:dyDescent="0.35">
      <c r="A1512">
        <v>13052</v>
      </c>
      <c r="B1512" t="s">
        <v>1934</v>
      </c>
      <c r="C1512" t="s">
        <v>442</v>
      </c>
      <c r="D1512" t="s">
        <v>433</v>
      </c>
      <c r="E1512">
        <v>7.1109999999999998</v>
      </c>
      <c r="F1512">
        <f t="shared" si="27"/>
        <v>13</v>
      </c>
    </row>
    <row r="1513" spans="1:6" x14ac:dyDescent="0.35">
      <c r="A1513">
        <v>13053</v>
      </c>
      <c r="B1513" t="s">
        <v>1935</v>
      </c>
      <c r="C1513" t="s">
        <v>428</v>
      </c>
      <c r="D1513" t="s">
        <v>429</v>
      </c>
      <c r="E1513">
        <v>5.4150999999999998</v>
      </c>
      <c r="F1513">
        <f t="shared" si="27"/>
        <v>13</v>
      </c>
    </row>
    <row r="1514" spans="1:6" x14ac:dyDescent="0.35">
      <c r="A1514">
        <v>13055</v>
      </c>
      <c r="B1514" t="s">
        <v>1936</v>
      </c>
      <c r="C1514" t="s">
        <v>428</v>
      </c>
      <c r="D1514" t="s">
        <v>429</v>
      </c>
      <c r="E1514">
        <v>3.5007000000000001</v>
      </c>
      <c r="F1514">
        <f t="shared" si="27"/>
        <v>13</v>
      </c>
    </row>
    <row r="1515" spans="1:6" x14ac:dyDescent="0.35">
      <c r="A1515">
        <v>13058</v>
      </c>
      <c r="B1515" t="s">
        <v>1937</v>
      </c>
      <c r="C1515" t="s">
        <v>428</v>
      </c>
      <c r="D1515" t="s">
        <v>429</v>
      </c>
      <c r="E1515">
        <v>1.8713</v>
      </c>
      <c r="F1515">
        <f t="shared" si="27"/>
        <v>13</v>
      </c>
    </row>
    <row r="1516" spans="1:6" x14ac:dyDescent="0.35">
      <c r="A1516">
        <v>13059</v>
      </c>
      <c r="B1516" t="s">
        <v>1938</v>
      </c>
      <c r="C1516" t="s">
        <v>442</v>
      </c>
      <c r="D1516" t="s">
        <v>433</v>
      </c>
      <c r="E1516">
        <v>3.7696000000000001</v>
      </c>
      <c r="F1516">
        <f t="shared" si="27"/>
        <v>13</v>
      </c>
    </row>
    <row r="1517" spans="1:6" x14ac:dyDescent="0.35">
      <c r="A1517">
        <v>13062</v>
      </c>
      <c r="B1517" t="s">
        <v>1939</v>
      </c>
      <c r="C1517" t="s">
        <v>451</v>
      </c>
      <c r="D1517" t="s">
        <v>433</v>
      </c>
      <c r="E1517">
        <v>15.021800000000001</v>
      </c>
      <c r="F1517">
        <f t="shared" si="27"/>
        <v>13</v>
      </c>
    </row>
    <row r="1518" spans="1:6" x14ac:dyDescent="0.35">
      <c r="A1518">
        <v>13063</v>
      </c>
      <c r="B1518" t="s">
        <v>1940</v>
      </c>
      <c r="C1518" t="s">
        <v>432</v>
      </c>
      <c r="D1518" t="s">
        <v>433</v>
      </c>
      <c r="E1518">
        <v>5.4130000000000003</v>
      </c>
      <c r="F1518">
        <f t="shared" si="27"/>
        <v>13</v>
      </c>
    </row>
    <row r="1519" spans="1:6" x14ac:dyDescent="0.35">
      <c r="A1519">
        <v>13064</v>
      </c>
      <c r="B1519" t="s">
        <v>1941</v>
      </c>
      <c r="C1519" t="s">
        <v>428</v>
      </c>
      <c r="D1519" t="s">
        <v>429</v>
      </c>
      <c r="E1519">
        <v>8.1875</v>
      </c>
      <c r="F1519">
        <f t="shared" si="27"/>
        <v>13</v>
      </c>
    </row>
    <row r="1520" spans="1:6" x14ac:dyDescent="0.35">
      <c r="A1520">
        <v>13065</v>
      </c>
      <c r="B1520" t="s">
        <v>1942</v>
      </c>
      <c r="C1520" t="s">
        <v>428</v>
      </c>
      <c r="D1520" t="s">
        <v>429</v>
      </c>
      <c r="E1520">
        <v>12.3612</v>
      </c>
      <c r="F1520">
        <f t="shared" si="27"/>
        <v>13</v>
      </c>
    </row>
    <row r="1521" spans="1:6" x14ac:dyDescent="0.35">
      <c r="A1521">
        <v>13068</v>
      </c>
      <c r="B1521" t="s">
        <v>1943</v>
      </c>
      <c r="C1521" t="s">
        <v>428</v>
      </c>
      <c r="D1521" t="s">
        <v>429</v>
      </c>
      <c r="E1521">
        <v>2.9327999999999999</v>
      </c>
      <c r="F1521">
        <f t="shared" si="27"/>
        <v>13</v>
      </c>
    </row>
    <row r="1522" spans="1:6" x14ac:dyDescent="0.35">
      <c r="A1522">
        <v>13071</v>
      </c>
      <c r="B1522" t="s">
        <v>1944</v>
      </c>
      <c r="C1522" t="s">
        <v>432</v>
      </c>
      <c r="D1522" t="s">
        <v>433</v>
      </c>
      <c r="E1522">
        <v>12.700699999999999</v>
      </c>
      <c r="F1522">
        <f t="shared" si="27"/>
        <v>13</v>
      </c>
    </row>
    <row r="1523" spans="1:6" x14ac:dyDescent="0.35">
      <c r="A1523">
        <v>13074</v>
      </c>
      <c r="B1523" t="s">
        <v>1945</v>
      </c>
      <c r="C1523" t="s">
        <v>442</v>
      </c>
      <c r="D1523" t="s">
        <v>433</v>
      </c>
      <c r="E1523">
        <v>6.0088999999999997</v>
      </c>
      <c r="F1523">
        <f t="shared" si="27"/>
        <v>13</v>
      </c>
    </row>
    <row r="1524" spans="1:6" x14ac:dyDescent="0.35">
      <c r="A1524">
        <v>13075</v>
      </c>
      <c r="B1524" t="s">
        <v>20</v>
      </c>
      <c r="C1524" t="s">
        <v>438</v>
      </c>
      <c r="D1524" t="s">
        <v>429</v>
      </c>
      <c r="E1524">
        <v>37.0777</v>
      </c>
      <c r="F1524">
        <f t="shared" si="27"/>
        <v>13</v>
      </c>
    </row>
    <row r="1525" spans="1:6" x14ac:dyDescent="0.35">
      <c r="A1525">
        <v>13077</v>
      </c>
      <c r="B1525" t="s">
        <v>1946</v>
      </c>
      <c r="C1525" t="s">
        <v>432</v>
      </c>
      <c r="D1525" t="s">
        <v>433</v>
      </c>
      <c r="E1525">
        <v>6.4020999999999999</v>
      </c>
      <c r="F1525">
        <f t="shared" si="27"/>
        <v>13</v>
      </c>
    </row>
    <row r="1526" spans="1:6" x14ac:dyDescent="0.35">
      <c r="A1526">
        <v>13083</v>
      </c>
      <c r="B1526" t="s">
        <v>1947</v>
      </c>
      <c r="C1526" t="s">
        <v>432</v>
      </c>
      <c r="D1526" t="s">
        <v>433</v>
      </c>
      <c r="E1526">
        <v>10.0372</v>
      </c>
      <c r="F1526">
        <f t="shared" si="27"/>
        <v>13</v>
      </c>
    </row>
    <row r="1527" spans="1:6" x14ac:dyDescent="0.35">
      <c r="A1527">
        <v>13084</v>
      </c>
      <c r="B1527" t="s">
        <v>1948</v>
      </c>
      <c r="C1527" t="s">
        <v>428</v>
      </c>
      <c r="D1527" t="s">
        <v>429</v>
      </c>
      <c r="E1527">
        <v>5.4332000000000003</v>
      </c>
      <c r="F1527">
        <f t="shared" si="27"/>
        <v>13</v>
      </c>
    </row>
    <row r="1528" spans="1:6" x14ac:dyDescent="0.35">
      <c r="A1528">
        <v>13085</v>
      </c>
      <c r="B1528" t="s">
        <v>1949</v>
      </c>
      <c r="C1528" t="s">
        <v>432</v>
      </c>
      <c r="D1528" t="s">
        <v>433</v>
      </c>
      <c r="E1528">
        <v>9.6943999999999999</v>
      </c>
      <c r="F1528">
        <f t="shared" si="27"/>
        <v>13</v>
      </c>
    </row>
    <row r="1529" spans="1:6" x14ac:dyDescent="0.35">
      <c r="A1529">
        <v>13087</v>
      </c>
      <c r="B1529" t="s">
        <v>1950</v>
      </c>
      <c r="C1529" t="s">
        <v>442</v>
      </c>
      <c r="D1529" t="s">
        <v>433</v>
      </c>
      <c r="E1529">
        <v>3.8986999999999998</v>
      </c>
      <c r="F1529">
        <f t="shared" si="27"/>
        <v>13</v>
      </c>
    </row>
    <row r="1530" spans="1:6" x14ac:dyDescent="0.35">
      <c r="A1530">
        <v>13089</v>
      </c>
      <c r="B1530" t="s">
        <v>1951</v>
      </c>
      <c r="C1530" t="s">
        <v>432</v>
      </c>
      <c r="D1530" t="s">
        <v>433</v>
      </c>
      <c r="E1530">
        <v>6.1706000000000003</v>
      </c>
      <c r="F1530">
        <f t="shared" si="27"/>
        <v>13</v>
      </c>
    </row>
    <row r="1531" spans="1:6" x14ac:dyDescent="0.35">
      <c r="A1531">
        <v>13090</v>
      </c>
      <c r="B1531" t="s">
        <v>1952</v>
      </c>
      <c r="C1531" t="s">
        <v>432</v>
      </c>
      <c r="D1531" t="s">
        <v>433</v>
      </c>
      <c r="E1531">
        <v>7.0789999999999997</v>
      </c>
      <c r="F1531">
        <f t="shared" si="27"/>
        <v>13</v>
      </c>
    </row>
    <row r="1532" spans="1:6" x14ac:dyDescent="0.35">
      <c r="A1532">
        <v>13092</v>
      </c>
      <c r="B1532" t="s">
        <v>1953</v>
      </c>
      <c r="C1532" t="s">
        <v>432</v>
      </c>
      <c r="D1532" t="s">
        <v>433</v>
      </c>
      <c r="E1532">
        <v>23.822600000000001</v>
      </c>
      <c r="F1532">
        <f t="shared" si="27"/>
        <v>13</v>
      </c>
    </row>
    <row r="1533" spans="1:6" x14ac:dyDescent="0.35">
      <c r="A1533">
        <v>13095</v>
      </c>
      <c r="B1533" t="s">
        <v>1954</v>
      </c>
      <c r="C1533" t="s">
        <v>428</v>
      </c>
      <c r="D1533" t="s">
        <v>429</v>
      </c>
      <c r="E1533">
        <v>17.6358</v>
      </c>
      <c r="F1533">
        <f t="shared" si="27"/>
        <v>13</v>
      </c>
    </row>
    <row r="1534" spans="1:6" x14ac:dyDescent="0.35">
      <c r="A1534">
        <v>13097</v>
      </c>
      <c r="B1534" t="s">
        <v>1955</v>
      </c>
      <c r="C1534" t="s">
        <v>428</v>
      </c>
      <c r="D1534" t="s">
        <v>429</v>
      </c>
      <c r="E1534">
        <v>6.9894999999999996</v>
      </c>
      <c r="F1534">
        <f t="shared" si="27"/>
        <v>13</v>
      </c>
    </row>
    <row r="1535" spans="1:6" x14ac:dyDescent="0.35">
      <c r="A1535">
        <v>13098</v>
      </c>
      <c r="B1535" t="s">
        <v>1956</v>
      </c>
      <c r="C1535" t="s">
        <v>428</v>
      </c>
      <c r="D1535" t="s">
        <v>429</v>
      </c>
      <c r="E1535">
        <v>17.500499999999999</v>
      </c>
      <c r="F1535">
        <f t="shared" si="27"/>
        <v>13</v>
      </c>
    </row>
    <row r="1536" spans="1:6" x14ac:dyDescent="0.35">
      <c r="A1536">
        <v>13099</v>
      </c>
      <c r="B1536" t="s">
        <v>1957</v>
      </c>
      <c r="C1536" t="s">
        <v>442</v>
      </c>
      <c r="D1536" t="s">
        <v>433</v>
      </c>
      <c r="E1536">
        <v>4.1637000000000004</v>
      </c>
      <c r="F1536">
        <f t="shared" si="27"/>
        <v>13</v>
      </c>
    </row>
    <row r="1537" spans="1:6" x14ac:dyDescent="0.35">
      <c r="A1537">
        <v>13100</v>
      </c>
      <c r="B1537" t="s">
        <v>1958</v>
      </c>
      <c r="C1537" t="s">
        <v>428</v>
      </c>
      <c r="D1537" t="s">
        <v>429</v>
      </c>
      <c r="E1537">
        <v>5.3460999999999999</v>
      </c>
      <c r="F1537">
        <f t="shared" si="27"/>
        <v>13</v>
      </c>
    </row>
    <row r="1538" spans="1:6" x14ac:dyDescent="0.35">
      <c r="A1538">
        <v>13101</v>
      </c>
      <c r="B1538" t="s">
        <v>1959</v>
      </c>
      <c r="C1538" t="s">
        <v>428</v>
      </c>
      <c r="D1538" t="s">
        <v>429</v>
      </c>
      <c r="E1538">
        <v>4.8788999999999998</v>
      </c>
      <c r="F1538">
        <f t="shared" si="27"/>
        <v>13</v>
      </c>
    </row>
    <row r="1539" spans="1:6" x14ac:dyDescent="0.35">
      <c r="A1539">
        <v>13102</v>
      </c>
      <c r="B1539" t="s">
        <v>1960</v>
      </c>
      <c r="C1539" t="s">
        <v>428</v>
      </c>
      <c r="D1539" t="s">
        <v>429</v>
      </c>
      <c r="E1539">
        <v>7.4156000000000004</v>
      </c>
      <c r="F1539">
        <f t="shared" ref="F1539:F1602" si="28">INT(A1539/1000)</f>
        <v>13</v>
      </c>
    </row>
    <row r="1540" spans="1:6" x14ac:dyDescent="0.35">
      <c r="A1540">
        <v>13106</v>
      </c>
      <c r="B1540" t="s">
        <v>1961</v>
      </c>
      <c r="C1540" t="s">
        <v>432</v>
      </c>
      <c r="D1540" t="s">
        <v>433</v>
      </c>
      <c r="E1540">
        <v>29.188300000000002</v>
      </c>
      <c r="F1540">
        <f t="shared" si="28"/>
        <v>13</v>
      </c>
    </row>
    <row r="1541" spans="1:6" x14ac:dyDescent="0.35">
      <c r="A1541">
        <v>13107</v>
      </c>
      <c r="B1541" t="s">
        <v>1962</v>
      </c>
      <c r="C1541" t="s">
        <v>442</v>
      </c>
      <c r="D1541" t="s">
        <v>433</v>
      </c>
      <c r="E1541">
        <v>6.952</v>
      </c>
      <c r="F1541">
        <f t="shared" si="28"/>
        <v>13</v>
      </c>
    </row>
    <row r="1542" spans="1:6" x14ac:dyDescent="0.35">
      <c r="A1542">
        <v>13110</v>
      </c>
      <c r="B1542" t="s">
        <v>1963</v>
      </c>
      <c r="C1542" t="s">
        <v>428</v>
      </c>
      <c r="D1542" t="s">
        <v>429</v>
      </c>
      <c r="E1542">
        <v>2.6951999999999998</v>
      </c>
      <c r="F1542">
        <f t="shared" si="28"/>
        <v>13</v>
      </c>
    </row>
    <row r="1543" spans="1:6" x14ac:dyDescent="0.35">
      <c r="A1543">
        <v>13111</v>
      </c>
      <c r="B1543" t="s">
        <v>1964</v>
      </c>
      <c r="C1543" t="s">
        <v>432</v>
      </c>
      <c r="D1543" t="s">
        <v>433</v>
      </c>
      <c r="E1543">
        <v>16.797499999999999</v>
      </c>
      <c r="F1543">
        <f t="shared" si="28"/>
        <v>13</v>
      </c>
    </row>
    <row r="1544" spans="1:6" x14ac:dyDescent="0.35">
      <c r="A1544">
        <v>13113</v>
      </c>
      <c r="B1544" t="s">
        <v>1965</v>
      </c>
      <c r="C1544" t="s">
        <v>442</v>
      </c>
      <c r="D1544" t="s">
        <v>433</v>
      </c>
      <c r="E1544">
        <v>6.6856</v>
      </c>
      <c r="F1544">
        <f t="shared" si="28"/>
        <v>13</v>
      </c>
    </row>
    <row r="1545" spans="1:6" x14ac:dyDescent="0.35">
      <c r="A1545">
        <v>13114</v>
      </c>
      <c r="B1545" t="s">
        <v>1966</v>
      </c>
      <c r="C1545" t="s">
        <v>428</v>
      </c>
      <c r="D1545" t="s">
        <v>429</v>
      </c>
      <c r="E1545">
        <v>6.8495999999999997</v>
      </c>
      <c r="F1545">
        <f t="shared" si="28"/>
        <v>13</v>
      </c>
    </row>
    <row r="1546" spans="1:6" x14ac:dyDescent="0.35">
      <c r="A1546">
        <v>13118</v>
      </c>
      <c r="B1546" t="s">
        <v>1967</v>
      </c>
      <c r="C1546" t="s">
        <v>428</v>
      </c>
      <c r="D1546" t="s">
        <v>429</v>
      </c>
      <c r="E1546">
        <v>9.8038000000000007</v>
      </c>
      <c r="F1546">
        <f t="shared" si="28"/>
        <v>13</v>
      </c>
    </row>
    <row r="1547" spans="1:6" x14ac:dyDescent="0.35">
      <c r="A1547">
        <v>13119</v>
      </c>
      <c r="B1547" t="s">
        <v>1968</v>
      </c>
      <c r="C1547" t="s">
        <v>442</v>
      </c>
      <c r="D1547" t="s">
        <v>433</v>
      </c>
      <c r="E1547">
        <v>6.1746999999999996</v>
      </c>
      <c r="F1547">
        <f t="shared" si="28"/>
        <v>13</v>
      </c>
    </row>
    <row r="1548" spans="1:6" x14ac:dyDescent="0.35">
      <c r="A1548">
        <v>13120</v>
      </c>
      <c r="B1548" t="s">
        <v>1969</v>
      </c>
      <c r="C1548" t="s">
        <v>432</v>
      </c>
      <c r="D1548" t="s">
        <v>433</v>
      </c>
      <c r="E1548">
        <v>6.3773</v>
      </c>
      <c r="F1548">
        <f t="shared" si="28"/>
        <v>13</v>
      </c>
    </row>
    <row r="1549" spans="1:6" x14ac:dyDescent="0.35">
      <c r="A1549">
        <v>13121</v>
      </c>
      <c r="B1549" t="s">
        <v>1970</v>
      </c>
      <c r="C1549" t="s">
        <v>428</v>
      </c>
      <c r="D1549" t="s">
        <v>429</v>
      </c>
      <c r="E1549">
        <v>1.61</v>
      </c>
      <c r="F1549">
        <f t="shared" si="28"/>
        <v>13</v>
      </c>
    </row>
    <row r="1550" spans="1:6" x14ac:dyDescent="0.35">
      <c r="A1550">
        <v>13123</v>
      </c>
      <c r="B1550" t="s">
        <v>1971</v>
      </c>
      <c r="C1550" t="s">
        <v>442</v>
      </c>
      <c r="D1550" t="s">
        <v>433</v>
      </c>
      <c r="E1550">
        <v>5.8522999999999996</v>
      </c>
      <c r="F1550">
        <f t="shared" si="28"/>
        <v>13</v>
      </c>
    </row>
    <row r="1551" spans="1:6" x14ac:dyDescent="0.35">
      <c r="A1551">
        <v>13126</v>
      </c>
      <c r="B1551" t="s">
        <v>1972</v>
      </c>
      <c r="C1551" t="s">
        <v>442</v>
      </c>
      <c r="D1551" t="s">
        <v>433</v>
      </c>
      <c r="E1551">
        <v>20.923100000000002</v>
      </c>
      <c r="F1551">
        <f t="shared" si="28"/>
        <v>13</v>
      </c>
    </row>
    <row r="1552" spans="1:6" x14ac:dyDescent="0.35">
      <c r="A1552">
        <v>13128</v>
      </c>
      <c r="B1552" t="s">
        <v>1973</v>
      </c>
      <c r="C1552" t="s">
        <v>428</v>
      </c>
      <c r="D1552" t="s">
        <v>429</v>
      </c>
      <c r="E1552">
        <v>4.7095000000000002</v>
      </c>
      <c r="F1552">
        <f t="shared" si="28"/>
        <v>13</v>
      </c>
    </row>
    <row r="1553" spans="1:6" x14ac:dyDescent="0.35">
      <c r="A1553">
        <v>13129</v>
      </c>
      <c r="B1553" t="s">
        <v>1974</v>
      </c>
      <c r="C1553" t="s">
        <v>428</v>
      </c>
      <c r="D1553" t="s">
        <v>429</v>
      </c>
      <c r="E1553">
        <v>2.3853</v>
      </c>
      <c r="F1553">
        <f t="shared" si="28"/>
        <v>13</v>
      </c>
    </row>
    <row r="1554" spans="1:6" x14ac:dyDescent="0.35">
      <c r="A1554">
        <v>13130</v>
      </c>
      <c r="B1554" t="s">
        <v>1975</v>
      </c>
      <c r="C1554" t="s">
        <v>432</v>
      </c>
      <c r="D1554" t="s">
        <v>433</v>
      </c>
      <c r="E1554">
        <v>33.338999999999999</v>
      </c>
      <c r="F1554">
        <f t="shared" si="28"/>
        <v>13</v>
      </c>
    </row>
    <row r="1555" spans="1:6" x14ac:dyDescent="0.35">
      <c r="A1555">
        <v>13131</v>
      </c>
      <c r="B1555" t="s">
        <v>1976</v>
      </c>
      <c r="C1555" t="s">
        <v>428</v>
      </c>
      <c r="D1555" t="s">
        <v>429</v>
      </c>
      <c r="E1555">
        <v>5.9833999999999996</v>
      </c>
      <c r="F1555">
        <f t="shared" si="28"/>
        <v>13</v>
      </c>
    </row>
    <row r="1556" spans="1:6" x14ac:dyDescent="0.35">
      <c r="A1556">
        <v>13133</v>
      </c>
      <c r="B1556" t="s">
        <v>1977</v>
      </c>
      <c r="C1556" t="s">
        <v>428</v>
      </c>
      <c r="D1556" t="s">
        <v>429</v>
      </c>
      <c r="E1556">
        <v>9.5588999999999995</v>
      </c>
      <c r="F1556">
        <f t="shared" si="28"/>
        <v>13</v>
      </c>
    </row>
    <row r="1557" spans="1:6" x14ac:dyDescent="0.35">
      <c r="A1557">
        <v>13134</v>
      </c>
      <c r="B1557" t="s">
        <v>1978</v>
      </c>
      <c r="C1557" t="s">
        <v>428</v>
      </c>
      <c r="D1557" t="s">
        <v>429</v>
      </c>
      <c r="E1557">
        <v>1.5439000000000001</v>
      </c>
      <c r="F1557">
        <f t="shared" si="28"/>
        <v>13</v>
      </c>
    </row>
    <row r="1558" spans="1:6" x14ac:dyDescent="0.35">
      <c r="A1558">
        <v>13135</v>
      </c>
      <c r="B1558" t="s">
        <v>1979</v>
      </c>
      <c r="C1558" t="s">
        <v>428</v>
      </c>
      <c r="D1558" t="s">
        <v>429</v>
      </c>
      <c r="E1558">
        <v>2.4502000000000002</v>
      </c>
      <c r="F1558">
        <f t="shared" si="28"/>
        <v>13</v>
      </c>
    </row>
    <row r="1559" spans="1:6" x14ac:dyDescent="0.35">
      <c r="A1559">
        <v>13136</v>
      </c>
      <c r="B1559" t="s">
        <v>1980</v>
      </c>
      <c r="C1559" t="s">
        <v>428</v>
      </c>
      <c r="D1559" t="s">
        <v>429</v>
      </c>
      <c r="E1559">
        <v>4.7747000000000002</v>
      </c>
      <c r="F1559">
        <f t="shared" si="28"/>
        <v>13</v>
      </c>
    </row>
    <row r="1560" spans="1:6" x14ac:dyDescent="0.35">
      <c r="A1560">
        <v>13137</v>
      </c>
      <c r="B1560" t="s">
        <v>1981</v>
      </c>
      <c r="C1560" t="s">
        <v>428</v>
      </c>
      <c r="D1560" t="s">
        <v>429</v>
      </c>
      <c r="E1560">
        <v>3.8069000000000002</v>
      </c>
      <c r="F1560">
        <f t="shared" si="28"/>
        <v>13</v>
      </c>
    </row>
    <row r="1561" spans="1:6" x14ac:dyDescent="0.35">
      <c r="A1561">
        <v>13138</v>
      </c>
      <c r="B1561" t="s">
        <v>1982</v>
      </c>
      <c r="C1561" t="s">
        <v>428</v>
      </c>
      <c r="D1561" t="s">
        <v>429</v>
      </c>
      <c r="E1561">
        <v>5.9633000000000003</v>
      </c>
      <c r="F1561">
        <f t="shared" si="28"/>
        <v>13</v>
      </c>
    </row>
    <row r="1562" spans="1:6" x14ac:dyDescent="0.35">
      <c r="A1562">
        <v>13139</v>
      </c>
      <c r="B1562" t="s">
        <v>1983</v>
      </c>
      <c r="C1562" t="s">
        <v>442</v>
      </c>
      <c r="D1562" t="s">
        <v>433</v>
      </c>
      <c r="E1562">
        <v>3.2349000000000001</v>
      </c>
      <c r="F1562">
        <f t="shared" si="28"/>
        <v>13</v>
      </c>
    </row>
    <row r="1563" spans="1:6" x14ac:dyDescent="0.35">
      <c r="A1563">
        <v>13143</v>
      </c>
      <c r="B1563" t="s">
        <v>1984</v>
      </c>
      <c r="C1563" t="s">
        <v>428</v>
      </c>
      <c r="D1563" t="s">
        <v>429</v>
      </c>
      <c r="E1563">
        <v>13.2759</v>
      </c>
      <c r="F1563">
        <f t="shared" si="28"/>
        <v>13</v>
      </c>
    </row>
    <row r="1564" spans="1:6" x14ac:dyDescent="0.35">
      <c r="A1564">
        <v>13144</v>
      </c>
      <c r="B1564" t="s">
        <v>1985</v>
      </c>
      <c r="C1564" t="s">
        <v>428</v>
      </c>
      <c r="D1564" t="s">
        <v>429</v>
      </c>
      <c r="E1564">
        <v>1.3043</v>
      </c>
      <c r="F1564">
        <f t="shared" si="28"/>
        <v>13</v>
      </c>
    </row>
    <row r="1565" spans="1:6" x14ac:dyDescent="0.35">
      <c r="A1565">
        <v>13145</v>
      </c>
      <c r="B1565" t="s">
        <v>1986</v>
      </c>
      <c r="C1565" t="s">
        <v>442</v>
      </c>
      <c r="D1565" t="s">
        <v>433</v>
      </c>
      <c r="E1565">
        <v>11.9183</v>
      </c>
      <c r="F1565">
        <f t="shared" si="28"/>
        <v>13</v>
      </c>
    </row>
    <row r="1566" spans="1:6" x14ac:dyDescent="0.35">
      <c r="A1566">
        <v>13147</v>
      </c>
      <c r="B1566" t="s">
        <v>1987</v>
      </c>
      <c r="C1566" t="s">
        <v>428</v>
      </c>
      <c r="D1566" t="s">
        <v>429</v>
      </c>
      <c r="E1566">
        <v>3.2193999999999998</v>
      </c>
      <c r="F1566">
        <f t="shared" si="28"/>
        <v>13</v>
      </c>
    </row>
    <row r="1567" spans="1:6" x14ac:dyDescent="0.35">
      <c r="A1567">
        <v>13152</v>
      </c>
      <c r="B1567" t="s">
        <v>1988</v>
      </c>
      <c r="C1567" t="s">
        <v>428</v>
      </c>
      <c r="D1567" t="s">
        <v>429</v>
      </c>
      <c r="E1567">
        <v>8.7013999999999996</v>
      </c>
      <c r="F1567">
        <f t="shared" si="28"/>
        <v>13</v>
      </c>
    </row>
    <row r="1568" spans="1:6" x14ac:dyDescent="0.35">
      <c r="A1568">
        <v>13153</v>
      </c>
      <c r="B1568" t="s">
        <v>1989</v>
      </c>
      <c r="C1568" t="s">
        <v>428</v>
      </c>
      <c r="D1568" t="s">
        <v>429</v>
      </c>
      <c r="E1568">
        <v>3.9512</v>
      </c>
      <c r="F1568">
        <f t="shared" si="28"/>
        <v>13</v>
      </c>
    </row>
    <row r="1569" spans="1:6" x14ac:dyDescent="0.35">
      <c r="A1569">
        <v>13154</v>
      </c>
      <c r="B1569" t="s">
        <v>1990</v>
      </c>
      <c r="C1569" t="s">
        <v>428</v>
      </c>
      <c r="D1569" t="s">
        <v>429</v>
      </c>
      <c r="E1569">
        <v>5.1176000000000004</v>
      </c>
      <c r="F1569">
        <f t="shared" si="28"/>
        <v>13</v>
      </c>
    </row>
    <row r="1570" spans="1:6" x14ac:dyDescent="0.35">
      <c r="A1570">
        <v>13155</v>
      </c>
      <c r="B1570" t="s">
        <v>1991</v>
      </c>
      <c r="C1570" t="s">
        <v>432</v>
      </c>
      <c r="D1570" t="s">
        <v>433</v>
      </c>
      <c r="E1570">
        <v>9.1602999999999994</v>
      </c>
      <c r="F1570">
        <f t="shared" si="28"/>
        <v>13</v>
      </c>
    </row>
    <row r="1571" spans="1:6" x14ac:dyDescent="0.35">
      <c r="A1571">
        <v>13157</v>
      </c>
      <c r="B1571" t="s">
        <v>1992</v>
      </c>
      <c r="C1571" t="s">
        <v>428</v>
      </c>
      <c r="D1571" t="s">
        <v>429</v>
      </c>
      <c r="E1571">
        <v>3.5156999999999998</v>
      </c>
      <c r="F1571">
        <f t="shared" si="28"/>
        <v>13</v>
      </c>
    </row>
    <row r="1572" spans="1:6" x14ac:dyDescent="0.35">
      <c r="A1572">
        <v>13159</v>
      </c>
      <c r="B1572" t="s">
        <v>1993</v>
      </c>
      <c r="C1572" t="s">
        <v>428</v>
      </c>
      <c r="D1572" t="s">
        <v>429</v>
      </c>
      <c r="E1572">
        <v>10.363799999999999</v>
      </c>
      <c r="F1572">
        <f t="shared" si="28"/>
        <v>13</v>
      </c>
    </row>
    <row r="1573" spans="1:6" x14ac:dyDescent="0.35">
      <c r="A1573">
        <v>13160</v>
      </c>
      <c r="B1573" t="s">
        <v>1994</v>
      </c>
      <c r="C1573" t="s">
        <v>432</v>
      </c>
      <c r="D1573" t="s">
        <v>433</v>
      </c>
      <c r="E1573">
        <v>3.7302</v>
      </c>
      <c r="F1573">
        <f t="shared" si="28"/>
        <v>13</v>
      </c>
    </row>
    <row r="1574" spans="1:6" x14ac:dyDescent="0.35">
      <c r="A1574">
        <v>13161</v>
      </c>
      <c r="B1574" t="s">
        <v>1995</v>
      </c>
      <c r="C1574" t="s">
        <v>442</v>
      </c>
      <c r="D1574" t="s">
        <v>433</v>
      </c>
      <c r="E1574">
        <v>14.453799999999999</v>
      </c>
      <c r="F1574">
        <f t="shared" si="28"/>
        <v>13</v>
      </c>
    </row>
    <row r="1575" spans="1:6" x14ac:dyDescent="0.35">
      <c r="A1575">
        <v>13163</v>
      </c>
      <c r="B1575" t="s">
        <v>1996</v>
      </c>
      <c r="C1575" t="s">
        <v>428</v>
      </c>
      <c r="D1575" t="s">
        <v>429</v>
      </c>
      <c r="E1575">
        <v>2.8755000000000002</v>
      </c>
      <c r="F1575">
        <f t="shared" si="28"/>
        <v>13</v>
      </c>
    </row>
    <row r="1576" spans="1:6" x14ac:dyDescent="0.35">
      <c r="A1576">
        <v>13165</v>
      </c>
      <c r="B1576" t="s">
        <v>1997</v>
      </c>
      <c r="C1576" t="s">
        <v>442</v>
      </c>
      <c r="D1576" t="s">
        <v>433</v>
      </c>
      <c r="E1576">
        <v>10.751099999999999</v>
      </c>
      <c r="F1576">
        <f t="shared" si="28"/>
        <v>13</v>
      </c>
    </row>
    <row r="1577" spans="1:6" x14ac:dyDescent="0.35">
      <c r="A1577">
        <v>13169</v>
      </c>
      <c r="B1577" t="s">
        <v>1998</v>
      </c>
      <c r="C1577" t="s">
        <v>428</v>
      </c>
      <c r="D1577" t="s">
        <v>429</v>
      </c>
      <c r="E1577">
        <v>3.0771000000000002</v>
      </c>
      <c r="F1577">
        <f t="shared" si="28"/>
        <v>13</v>
      </c>
    </row>
    <row r="1578" spans="1:6" x14ac:dyDescent="0.35">
      <c r="A1578">
        <v>13170</v>
      </c>
      <c r="B1578" t="s">
        <v>1999</v>
      </c>
      <c r="C1578" t="s">
        <v>428</v>
      </c>
      <c r="D1578" t="s">
        <v>429</v>
      </c>
      <c r="E1578">
        <v>4.3602999999999996</v>
      </c>
      <c r="F1578">
        <f t="shared" si="28"/>
        <v>13</v>
      </c>
    </row>
    <row r="1579" spans="1:6" x14ac:dyDescent="0.35">
      <c r="A1579">
        <v>13178</v>
      </c>
      <c r="B1579" t="s">
        <v>2000</v>
      </c>
      <c r="C1579" t="s">
        <v>432</v>
      </c>
      <c r="D1579" t="s">
        <v>433</v>
      </c>
      <c r="E1579">
        <v>10.569599999999999</v>
      </c>
      <c r="F1579">
        <f t="shared" si="28"/>
        <v>13</v>
      </c>
    </row>
    <row r="1580" spans="1:6" x14ac:dyDescent="0.35">
      <c r="A1580">
        <v>13183</v>
      </c>
      <c r="B1580" t="s">
        <v>2001</v>
      </c>
      <c r="C1580" t="s">
        <v>432</v>
      </c>
      <c r="D1580" t="s">
        <v>433</v>
      </c>
      <c r="E1580">
        <v>9.8472000000000008</v>
      </c>
      <c r="F1580">
        <f t="shared" si="28"/>
        <v>13</v>
      </c>
    </row>
    <row r="1581" spans="1:6" x14ac:dyDescent="0.35">
      <c r="A1581">
        <v>13184</v>
      </c>
      <c r="B1581" t="s">
        <v>2002</v>
      </c>
      <c r="C1581" t="s">
        <v>432</v>
      </c>
      <c r="D1581" t="s">
        <v>433</v>
      </c>
      <c r="E1581">
        <v>4.4241999999999999</v>
      </c>
      <c r="F1581">
        <f t="shared" si="28"/>
        <v>13</v>
      </c>
    </row>
    <row r="1582" spans="1:6" x14ac:dyDescent="0.35">
      <c r="A1582">
        <v>13185</v>
      </c>
      <c r="B1582" t="s">
        <v>2003</v>
      </c>
      <c r="C1582" t="s">
        <v>432</v>
      </c>
      <c r="D1582" t="s">
        <v>433</v>
      </c>
      <c r="E1582">
        <v>16.997900000000001</v>
      </c>
      <c r="F1582">
        <f t="shared" si="28"/>
        <v>13</v>
      </c>
    </row>
    <row r="1583" spans="1:6" x14ac:dyDescent="0.35">
      <c r="A1583">
        <v>13186</v>
      </c>
      <c r="B1583" t="s">
        <v>2004</v>
      </c>
      <c r="C1583" t="s">
        <v>428</v>
      </c>
      <c r="D1583" t="s">
        <v>429</v>
      </c>
      <c r="E1583">
        <v>5.2676999999999996</v>
      </c>
      <c r="F1583">
        <f t="shared" si="28"/>
        <v>13</v>
      </c>
    </row>
    <row r="1584" spans="1:6" x14ac:dyDescent="0.35">
      <c r="A1584">
        <v>13187</v>
      </c>
      <c r="B1584" t="s">
        <v>2005</v>
      </c>
      <c r="C1584" t="s">
        <v>432</v>
      </c>
      <c r="D1584" t="s">
        <v>433</v>
      </c>
      <c r="E1584">
        <v>6.0791000000000004</v>
      </c>
      <c r="F1584">
        <f t="shared" si="28"/>
        <v>13</v>
      </c>
    </row>
    <row r="1585" spans="1:6" x14ac:dyDescent="0.35">
      <c r="A1585">
        <v>13188</v>
      </c>
      <c r="B1585" t="s">
        <v>2006</v>
      </c>
      <c r="C1585" t="s">
        <v>428</v>
      </c>
      <c r="D1585" t="s">
        <v>429</v>
      </c>
      <c r="E1585">
        <v>3.1406000000000001</v>
      </c>
      <c r="F1585">
        <f t="shared" si="28"/>
        <v>13</v>
      </c>
    </row>
    <row r="1586" spans="1:6" x14ac:dyDescent="0.35">
      <c r="A1586">
        <v>13189</v>
      </c>
      <c r="B1586" t="s">
        <v>2007</v>
      </c>
      <c r="C1586" t="s">
        <v>432</v>
      </c>
      <c r="D1586" t="s">
        <v>433</v>
      </c>
      <c r="E1586">
        <v>18.5854</v>
      </c>
      <c r="F1586">
        <f t="shared" si="28"/>
        <v>13</v>
      </c>
    </row>
    <row r="1587" spans="1:6" x14ac:dyDescent="0.35">
      <c r="A1587">
        <v>13192</v>
      </c>
      <c r="B1587" t="s">
        <v>2008</v>
      </c>
      <c r="C1587" t="s">
        <v>428</v>
      </c>
      <c r="D1587" t="s">
        <v>429</v>
      </c>
      <c r="E1587">
        <v>2.1905999999999999</v>
      </c>
      <c r="F1587">
        <f t="shared" si="28"/>
        <v>13</v>
      </c>
    </row>
    <row r="1588" spans="1:6" x14ac:dyDescent="0.35">
      <c r="A1588">
        <v>13193</v>
      </c>
      <c r="B1588" t="s">
        <v>2009</v>
      </c>
      <c r="C1588" t="s">
        <v>428</v>
      </c>
      <c r="D1588" t="s">
        <v>429</v>
      </c>
      <c r="E1588">
        <v>2.9923000000000002</v>
      </c>
      <c r="F1588">
        <f t="shared" si="28"/>
        <v>13</v>
      </c>
    </row>
    <row r="1589" spans="1:6" x14ac:dyDescent="0.35">
      <c r="A1589">
        <v>13195</v>
      </c>
      <c r="B1589" t="s">
        <v>2010</v>
      </c>
      <c r="C1589" t="s">
        <v>442</v>
      </c>
      <c r="D1589" t="s">
        <v>433</v>
      </c>
      <c r="E1589">
        <v>4.1401000000000003</v>
      </c>
      <c r="F1589">
        <f t="shared" si="28"/>
        <v>13</v>
      </c>
    </row>
    <row r="1590" spans="1:6" x14ac:dyDescent="0.35">
      <c r="A1590">
        <v>13197</v>
      </c>
      <c r="B1590" t="s">
        <v>2011</v>
      </c>
      <c r="C1590" t="s">
        <v>428</v>
      </c>
      <c r="D1590" t="s">
        <v>429</v>
      </c>
      <c r="E1590">
        <v>2.4759000000000002</v>
      </c>
      <c r="F1590">
        <f t="shared" si="28"/>
        <v>13</v>
      </c>
    </row>
    <row r="1591" spans="1:6" x14ac:dyDescent="0.35">
      <c r="A1591">
        <v>13201</v>
      </c>
      <c r="B1591" t="s">
        <v>2012</v>
      </c>
      <c r="C1591" t="s">
        <v>428</v>
      </c>
      <c r="D1591" t="s">
        <v>429</v>
      </c>
      <c r="E1591">
        <v>3.3679999999999999</v>
      </c>
      <c r="F1591">
        <f t="shared" si="28"/>
        <v>13</v>
      </c>
    </row>
    <row r="1592" spans="1:6" x14ac:dyDescent="0.35">
      <c r="A1592">
        <v>13202</v>
      </c>
      <c r="B1592" t="s">
        <v>2013</v>
      </c>
      <c r="C1592" t="s">
        <v>428</v>
      </c>
      <c r="D1592" t="s">
        <v>429</v>
      </c>
      <c r="E1592">
        <v>5.5298999999999996</v>
      </c>
      <c r="F1592">
        <f t="shared" si="28"/>
        <v>13</v>
      </c>
    </row>
    <row r="1593" spans="1:6" x14ac:dyDescent="0.35">
      <c r="A1593">
        <v>13203</v>
      </c>
      <c r="B1593" t="s">
        <v>2014</v>
      </c>
      <c r="C1593" t="s">
        <v>432</v>
      </c>
      <c r="D1593" t="s">
        <v>433</v>
      </c>
      <c r="E1593">
        <v>4.7557999999999998</v>
      </c>
      <c r="F1593">
        <f t="shared" si="28"/>
        <v>13</v>
      </c>
    </row>
    <row r="1594" spans="1:6" x14ac:dyDescent="0.35">
      <c r="A1594">
        <v>13204</v>
      </c>
      <c r="B1594" t="s">
        <v>2015</v>
      </c>
      <c r="C1594" t="s">
        <v>432</v>
      </c>
      <c r="D1594" t="s">
        <v>433</v>
      </c>
      <c r="E1594">
        <v>10.852600000000001</v>
      </c>
      <c r="F1594">
        <f t="shared" si="28"/>
        <v>13</v>
      </c>
    </row>
    <row r="1595" spans="1:6" x14ac:dyDescent="0.35">
      <c r="A1595">
        <v>13206</v>
      </c>
      <c r="B1595" t="s">
        <v>2016</v>
      </c>
      <c r="C1595" t="s">
        <v>438</v>
      </c>
      <c r="D1595" t="s">
        <v>429</v>
      </c>
      <c r="E1595">
        <v>5.7652000000000001</v>
      </c>
      <c r="F1595">
        <f t="shared" si="28"/>
        <v>13</v>
      </c>
    </row>
    <row r="1596" spans="1:6" x14ac:dyDescent="0.35">
      <c r="A1596">
        <v>13207</v>
      </c>
      <c r="B1596" t="s">
        <v>2017</v>
      </c>
      <c r="C1596" t="s">
        <v>432</v>
      </c>
      <c r="D1596" t="s">
        <v>433</v>
      </c>
      <c r="E1596">
        <v>12.569800000000001</v>
      </c>
      <c r="F1596">
        <f t="shared" si="28"/>
        <v>13</v>
      </c>
    </row>
    <row r="1597" spans="1:6" x14ac:dyDescent="0.35">
      <c r="A1597">
        <v>13211</v>
      </c>
      <c r="B1597" t="s">
        <v>2018</v>
      </c>
      <c r="C1597" t="s">
        <v>432</v>
      </c>
      <c r="D1597" t="s">
        <v>433</v>
      </c>
      <c r="E1597">
        <v>10.2948</v>
      </c>
      <c r="F1597">
        <f t="shared" si="28"/>
        <v>13</v>
      </c>
    </row>
    <row r="1598" spans="1:6" x14ac:dyDescent="0.35">
      <c r="A1598">
        <v>13212</v>
      </c>
      <c r="B1598" t="s">
        <v>2019</v>
      </c>
      <c r="C1598" t="s">
        <v>428</v>
      </c>
      <c r="D1598" t="s">
        <v>429</v>
      </c>
      <c r="E1598">
        <v>3.0680000000000001</v>
      </c>
      <c r="F1598">
        <f t="shared" si="28"/>
        <v>13</v>
      </c>
    </row>
    <row r="1599" spans="1:6" x14ac:dyDescent="0.35">
      <c r="A1599">
        <v>13216</v>
      </c>
      <c r="B1599" t="s">
        <v>2020</v>
      </c>
      <c r="C1599" t="s">
        <v>442</v>
      </c>
      <c r="D1599" t="s">
        <v>433</v>
      </c>
      <c r="E1599">
        <v>24.297899999999998</v>
      </c>
      <c r="F1599">
        <f t="shared" si="28"/>
        <v>13</v>
      </c>
    </row>
    <row r="1600" spans="1:6" x14ac:dyDescent="0.35">
      <c r="A1600">
        <v>13217</v>
      </c>
      <c r="B1600" t="s">
        <v>2021</v>
      </c>
      <c r="C1600" t="s">
        <v>442</v>
      </c>
      <c r="D1600" t="s">
        <v>433</v>
      </c>
      <c r="E1600">
        <v>10.7324</v>
      </c>
      <c r="F1600">
        <f t="shared" si="28"/>
        <v>13</v>
      </c>
    </row>
    <row r="1601" spans="1:6" x14ac:dyDescent="0.35">
      <c r="A1601">
        <v>13218</v>
      </c>
      <c r="B1601" t="s">
        <v>2022</v>
      </c>
      <c r="C1601" t="s">
        <v>432</v>
      </c>
      <c r="D1601" t="s">
        <v>433</v>
      </c>
      <c r="E1601">
        <v>7.3728999999999996</v>
      </c>
      <c r="F1601">
        <f t="shared" si="28"/>
        <v>13</v>
      </c>
    </row>
    <row r="1602" spans="1:6" x14ac:dyDescent="0.35">
      <c r="A1602">
        <v>13222</v>
      </c>
      <c r="B1602" t="s">
        <v>2023</v>
      </c>
      <c r="C1602" t="s">
        <v>428</v>
      </c>
      <c r="D1602" t="s">
        <v>429</v>
      </c>
      <c r="E1602">
        <v>11.5634</v>
      </c>
      <c r="F1602">
        <f t="shared" si="28"/>
        <v>13</v>
      </c>
    </row>
    <row r="1603" spans="1:6" x14ac:dyDescent="0.35">
      <c r="A1603">
        <v>13223</v>
      </c>
      <c r="B1603" t="s">
        <v>2024</v>
      </c>
      <c r="C1603" t="s">
        <v>428</v>
      </c>
      <c r="D1603" t="s">
        <v>429</v>
      </c>
      <c r="E1603">
        <v>7.6994999999999996</v>
      </c>
      <c r="F1603">
        <f t="shared" ref="F1603:F1666" si="29">INT(A1603/1000)</f>
        <v>13</v>
      </c>
    </row>
    <row r="1604" spans="1:6" x14ac:dyDescent="0.35">
      <c r="A1604">
        <v>13226</v>
      </c>
      <c r="B1604" t="s">
        <v>2025</v>
      </c>
      <c r="C1604" t="s">
        <v>442</v>
      </c>
      <c r="D1604" t="s">
        <v>433</v>
      </c>
      <c r="E1604">
        <v>3.8994</v>
      </c>
      <c r="F1604">
        <f t="shared" si="29"/>
        <v>13</v>
      </c>
    </row>
    <row r="1605" spans="1:6" x14ac:dyDescent="0.35">
      <c r="A1605">
        <v>13227</v>
      </c>
      <c r="B1605" t="s">
        <v>2026</v>
      </c>
      <c r="C1605" t="s">
        <v>428</v>
      </c>
      <c r="D1605" t="s">
        <v>429</v>
      </c>
      <c r="E1605">
        <v>10.653</v>
      </c>
      <c r="F1605">
        <f t="shared" si="29"/>
        <v>13</v>
      </c>
    </row>
    <row r="1606" spans="1:6" x14ac:dyDescent="0.35">
      <c r="A1606">
        <v>13229</v>
      </c>
      <c r="B1606" t="s">
        <v>2027</v>
      </c>
      <c r="C1606" t="s">
        <v>428</v>
      </c>
      <c r="D1606" t="s">
        <v>429</v>
      </c>
      <c r="E1606">
        <v>13.512</v>
      </c>
      <c r="F1606">
        <f t="shared" si="29"/>
        <v>13</v>
      </c>
    </row>
    <row r="1607" spans="1:6" x14ac:dyDescent="0.35">
      <c r="A1607">
        <v>13232</v>
      </c>
      <c r="B1607" t="s">
        <v>2028</v>
      </c>
      <c r="C1607" t="s">
        <v>428</v>
      </c>
      <c r="D1607" t="s">
        <v>429</v>
      </c>
      <c r="E1607">
        <v>3.0200999999999998</v>
      </c>
      <c r="F1607">
        <f t="shared" si="29"/>
        <v>13</v>
      </c>
    </row>
    <row r="1608" spans="1:6" x14ac:dyDescent="0.35">
      <c r="A1608">
        <v>13233</v>
      </c>
      <c r="B1608" t="s">
        <v>2029</v>
      </c>
      <c r="C1608" t="s">
        <v>432</v>
      </c>
      <c r="D1608" t="s">
        <v>433</v>
      </c>
      <c r="E1608">
        <v>6.5727000000000002</v>
      </c>
      <c r="F1608">
        <f t="shared" si="29"/>
        <v>13</v>
      </c>
    </row>
    <row r="1609" spans="1:6" x14ac:dyDescent="0.35">
      <c r="A1609">
        <v>13234</v>
      </c>
      <c r="B1609" t="s">
        <v>2030</v>
      </c>
      <c r="C1609" t="s">
        <v>432</v>
      </c>
      <c r="D1609" t="s">
        <v>433</v>
      </c>
      <c r="E1609">
        <v>32.0687</v>
      </c>
      <c r="F1609">
        <f t="shared" si="29"/>
        <v>13</v>
      </c>
    </row>
    <row r="1610" spans="1:6" x14ac:dyDescent="0.35">
      <c r="A1610">
        <v>13236</v>
      </c>
      <c r="B1610" t="s">
        <v>2031</v>
      </c>
      <c r="C1610" t="s">
        <v>442</v>
      </c>
      <c r="D1610" t="s">
        <v>433</v>
      </c>
      <c r="E1610">
        <v>5.9767000000000001</v>
      </c>
      <c r="F1610">
        <f t="shared" si="29"/>
        <v>13</v>
      </c>
    </row>
    <row r="1611" spans="1:6" x14ac:dyDescent="0.35">
      <c r="A1611">
        <v>13238</v>
      </c>
      <c r="B1611" t="s">
        <v>2032</v>
      </c>
      <c r="C1611" t="s">
        <v>428</v>
      </c>
      <c r="D1611" t="s">
        <v>429</v>
      </c>
      <c r="E1611">
        <v>3.0543999999999998</v>
      </c>
      <c r="F1611">
        <f t="shared" si="29"/>
        <v>13</v>
      </c>
    </row>
    <row r="1612" spans="1:6" x14ac:dyDescent="0.35">
      <c r="A1612">
        <v>13239</v>
      </c>
      <c r="B1612" t="s">
        <v>2033</v>
      </c>
      <c r="C1612" t="s">
        <v>432</v>
      </c>
      <c r="D1612" t="s">
        <v>433</v>
      </c>
      <c r="E1612">
        <v>15.143599999999999</v>
      </c>
      <c r="F1612">
        <f t="shared" si="29"/>
        <v>13</v>
      </c>
    </row>
    <row r="1613" spans="1:6" x14ac:dyDescent="0.35">
      <c r="A1613">
        <v>13242</v>
      </c>
      <c r="B1613" t="s">
        <v>2034</v>
      </c>
      <c r="C1613" t="s">
        <v>428</v>
      </c>
      <c r="D1613" t="s">
        <v>429</v>
      </c>
      <c r="E1613">
        <v>5.5590000000000002</v>
      </c>
      <c r="F1613">
        <f t="shared" si="29"/>
        <v>13</v>
      </c>
    </row>
    <row r="1614" spans="1:6" x14ac:dyDescent="0.35">
      <c r="A1614">
        <v>13245</v>
      </c>
      <c r="B1614" t="s">
        <v>2035</v>
      </c>
      <c r="C1614" t="s">
        <v>428</v>
      </c>
      <c r="D1614" t="s">
        <v>429</v>
      </c>
      <c r="E1614">
        <v>7.6138000000000003</v>
      </c>
      <c r="F1614">
        <f t="shared" si="29"/>
        <v>13</v>
      </c>
    </row>
    <row r="1615" spans="1:6" x14ac:dyDescent="0.35">
      <c r="A1615">
        <v>13246</v>
      </c>
      <c r="B1615" t="s">
        <v>2036</v>
      </c>
      <c r="C1615" t="s">
        <v>442</v>
      </c>
      <c r="D1615" t="s">
        <v>433</v>
      </c>
      <c r="E1615">
        <v>4.7927999999999997</v>
      </c>
      <c r="F1615">
        <f t="shared" si="29"/>
        <v>13</v>
      </c>
    </row>
    <row r="1616" spans="1:6" x14ac:dyDescent="0.35">
      <c r="A1616">
        <v>13248</v>
      </c>
      <c r="B1616" t="s">
        <v>2037</v>
      </c>
      <c r="C1616" t="s">
        <v>432</v>
      </c>
      <c r="D1616" t="s">
        <v>433</v>
      </c>
      <c r="E1616">
        <v>18.780100000000001</v>
      </c>
      <c r="F1616">
        <f t="shared" si="29"/>
        <v>13</v>
      </c>
    </row>
    <row r="1617" spans="1:6" x14ac:dyDescent="0.35">
      <c r="A1617">
        <v>13249</v>
      </c>
      <c r="B1617" t="s">
        <v>2038</v>
      </c>
      <c r="C1617" t="s">
        <v>432</v>
      </c>
      <c r="D1617" t="s">
        <v>433</v>
      </c>
      <c r="E1617">
        <v>39.0595</v>
      </c>
      <c r="F1617">
        <f t="shared" si="29"/>
        <v>13</v>
      </c>
    </row>
    <row r="1618" spans="1:6" x14ac:dyDescent="0.35">
      <c r="A1618">
        <v>13250</v>
      </c>
      <c r="B1618" t="s">
        <v>2039</v>
      </c>
      <c r="C1618" t="s">
        <v>442</v>
      </c>
      <c r="D1618" t="s">
        <v>433</v>
      </c>
      <c r="E1618">
        <v>28.957599999999999</v>
      </c>
      <c r="F1618">
        <f t="shared" si="29"/>
        <v>13</v>
      </c>
    </row>
    <row r="1619" spans="1:6" x14ac:dyDescent="0.35">
      <c r="A1619">
        <v>13251</v>
      </c>
      <c r="B1619" t="s">
        <v>2040</v>
      </c>
      <c r="C1619" t="s">
        <v>428</v>
      </c>
      <c r="D1619" t="s">
        <v>429</v>
      </c>
      <c r="E1619">
        <v>8.7735000000000003</v>
      </c>
      <c r="F1619">
        <f t="shared" si="29"/>
        <v>13</v>
      </c>
    </row>
    <row r="1620" spans="1:6" x14ac:dyDescent="0.35">
      <c r="A1620">
        <v>13252</v>
      </c>
      <c r="B1620" t="s">
        <v>2041</v>
      </c>
      <c r="C1620" t="s">
        <v>442</v>
      </c>
      <c r="D1620" t="s">
        <v>433</v>
      </c>
      <c r="E1620">
        <v>29.1358</v>
      </c>
      <c r="F1620">
        <f t="shared" si="29"/>
        <v>13</v>
      </c>
    </row>
    <row r="1621" spans="1:6" x14ac:dyDescent="0.35">
      <c r="A1621">
        <v>13253</v>
      </c>
      <c r="B1621" t="s">
        <v>2042</v>
      </c>
      <c r="C1621" t="s">
        <v>432</v>
      </c>
      <c r="D1621" t="s">
        <v>433</v>
      </c>
      <c r="E1621">
        <v>25.136800000000001</v>
      </c>
      <c r="F1621">
        <f t="shared" si="29"/>
        <v>13</v>
      </c>
    </row>
    <row r="1622" spans="1:6" x14ac:dyDescent="0.35">
      <c r="A1622">
        <v>13254</v>
      </c>
      <c r="B1622" t="s">
        <v>2043</v>
      </c>
      <c r="C1622" t="s">
        <v>432</v>
      </c>
      <c r="D1622" t="s">
        <v>433</v>
      </c>
      <c r="E1622">
        <v>19.645</v>
      </c>
      <c r="F1622">
        <f t="shared" si="29"/>
        <v>13</v>
      </c>
    </row>
    <row r="1623" spans="1:6" x14ac:dyDescent="0.35">
      <c r="A1623">
        <v>13255</v>
      </c>
      <c r="B1623" t="s">
        <v>2044</v>
      </c>
      <c r="C1623" t="s">
        <v>428</v>
      </c>
      <c r="D1623" t="s">
        <v>429</v>
      </c>
      <c r="E1623">
        <v>7.6136999999999997</v>
      </c>
      <c r="F1623">
        <f t="shared" si="29"/>
        <v>13</v>
      </c>
    </row>
    <row r="1624" spans="1:6" x14ac:dyDescent="0.35">
      <c r="A1624">
        <v>13256</v>
      </c>
      <c r="B1624" t="s">
        <v>2045</v>
      </c>
      <c r="C1624" t="s">
        <v>442</v>
      </c>
      <c r="D1624" t="s">
        <v>433</v>
      </c>
      <c r="E1624">
        <v>7.7554999999999996</v>
      </c>
      <c r="F1624">
        <f t="shared" si="29"/>
        <v>13</v>
      </c>
    </row>
    <row r="1625" spans="1:6" x14ac:dyDescent="0.35">
      <c r="A1625">
        <v>14001</v>
      </c>
      <c r="B1625" t="s">
        <v>2046</v>
      </c>
      <c r="C1625" t="s">
        <v>432</v>
      </c>
      <c r="D1625" t="s">
        <v>433</v>
      </c>
      <c r="E1625">
        <v>18.776599999999998</v>
      </c>
      <c r="F1625">
        <f t="shared" si="29"/>
        <v>14</v>
      </c>
    </row>
    <row r="1626" spans="1:6" x14ac:dyDescent="0.35">
      <c r="A1626">
        <v>14002</v>
      </c>
      <c r="B1626" t="s">
        <v>2047</v>
      </c>
      <c r="C1626" t="s">
        <v>428</v>
      </c>
      <c r="D1626" t="s">
        <v>429</v>
      </c>
      <c r="E1626">
        <v>34.3446</v>
      </c>
      <c r="F1626">
        <f t="shared" si="29"/>
        <v>14</v>
      </c>
    </row>
    <row r="1627" spans="1:6" x14ac:dyDescent="0.35">
      <c r="A1627">
        <v>14003</v>
      </c>
      <c r="B1627" t="s">
        <v>2048</v>
      </c>
      <c r="C1627" t="s">
        <v>442</v>
      </c>
      <c r="D1627" t="s">
        <v>433</v>
      </c>
      <c r="E1627">
        <v>6.8513000000000002</v>
      </c>
      <c r="F1627">
        <f t="shared" si="29"/>
        <v>14</v>
      </c>
    </row>
    <row r="1628" spans="1:6" x14ac:dyDescent="0.35">
      <c r="A1628">
        <v>14004</v>
      </c>
      <c r="B1628" t="s">
        <v>2049</v>
      </c>
      <c r="C1628" t="s">
        <v>442</v>
      </c>
      <c r="D1628" t="s">
        <v>433</v>
      </c>
      <c r="E1628">
        <v>20.027799999999999</v>
      </c>
      <c r="F1628">
        <f t="shared" si="29"/>
        <v>14</v>
      </c>
    </row>
    <row r="1629" spans="1:6" x14ac:dyDescent="0.35">
      <c r="A1629">
        <v>14005</v>
      </c>
      <c r="B1629" t="s">
        <v>2050</v>
      </c>
      <c r="C1629" t="s">
        <v>428</v>
      </c>
      <c r="D1629" t="s">
        <v>429</v>
      </c>
      <c r="E1629">
        <v>17.2013</v>
      </c>
      <c r="F1629">
        <f t="shared" si="29"/>
        <v>14</v>
      </c>
    </row>
    <row r="1630" spans="1:6" x14ac:dyDescent="0.35">
      <c r="A1630">
        <v>14006</v>
      </c>
      <c r="B1630" t="s">
        <v>2051</v>
      </c>
      <c r="C1630" t="s">
        <v>432</v>
      </c>
      <c r="D1630" t="s">
        <v>433</v>
      </c>
      <c r="E1630">
        <v>19.574400000000001</v>
      </c>
      <c r="F1630">
        <f t="shared" si="29"/>
        <v>14</v>
      </c>
    </row>
    <row r="1631" spans="1:6" x14ac:dyDescent="0.35">
      <c r="A1631">
        <v>14007</v>
      </c>
      <c r="B1631" t="s">
        <v>2052</v>
      </c>
      <c r="C1631" t="s">
        <v>428</v>
      </c>
      <c r="D1631" t="s">
        <v>429</v>
      </c>
      <c r="E1631">
        <v>35.846299999999999</v>
      </c>
      <c r="F1631">
        <f t="shared" si="29"/>
        <v>14</v>
      </c>
    </row>
    <row r="1632" spans="1:6" x14ac:dyDescent="0.35">
      <c r="A1632">
        <v>14008</v>
      </c>
      <c r="B1632" t="s">
        <v>2053</v>
      </c>
      <c r="C1632" t="s">
        <v>428</v>
      </c>
      <c r="D1632" t="s">
        <v>429</v>
      </c>
      <c r="E1632">
        <v>17.277100000000001</v>
      </c>
      <c r="F1632">
        <f t="shared" si="29"/>
        <v>14</v>
      </c>
    </row>
    <row r="1633" spans="1:6" x14ac:dyDescent="0.35">
      <c r="A1633">
        <v>14009</v>
      </c>
      <c r="B1633" t="s">
        <v>2054</v>
      </c>
      <c r="C1633" t="s">
        <v>451</v>
      </c>
      <c r="D1633" t="s">
        <v>433</v>
      </c>
      <c r="E1633">
        <v>40.8611</v>
      </c>
      <c r="F1633">
        <f t="shared" si="29"/>
        <v>14</v>
      </c>
    </row>
    <row r="1634" spans="1:6" x14ac:dyDescent="0.35">
      <c r="A1634">
        <v>14010</v>
      </c>
      <c r="B1634" t="s">
        <v>2055</v>
      </c>
      <c r="C1634" t="s">
        <v>428</v>
      </c>
      <c r="D1634" t="s">
        <v>429</v>
      </c>
      <c r="E1634">
        <v>27.7698</v>
      </c>
      <c r="F1634">
        <f t="shared" si="29"/>
        <v>14</v>
      </c>
    </row>
    <row r="1635" spans="1:6" x14ac:dyDescent="0.35">
      <c r="A1635">
        <v>14011</v>
      </c>
      <c r="B1635" t="s">
        <v>2056</v>
      </c>
      <c r="C1635" t="s">
        <v>428</v>
      </c>
      <c r="D1635" t="s">
        <v>429</v>
      </c>
      <c r="E1635">
        <v>32.711300000000001</v>
      </c>
      <c r="F1635">
        <f t="shared" si="29"/>
        <v>14</v>
      </c>
    </row>
    <row r="1636" spans="1:6" x14ac:dyDescent="0.35">
      <c r="A1636">
        <v>14012</v>
      </c>
      <c r="B1636" t="s">
        <v>2057</v>
      </c>
      <c r="C1636" t="s">
        <v>451</v>
      </c>
      <c r="D1636" t="s">
        <v>433</v>
      </c>
      <c r="E1636">
        <v>48.680999999999997</v>
      </c>
      <c r="F1636">
        <f t="shared" si="29"/>
        <v>14</v>
      </c>
    </row>
    <row r="1637" spans="1:6" x14ac:dyDescent="0.35">
      <c r="A1637">
        <v>14013</v>
      </c>
      <c r="B1637" t="s">
        <v>2058</v>
      </c>
      <c r="C1637" t="s">
        <v>428</v>
      </c>
      <c r="D1637" t="s">
        <v>429</v>
      </c>
      <c r="E1637">
        <v>7.3170999999999999</v>
      </c>
      <c r="F1637">
        <f t="shared" si="29"/>
        <v>14</v>
      </c>
    </row>
    <row r="1638" spans="1:6" x14ac:dyDescent="0.35">
      <c r="A1638">
        <v>14014</v>
      </c>
      <c r="B1638" t="s">
        <v>2059</v>
      </c>
      <c r="C1638" t="s">
        <v>428</v>
      </c>
      <c r="D1638" t="s">
        <v>429</v>
      </c>
      <c r="E1638">
        <v>14.195399999999999</v>
      </c>
      <c r="F1638">
        <f t="shared" si="29"/>
        <v>14</v>
      </c>
    </row>
    <row r="1639" spans="1:6" x14ac:dyDescent="0.35">
      <c r="A1639">
        <v>14015</v>
      </c>
      <c r="B1639" t="s">
        <v>2060</v>
      </c>
      <c r="C1639" t="s">
        <v>428</v>
      </c>
      <c r="D1639" t="s">
        <v>429</v>
      </c>
      <c r="E1639">
        <v>17.068300000000001</v>
      </c>
      <c r="F1639">
        <f t="shared" si="29"/>
        <v>14</v>
      </c>
    </row>
    <row r="1640" spans="1:6" x14ac:dyDescent="0.35">
      <c r="A1640">
        <v>14016</v>
      </c>
      <c r="B1640" t="s">
        <v>2061</v>
      </c>
      <c r="C1640" t="s">
        <v>428</v>
      </c>
      <c r="D1640" t="s">
        <v>429</v>
      </c>
      <c r="E1640">
        <v>14.6401</v>
      </c>
      <c r="F1640">
        <f t="shared" si="29"/>
        <v>14</v>
      </c>
    </row>
    <row r="1641" spans="1:6" x14ac:dyDescent="0.35">
      <c r="A1641">
        <v>14017</v>
      </c>
      <c r="B1641" t="s">
        <v>2062</v>
      </c>
      <c r="C1641" t="s">
        <v>442</v>
      </c>
      <c r="D1641" t="s">
        <v>433</v>
      </c>
      <c r="E1641">
        <v>5.6108000000000002</v>
      </c>
      <c r="F1641">
        <f t="shared" si="29"/>
        <v>14</v>
      </c>
    </row>
    <row r="1642" spans="1:6" x14ac:dyDescent="0.35">
      <c r="A1642">
        <v>14018</v>
      </c>
      <c r="B1642" t="s">
        <v>2063</v>
      </c>
      <c r="C1642" t="s">
        <v>432</v>
      </c>
      <c r="D1642" t="s">
        <v>433</v>
      </c>
      <c r="E1642">
        <v>10.920500000000001</v>
      </c>
      <c r="F1642">
        <f t="shared" si="29"/>
        <v>14</v>
      </c>
    </row>
    <row r="1643" spans="1:6" x14ac:dyDescent="0.35">
      <c r="A1643">
        <v>14019</v>
      </c>
      <c r="B1643" t="s">
        <v>2064</v>
      </c>
      <c r="C1643" t="s">
        <v>428</v>
      </c>
      <c r="D1643" t="s">
        <v>429</v>
      </c>
      <c r="E1643">
        <v>108.0599</v>
      </c>
      <c r="F1643">
        <f t="shared" si="29"/>
        <v>14</v>
      </c>
    </row>
    <row r="1644" spans="1:6" x14ac:dyDescent="0.35">
      <c r="A1644">
        <v>14020</v>
      </c>
      <c r="B1644" t="s">
        <v>2065</v>
      </c>
      <c r="C1644" t="s">
        <v>428</v>
      </c>
      <c r="D1644" t="s">
        <v>429</v>
      </c>
      <c r="E1644">
        <v>51.660400000000003</v>
      </c>
      <c r="F1644">
        <f t="shared" si="29"/>
        <v>14</v>
      </c>
    </row>
    <row r="1645" spans="1:6" x14ac:dyDescent="0.35">
      <c r="A1645">
        <v>14021</v>
      </c>
      <c r="B1645" t="s">
        <v>2066</v>
      </c>
      <c r="C1645" t="s">
        <v>442</v>
      </c>
      <c r="D1645" t="s">
        <v>433</v>
      </c>
      <c r="E1645">
        <v>4.8826999999999998</v>
      </c>
      <c r="F1645">
        <f t="shared" si="29"/>
        <v>14</v>
      </c>
    </row>
    <row r="1646" spans="1:6" x14ac:dyDescent="0.35">
      <c r="A1646">
        <v>14022</v>
      </c>
      <c r="B1646" t="s">
        <v>2067</v>
      </c>
      <c r="C1646" t="s">
        <v>442</v>
      </c>
      <c r="D1646" t="s">
        <v>433</v>
      </c>
      <c r="E1646">
        <v>25.409800000000001</v>
      </c>
      <c r="F1646">
        <f t="shared" si="29"/>
        <v>14</v>
      </c>
    </row>
    <row r="1647" spans="1:6" x14ac:dyDescent="0.35">
      <c r="A1647">
        <v>14023</v>
      </c>
      <c r="B1647" t="s">
        <v>2068</v>
      </c>
      <c r="C1647" t="s">
        <v>428</v>
      </c>
      <c r="D1647" t="s">
        <v>429</v>
      </c>
      <c r="E1647">
        <v>18.0107</v>
      </c>
      <c r="F1647">
        <f t="shared" si="29"/>
        <v>14</v>
      </c>
    </row>
    <row r="1648" spans="1:6" x14ac:dyDescent="0.35">
      <c r="A1648">
        <v>14024</v>
      </c>
      <c r="B1648" t="s">
        <v>2069</v>
      </c>
      <c r="C1648" t="s">
        <v>442</v>
      </c>
      <c r="D1648" t="s">
        <v>433</v>
      </c>
      <c r="E1648">
        <v>23.729700000000001</v>
      </c>
      <c r="F1648">
        <f t="shared" si="29"/>
        <v>14</v>
      </c>
    </row>
    <row r="1649" spans="1:6" x14ac:dyDescent="0.35">
      <c r="A1649">
        <v>14025</v>
      </c>
      <c r="B1649" t="s">
        <v>2070</v>
      </c>
      <c r="C1649" t="s">
        <v>442</v>
      </c>
      <c r="D1649" t="s">
        <v>433</v>
      </c>
      <c r="E1649">
        <v>3.5790000000000002</v>
      </c>
      <c r="F1649">
        <f t="shared" si="29"/>
        <v>14</v>
      </c>
    </row>
    <row r="1650" spans="1:6" x14ac:dyDescent="0.35">
      <c r="A1650">
        <v>14026</v>
      </c>
      <c r="B1650" t="s">
        <v>2071</v>
      </c>
      <c r="C1650" t="s">
        <v>442</v>
      </c>
      <c r="D1650" t="s">
        <v>433</v>
      </c>
      <c r="E1650">
        <v>22.4846</v>
      </c>
      <c r="F1650">
        <f t="shared" si="29"/>
        <v>14</v>
      </c>
    </row>
    <row r="1651" spans="1:6" x14ac:dyDescent="0.35">
      <c r="A1651">
        <v>14027</v>
      </c>
      <c r="B1651" t="s">
        <v>2072</v>
      </c>
      <c r="C1651" t="s">
        <v>442</v>
      </c>
      <c r="D1651" t="s">
        <v>433</v>
      </c>
      <c r="E1651">
        <v>13.263299999999999</v>
      </c>
      <c r="F1651">
        <f t="shared" si="29"/>
        <v>14</v>
      </c>
    </row>
    <row r="1652" spans="1:6" x14ac:dyDescent="0.35">
      <c r="A1652">
        <v>14028</v>
      </c>
      <c r="B1652" t="s">
        <v>2073</v>
      </c>
      <c r="C1652" t="s">
        <v>428</v>
      </c>
      <c r="D1652" t="s">
        <v>429</v>
      </c>
      <c r="E1652">
        <v>4.7176</v>
      </c>
      <c r="F1652">
        <f t="shared" si="29"/>
        <v>14</v>
      </c>
    </row>
    <row r="1653" spans="1:6" x14ac:dyDescent="0.35">
      <c r="A1653">
        <v>14029</v>
      </c>
      <c r="B1653" t="s">
        <v>2074</v>
      </c>
      <c r="C1653" t="s">
        <v>428</v>
      </c>
      <c r="D1653" t="s">
        <v>429</v>
      </c>
      <c r="E1653">
        <v>15.694599999999999</v>
      </c>
      <c r="F1653">
        <f t="shared" si="29"/>
        <v>14</v>
      </c>
    </row>
    <row r="1654" spans="1:6" x14ac:dyDescent="0.35">
      <c r="A1654">
        <v>14030</v>
      </c>
      <c r="B1654" t="s">
        <v>2075</v>
      </c>
      <c r="C1654" t="s">
        <v>428</v>
      </c>
      <c r="D1654" t="s">
        <v>429</v>
      </c>
      <c r="E1654">
        <v>37.718800000000002</v>
      </c>
      <c r="F1654">
        <f t="shared" si="29"/>
        <v>14</v>
      </c>
    </row>
    <row r="1655" spans="1:6" x14ac:dyDescent="0.35">
      <c r="A1655">
        <v>14031</v>
      </c>
      <c r="B1655" t="s">
        <v>2076</v>
      </c>
      <c r="C1655" t="s">
        <v>432</v>
      </c>
      <c r="D1655" t="s">
        <v>433</v>
      </c>
      <c r="E1655">
        <v>37.466299999999997</v>
      </c>
      <c r="F1655">
        <f t="shared" si="29"/>
        <v>14</v>
      </c>
    </row>
    <row r="1656" spans="1:6" x14ac:dyDescent="0.35">
      <c r="A1656">
        <v>14032</v>
      </c>
      <c r="B1656" t="s">
        <v>2077</v>
      </c>
      <c r="C1656" t="s">
        <v>432</v>
      </c>
      <c r="D1656" t="s">
        <v>433</v>
      </c>
      <c r="E1656">
        <v>62.764899999999997</v>
      </c>
      <c r="F1656">
        <f t="shared" si="29"/>
        <v>14</v>
      </c>
    </row>
    <row r="1657" spans="1:6" x14ac:dyDescent="0.35">
      <c r="A1657">
        <v>14033</v>
      </c>
      <c r="B1657" t="s">
        <v>2078</v>
      </c>
      <c r="C1657" t="s">
        <v>432</v>
      </c>
      <c r="D1657" t="s">
        <v>433</v>
      </c>
      <c r="E1657">
        <v>126.97580000000001</v>
      </c>
      <c r="F1657">
        <f t="shared" si="29"/>
        <v>14</v>
      </c>
    </row>
    <row r="1658" spans="1:6" x14ac:dyDescent="0.35">
      <c r="A1658">
        <v>14034</v>
      </c>
      <c r="B1658" t="s">
        <v>2079</v>
      </c>
      <c r="C1658" t="s">
        <v>432</v>
      </c>
      <c r="D1658" t="s">
        <v>433</v>
      </c>
      <c r="E1658">
        <v>53.195700000000002</v>
      </c>
      <c r="F1658">
        <f t="shared" si="29"/>
        <v>14</v>
      </c>
    </row>
    <row r="1659" spans="1:6" x14ac:dyDescent="0.35">
      <c r="A1659">
        <v>14035</v>
      </c>
      <c r="B1659" t="s">
        <v>2080</v>
      </c>
      <c r="C1659" t="s">
        <v>451</v>
      </c>
      <c r="D1659" t="s">
        <v>433</v>
      </c>
      <c r="E1659">
        <v>85.699200000000005</v>
      </c>
      <c r="F1659">
        <f t="shared" si="29"/>
        <v>14</v>
      </c>
    </row>
    <row r="1660" spans="1:6" x14ac:dyDescent="0.35">
      <c r="A1660">
        <v>14036</v>
      </c>
      <c r="B1660" t="s">
        <v>2081</v>
      </c>
      <c r="C1660" t="s">
        <v>428</v>
      </c>
      <c r="D1660" t="s">
        <v>429</v>
      </c>
      <c r="E1660">
        <v>116.4002</v>
      </c>
      <c r="F1660">
        <f t="shared" si="29"/>
        <v>14</v>
      </c>
    </row>
    <row r="1661" spans="1:6" x14ac:dyDescent="0.35">
      <c r="A1661">
        <v>14037</v>
      </c>
      <c r="B1661" t="s">
        <v>2082</v>
      </c>
      <c r="C1661" t="s">
        <v>451</v>
      </c>
      <c r="D1661" t="s">
        <v>433</v>
      </c>
      <c r="E1661">
        <v>227.49090000000001</v>
      </c>
      <c r="F1661">
        <f t="shared" si="29"/>
        <v>14</v>
      </c>
    </row>
    <row r="1662" spans="1:6" x14ac:dyDescent="0.35">
      <c r="A1662">
        <v>14038</v>
      </c>
      <c r="B1662" t="s">
        <v>2083</v>
      </c>
      <c r="C1662" t="s">
        <v>432</v>
      </c>
      <c r="D1662" t="s">
        <v>433</v>
      </c>
      <c r="E1662">
        <v>13.5839</v>
      </c>
      <c r="F1662">
        <f t="shared" si="29"/>
        <v>14</v>
      </c>
    </row>
    <row r="1663" spans="1:6" x14ac:dyDescent="0.35">
      <c r="A1663">
        <v>14039</v>
      </c>
      <c r="B1663" t="s">
        <v>2084</v>
      </c>
      <c r="C1663" t="s">
        <v>442</v>
      </c>
      <c r="D1663" t="s">
        <v>433</v>
      </c>
      <c r="E1663">
        <v>3.8447</v>
      </c>
      <c r="F1663">
        <f t="shared" si="29"/>
        <v>14</v>
      </c>
    </row>
    <row r="1664" spans="1:6" x14ac:dyDescent="0.35">
      <c r="A1664">
        <v>14040</v>
      </c>
      <c r="B1664" t="s">
        <v>2085</v>
      </c>
      <c r="C1664" t="s">
        <v>432</v>
      </c>
      <c r="D1664" t="s">
        <v>433</v>
      </c>
      <c r="E1664">
        <v>15.0055</v>
      </c>
      <c r="F1664">
        <f t="shared" si="29"/>
        <v>14</v>
      </c>
    </row>
    <row r="1665" spans="1:6" x14ac:dyDescent="0.35">
      <c r="A1665">
        <v>14041</v>
      </c>
      <c r="B1665" t="s">
        <v>2086</v>
      </c>
      <c r="C1665" t="s">
        <v>442</v>
      </c>
      <c r="D1665" t="s">
        <v>433</v>
      </c>
      <c r="E1665">
        <v>11.486000000000001</v>
      </c>
      <c r="F1665">
        <f t="shared" si="29"/>
        <v>14</v>
      </c>
    </row>
    <row r="1666" spans="1:6" x14ac:dyDescent="0.35">
      <c r="A1666">
        <v>14043</v>
      </c>
      <c r="B1666" t="s">
        <v>2087</v>
      </c>
      <c r="C1666" t="s">
        <v>432</v>
      </c>
      <c r="D1666" t="s">
        <v>433</v>
      </c>
      <c r="E1666">
        <v>4.1052999999999997</v>
      </c>
      <c r="F1666">
        <f t="shared" si="29"/>
        <v>14</v>
      </c>
    </row>
    <row r="1667" spans="1:6" x14ac:dyDescent="0.35">
      <c r="A1667">
        <v>14044</v>
      </c>
      <c r="B1667" t="s">
        <v>2088</v>
      </c>
      <c r="C1667" t="s">
        <v>428</v>
      </c>
      <c r="D1667" t="s">
        <v>429</v>
      </c>
      <c r="E1667">
        <v>45.362000000000002</v>
      </c>
      <c r="F1667">
        <f t="shared" ref="F1667:F1730" si="30">INT(A1667/1000)</f>
        <v>14</v>
      </c>
    </row>
    <row r="1668" spans="1:6" x14ac:dyDescent="0.35">
      <c r="A1668">
        <v>14045</v>
      </c>
      <c r="B1668" t="s">
        <v>2089</v>
      </c>
      <c r="C1668" t="s">
        <v>442</v>
      </c>
      <c r="D1668" t="s">
        <v>433</v>
      </c>
      <c r="E1668">
        <v>14.8371</v>
      </c>
      <c r="F1668">
        <f t="shared" si="30"/>
        <v>14</v>
      </c>
    </row>
    <row r="1669" spans="1:6" x14ac:dyDescent="0.35">
      <c r="A1669">
        <v>14046</v>
      </c>
      <c r="B1669" t="s">
        <v>2090</v>
      </c>
      <c r="C1669" t="s">
        <v>442</v>
      </c>
      <c r="D1669" t="s">
        <v>433</v>
      </c>
      <c r="E1669">
        <v>99.698099999999997</v>
      </c>
      <c r="F1669">
        <f t="shared" si="30"/>
        <v>14</v>
      </c>
    </row>
    <row r="1670" spans="1:6" x14ac:dyDescent="0.35">
      <c r="A1670">
        <v>14047</v>
      </c>
      <c r="B1670" t="s">
        <v>2091</v>
      </c>
      <c r="C1670" t="s">
        <v>432</v>
      </c>
      <c r="D1670" t="s">
        <v>433</v>
      </c>
      <c r="E1670">
        <v>6.1300999999999997</v>
      </c>
      <c r="F1670">
        <f t="shared" si="30"/>
        <v>14</v>
      </c>
    </row>
    <row r="1671" spans="1:6" x14ac:dyDescent="0.35">
      <c r="A1671">
        <v>14048</v>
      </c>
      <c r="B1671" t="s">
        <v>2092</v>
      </c>
      <c r="C1671" t="s">
        <v>442</v>
      </c>
      <c r="D1671" t="s">
        <v>433</v>
      </c>
      <c r="E1671">
        <v>6.7126999999999999</v>
      </c>
      <c r="F1671">
        <f t="shared" si="30"/>
        <v>14</v>
      </c>
    </row>
    <row r="1672" spans="1:6" x14ac:dyDescent="0.35">
      <c r="A1672">
        <v>14049</v>
      </c>
      <c r="B1672" t="s">
        <v>2093</v>
      </c>
      <c r="C1672" t="s">
        <v>428</v>
      </c>
      <c r="D1672" t="s">
        <v>429</v>
      </c>
      <c r="E1672">
        <v>70.97</v>
      </c>
      <c r="F1672">
        <f t="shared" si="30"/>
        <v>14</v>
      </c>
    </row>
    <row r="1673" spans="1:6" x14ac:dyDescent="0.35">
      <c r="A1673">
        <v>14050</v>
      </c>
      <c r="B1673" t="s">
        <v>2094</v>
      </c>
      <c r="C1673" t="s">
        <v>432</v>
      </c>
      <c r="D1673" t="s">
        <v>433</v>
      </c>
      <c r="E1673">
        <v>83.828699999999998</v>
      </c>
      <c r="F1673">
        <f t="shared" si="30"/>
        <v>14</v>
      </c>
    </row>
    <row r="1674" spans="1:6" x14ac:dyDescent="0.35">
      <c r="A1674">
        <v>14051</v>
      </c>
      <c r="B1674" t="s">
        <v>2095</v>
      </c>
      <c r="C1674" t="s">
        <v>428</v>
      </c>
      <c r="D1674" t="s">
        <v>429</v>
      </c>
      <c r="E1674">
        <v>3.0108999999999999</v>
      </c>
      <c r="F1674">
        <f t="shared" si="30"/>
        <v>14</v>
      </c>
    </row>
    <row r="1675" spans="1:6" x14ac:dyDescent="0.35">
      <c r="A1675">
        <v>14052</v>
      </c>
      <c r="B1675" t="s">
        <v>2096</v>
      </c>
      <c r="C1675" t="s">
        <v>428</v>
      </c>
      <c r="D1675" t="s">
        <v>429</v>
      </c>
      <c r="E1675">
        <v>67.296199999999999</v>
      </c>
      <c r="F1675">
        <f t="shared" si="30"/>
        <v>14</v>
      </c>
    </row>
    <row r="1676" spans="1:6" x14ac:dyDescent="0.35">
      <c r="A1676">
        <v>14053</v>
      </c>
      <c r="B1676" t="s">
        <v>2097</v>
      </c>
      <c r="C1676" t="s">
        <v>428</v>
      </c>
      <c r="D1676" t="s">
        <v>429</v>
      </c>
      <c r="E1676">
        <v>10.4411</v>
      </c>
      <c r="F1676">
        <f t="shared" si="30"/>
        <v>14</v>
      </c>
    </row>
    <row r="1677" spans="1:6" x14ac:dyDescent="0.35">
      <c r="A1677">
        <v>14054</v>
      </c>
      <c r="B1677" t="s">
        <v>2098</v>
      </c>
      <c r="C1677" t="s">
        <v>432</v>
      </c>
      <c r="D1677" t="s">
        <v>433</v>
      </c>
      <c r="E1677">
        <v>27.793800000000001</v>
      </c>
      <c r="F1677">
        <f t="shared" si="30"/>
        <v>14</v>
      </c>
    </row>
    <row r="1678" spans="1:6" x14ac:dyDescent="0.35">
      <c r="A1678">
        <v>14055</v>
      </c>
      <c r="B1678" t="s">
        <v>2099</v>
      </c>
      <c r="C1678" t="s">
        <v>442</v>
      </c>
      <c r="D1678" t="s">
        <v>433</v>
      </c>
      <c r="E1678">
        <v>6.1534000000000004</v>
      </c>
      <c r="F1678">
        <f t="shared" si="30"/>
        <v>14</v>
      </c>
    </row>
    <row r="1679" spans="1:6" x14ac:dyDescent="0.35">
      <c r="A1679">
        <v>14056</v>
      </c>
      <c r="B1679" t="s">
        <v>2100</v>
      </c>
      <c r="C1679" t="s">
        <v>442</v>
      </c>
      <c r="D1679" t="s">
        <v>433</v>
      </c>
      <c r="E1679">
        <v>12.930400000000001</v>
      </c>
      <c r="F1679">
        <f t="shared" si="30"/>
        <v>14</v>
      </c>
    </row>
    <row r="1680" spans="1:6" x14ac:dyDescent="0.35">
      <c r="A1680">
        <v>14057</v>
      </c>
      <c r="B1680" t="s">
        <v>2101</v>
      </c>
      <c r="C1680" t="s">
        <v>432</v>
      </c>
      <c r="D1680" t="s">
        <v>433</v>
      </c>
      <c r="E1680">
        <v>46.002099999999999</v>
      </c>
      <c r="F1680">
        <f t="shared" si="30"/>
        <v>14</v>
      </c>
    </row>
    <row r="1681" spans="1:6" x14ac:dyDescent="0.35">
      <c r="A1681">
        <v>14058</v>
      </c>
      <c r="B1681" t="s">
        <v>2102</v>
      </c>
      <c r="C1681" t="s">
        <v>432</v>
      </c>
      <c r="D1681" t="s">
        <v>433</v>
      </c>
      <c r="E1681">
        <v>62.032200000000003</v>
      </c>
      <c r="F1681">
        <f t="shared" si="30"/>
        <v>14</v>
      </c>
    </row>
    <row r="1682" spans="1:6" x14ac:dyDescent="0.35">
      <c r="A1682">
        <v>14059</v>
      </c>
      <c r="B1682" t="s">
        <v>2103</v>
      </c>
      <c r="C1682" t="s">
        <v>442</v>
      </c>
      <c r="D1682" t="s">
        <v>433</v>
      </c>
      <c r="E1682">
        <v>9.5348000000000006</v>
      </c>
      <c r="F1682">
        <f t="shared" si="30"/>
        <v>14</v>
      </c>
    </row>
    <row r="1683" spans="1:6" x14ac:dyDescent="0.35">
      <c r="A1683">
        <v>14060</v>
      </c>
      <c r="B1683" t="s">
        <v>2104</v>
      </c>
      <c r="C1683" t="s">
        <v>432</v>
      </c>
      <c r="D1683" t="s">
        <v>433</v>
      </c>
      <c r="E1683">
        <v>95.751800000000003</v>
      </c>
      <c r="F1683">
        <f t="shared" si="30"/>
        <v>14</v>
      </c>
    </row>
    <row r="1684" spans="1:6" x14ac:dyDescent="0.35">
      <c r="A1684">
        <v>14061</v>
      </c>
      <c r="B1684" t="s">
        <v>21</v>
      </c>
      <c r="C1684" t="s">
        <v>511</v>
      </c>
      <c r="D1684" t="s">
        <v>429</v>
      </c>
      <c r="E1684">
        <v>20.978000000000002</v>
      </c>
      <c r="F1684">
        <f t="shared" si="30"/>
        <v>14</v>
      </c>
    </row>
    <row r="1685" spans="1:6" x14ac:dyDescent="0.35">
      <c r="A1685">
        <v>14062</v>
      </c>
      <c r="B1685" t="s">
        <v>2105</v>
      </c>
      <c r="C1685" t="s">
        <v>428</v>
      </c>
      <c r="D1685" t="s">
        <v>429</v>
      </c>
      <c r="E1685">
        <v>7.8658000000000001</v>
      </c>
      <c r="F1685">
        <f t="shared" si="30"/>
        <v>14</v>
      </c>
    </row>
    <row r="1686" spans="1:6" x14ac:dyDescent="0.35">
      <c r="A1686">
        <v>14063</v>
      </c>
      <c r="B1686" t="s">
        <v>2106</v>
      </c>
      <c r="C1686" t="s">
        <v>428</v>
      </c>
      <c r="D1686" t="s">
        <v>429</v>
      </c>
      <c r="E1686">
        <v>21.499199999999998</v>
      </c>
      <c r="F1686">
        <f t="shared" si="30"/>
        <v>14</v>
      </c>
    </row>
    <row r="1687" spans="1:6" x14ac:dyDescent="0.35">
      <c r="A1687">
        <v>14064</v>
      </c>
      <c r="B1687" t="s">
        <v>2107</v>
      </c>
      <c r="C1687" t="s">
        <v>432</v>
      </c>
      <c r="D1687" t="s">
        <v>433</v>
      </c>
      <c r="E1687">
        <v>46.58</v>
      </c>
      <c r="F1687">
        <f t="shared" si="30"/>
        <v>14</v>
      </c>
    </row>
    <row r="1688" spans="1:6" x14ac:dyDescent="0.35">
      <c r="A1688">
        <v>14065</v>
      </c>
      <c r="B1688" t="s">
        <v>2108</v>
      </c>
      <c r="C1688" t="s">
        <v>428</v>
      </c>
      <c r="D1688" t="s">
        <v>429</v>
      </c>
      <c r="E1688">
        <v>114.69880000000001</v>
      </c>
      <c r="F1688">
        <f t="shared" si="30"/>
        <v>14</v>
      </c>
    </row>
    <row r="1689" spans="1:6" x14ac:dyDescent="0.35">
      <c r="A1689">
        <v>14066</v>
      </c>
      <c r="B1689" t="s">
        <v>2109</v>
      </c>
      <c r="C1689" t="s">
        <v>442</v>
      </c>
      <c r="D1689" t="s">
        <v>433</v>
      </c>
      <c r="E1689">
        <v>32.444000000000003</v>
      </c>
      <c r="F1689">
        <f t="shared" si="30"/>
        <v>14</v>
      </c>
    </row>
    <row r="1690" spans="1:6" x14ac:dyDescent="0.35">
      <c r="A1690">
        <v>14067</v>
      </c>
      <c r="B1690" t="s">
        <v>2110</v>
      </c>
      <c r="C1690" t="s">
        <v>428</v>
      </c>
      <c r="D1690" t="s">
        <v>429</v>
      </c>
      <c r="E1690">
        <v>43.444200000000002</v>
      </c>
      <c r="F1690">
        <f t="shared" si="30"/>
        <v>14</v>
      </c>
    </row>
    <row r="1691" spans="1:6" x14ac:dyDescent="0.35">
      <c r="A1691">
        <v>14068</v>
      </c>
      <c r="B1691" t="s">
        <v>2111</v>
      </c>
      <c r="C1691" t="s">
        <v>432</v>
      </c>
      <c r="D1691" t="s">
        <v>433</v>
      </c>
      <c r="E1691">
        <v>11.1229</v>
      </c>
      <c r="F1691">
        <f t="shared" si="30"/>
        <v>14</v>
      </c>
    </row>
    <row r="1692" spans="1:6" x14ac:dyDescent="0.35">
      <c r="A1692">
        <v>14069</v>
      </c>
      <c r="B1692" t="s">
        <v>2112</v>
      </c>
      <c r="C1692" t="s">
        <v>442</v>
      </c>
      <c r="D1692" t="s">
        <v>433</v>
      </c>
      <c r="E1692">
        <v>6.4592000000000001</v>
      </c>
      <c r="F1692">
        <f t="shared" si="30"/>
        <v>14</v>
      </c>
    </row>
    <row r="1693" spans="1:6" x14ac:dyDescent="0.35">
      <c r="A1693">
        <v>14070</v>
      </c>
      <c r="B1693" t="s">
        <v>2113</v>
      </c>
      <c r="C1693" t="s">
        <v>428</v>
      </c>
      <c r="D1693" t="s">
        <v>429</v>
      </c>
      <c r="E1693">
        <v>15.144299999999999</v>
      </c>
      <c r="F1693">
        <f t="shared" si="30"/>
        <v>14</v>
      </c>
    </row>
    <row r="1694" spans="1:6" x14ac:dyDescent="0.35">
      <c r="A1694">
        <v>14071</v>
      </c>
      <c r="B1694" t="s">
        <v>2114</v>
      </c>
      <c r="C1694" t="s">
        <v>451</v>
      </c>
      <c r="D1694" t="s">
        <v>433</v>
      </c>
      <c r="E1694">
        <v>226.518</v>
      </c>
      <c r="F1694">
        <f t="shared" si="30"/>
        <v>14</v>
      </c>
    </row>
    <row r="1695" spans="1:6" x14ac:dyDescent="0.35">
      <c r="A1695">
        <v>14072</v>
      </c>
      <c r="B1695" t="s">
        <v>2115</v>
      </c>
      <c r="C1695" t="s">
        <v>432</v>
      </c>
      <c r="D1695" t="s">
        <v>433</v>
      </c>
      <c r="E1695">
        <v>89.940399999999997</v>
      </c>
      <c r="F1695">
        <f t="shared" si="30"/>
        <v>14</v>
      </c>
    </row>
    <row r="1696" spans="1:6" x14ac:dyDescent="0.35">
      <c r="A1696">
        <v>14073</v>
      </c>
      <c r="B1696" t="s">
        <v>2116</v>
      </c>
      <c r="C1696" t="s">
        <v>451</v>
      </c>
      <c r="D1696" t="s">
        <v>433</v>
      </c>
      <c r="E1696">
        <v>215.48480000000001</v>
      </c>
      <c r="F1696">
        <f t="shared" si="30"/>
        <v>14</v>
      </c>
    </row>
    <row r="1697" spans="1:6" x14ac:dyDescent="0.35">
      <c r="A1697">
        <v>14074</v>
      </c>
      <c r="B1697" t="s">
        <v>2117</v>
      </c>
      <c r="C1697" t="s">
        <v>442</v>
      </c>
      <c r="D1697" t="s">
        <v>433</v>
      </c>
      <c r="E1697">
        <v>116.2302</v>
      </c>
      <c r="F1697">
        <f t="shared" si="30"/>
        <v>14</v>
      </c>
    </row>
    <row r="1698" spans="1:6" x14ac:dyDescent="0.35">
      <c r="A1698">
        <v>14075</v>
      </c>
      <c r="B1698" t="s">
        <v>2118</v>
      </c>
      <c r="C1698" t="s">
        <v>442</v>
      </c>
      <c r="D1698" t="s">
        <v>433</v>
      </c>
      <c r="E1698">
        <v>11.688700000000001</v>
      </c>
      <c r="F1698">
        <f t="shared" si="30"/>
        <v>14</v>
      </c>
    </row>
    <row r="1699" spans="1:6" x14ac:dyDescent="0.35">
      <c r="A1699">
        <v>14076</v>
      </c>
      <c r="B1699" t="s">
        <v>2119</v>
      </c>
      <c r="C1699" t="s">
        <v>432</v>
      </c>
      <c r="D1699" t="s">
        <v>433</v>
      </c>
      <c r="E1699">
        <v>12.158899999999999</v>
      </c>
      <c r="F1699">
        <f t="shared" si="30"/>
        <v>14</v>
      </c>
    </row>
    <row r="1700" spans="1:6" x14ac:dyDescent="0.35">
      <c r="A1700">
        <v>14077</v>
      </c>
      <c r="B1700" t="s">
        <v>2120</v>
      </c>
      <c r="C1700" t="s">
        <v>432</v>
      </c>
      <c r="D1700" t="s">
        <v>433</v>
      </c>
      <c r="E1700">
        <v>32.7286</v>
      </c>
      <c r="F1700">
        <f t="shared" si="30"/>
        <v>14</v>
      </c>
    </row>
    <row r="1701" spans="1:6" x14ac:dyDescent="0.35">
      <c r="A1701">
        <v>14078</v>
      </c>
      <c r="B1701" t="s">
        <v>2121</v>
      </c>
      <c r="C1701" t="s">
        <v>442</v>
      </c>
      <c r="D1701" t="s">
        <v>433</v>
      </c>
      <c r="E1701">
        <v>24.513400000000001</v>
      </c>
      <c r="F1701">
        <f t="shared" si="30"/>
        <v>14</v>
      </c>
    </row>
    <row r="1702" spans="1:6" x14ac:dyDescent="0.35">
      <c r="A1702">
        <v>15002</v>
      </c>
      <c r="B1702" t="s">
        <v>2122</v>
      </c>
      <c r="C1702" t="s">
        <v>428</v>
      </c>
      <c r="D1702" t="s">
        <v>429</v>
      </c>
      <c r="E1702">
        <v>47.770400000000002</v>
      </c>
      <c r="F1702">
        <f t="shared" si="30"/>
        <v>15</v>
      </c>
    </row>
    <row r="1703" spans="1:6" x14ac:dyDescent="0.35">
      <c r="A1703">
        <v>15005</v>
      </c>
      <c r="B1703" t="s">
        <v>2123</v>
      </c>
      <c r="C1703" t="s">
        <v>428</v>
      </c>
      <c r="D1703" t="s">
        <v>429</v>
      </c>
      <c r="E1703">
        <v>15.6739</v>
      </c>
      <c r="F1703">
        <f t="shared" si="30"/>
        <v>15</v>
      </c>
    </row>
    <row r="1704" spans="1:6" x14ac:dyDescent="0.35">
      <c r="A1704">
        <v>15007</v>
      </c>
      <c r="B1704" t="s">
        <v>2124</v>
      </c>
      <c r="C1704" t="s">
        <v>428</v>
      </c>
      <c r="D1704" t="s">
        <v>429</v>
      </c>
      <c r="E1704">
        <v>8.6266999999999996</v>
      </c>
      <c r="F1704">
        <f t="shared" si="30"/>
        <v>15</v>
      </c>
    </row>
    <row r="1705" spans="1:6" x14ac:dyDescent="0.35">
      <c r="A1705">
        <v>15009</v>
      </c>
      <c r="B1705" t="s">
        <v>2125</v>
      </c>
      <c r="C1705" t="s">
        <v>428</v>
      </c>
      <c r="D1705" t="s">
        <v>429</v>
      </c>
      <c r="E1705">
        <v>6.2973999999999997</v>
      </c>
      <c r="F1705">
        <f t="shared" si="30"/>
        <v>15</v>
      </c>
    </row>
    <row r="1706" spans="1:6" x14ac:dyDescent="0.35">
      <c r="A1706">
        <v>15010</v>
      </c>
      <c r="B1706" t="s">
        <v>2126</v>
      </c>
      <c r="C1706" t="s">
        <v>428</v>
      </c>
      <c r="D1706" t="s">
        <v>429</v>
      </c>
      <c r="E1706">
        <v>12.7661</v>
      </c>
      <c r="F1706">
        <f t="shared" si="30"/>
        <v>15</v>
      </c>
    </row>
    <row r="1707" spans="1:6" x14ac:dyDescent="0.35">
      <c r="A1707">
        <v>15011</v>
      </c>
      <c r="B1707" t="s">
        <v>2127</v>
      </c>
      <c r="C1707" t="s">
        <v>428</v>
      </c>
      <c r="D1707" t="s">
        <v>429</v>
      </c>
      <c r="E1707">
        <v>8.5732999999999997</v>
      </c>
      <c r="F1707">
        <f t="shared" si="30"/>
        <v>15</v>
      </c>
    </row>
    <row r="1708" spans="1:6" x14ac:dyDescent="0.35">
      <c r="A1708">
        <v>15012</v>
      </c>
      <c r="B1708" t="s">
        <v>2128</v>
      </c>
      <c r="C1708" t="s">
        <v>428</v>
      </c>
      <c r="D1708" t="s">
        <v>429</v>
      </c>
      <c r="E1708">
        <v>11.5275</v>
      </c>
      <c r="F1708">
        <f t="shared" si="30"/>
        <v>15</v>
      </c>
    </row>
    <row r="1709" spans="1:6" x14ac:dyDescent="0.35">
      <c r="A1709">
        <v>15014</v>
      </c>
      <c r="B1709" t="s">
        <v>2129</v>
      </c>
      <c r="C1709" t="s">
        <v>428</v>
      </c>
      <c r="D1709" t="s">
        <v>429</v>
      </c>
      <c r="E1709">
        <v>4.6273</v>
      </c>
      <c r="F1709">
        <f t="shared" si="30"/>
        <v>15</v>
      </c>
    </row>
    <row r="1710" spans="1:6" x14ac:dyDescent="0.35">
      <c r="A1710">
        <v>15015</v>
      </c>
      <c r="B1710" t="s">
        <v>2130</v>
      </c>
      <c r="C1710" t="s">
        <v>428</v>
      </c>
      <c r="D1710" t="s">
        <v>429</v>
      </c>
      <c r="E1710">
        <v>8.4976000000000003</v>
      </c>
      <c r="F1710">
        <f t="shared" si="30"/>
        <v>15</v>
      </c>
    </row>
    <row r="1711" spans="1:6" x14ac:dyDescent="0.35">
      <c r="A1711">
        <v>15016</v>
      </c>
      <c r="B1711" t="s">
        <v>2131</v>
      </c>
      <c r="C1711" t="s">
        <v>428</v>
      </c>
      <c r="D1711" t="s">
        <v>429</v>
      </c>
      <c r="E1711">
        <v>4.7573999999999996</v>
      </c>
      <c r="F1711">
        <f t="shared" si="30"/>
        <v>15</v>
      </c>
    </row>
    <row r="1712" spans="1:6" x14ac:dyDescent="0.35">
      <c r="A1712">
        <v>15019</v>
      </c>
      <c r="B1712" t="s">
        <v>2132</v>
      </c>
      <c r="C1712" t="s">
        <v>428</v>
      </c>
      <c r="D1712" t="s">
        <v>429</v>
      </c>
      <c r="E1712">
        <v>12.118399999999999</v>
      </c>
      <c r="F1712">
        <f t="shared" si="30"/>
        <v>15</v>
      </c>
    </row>
    <row r="1713" spans="1:6" x14ac:dyDescent="0.35">
      <c r="A1713">
        <v>15022</v>
      </c>
      <c r="B1713" t="s">
        <v>2133</v>
      </c>
      <c r="C1713" t="s">
        <v>428</v>
      </c>
      <c r="D1713" t="s">
        <v>429</v>
      </c>
      <c r="E1713">
        <v>12.7942</v>
      </c>
      <c r="F1713">
        <f t="shared" si="30"/>
        <v>15</v>
      </c>
    </row>
    <row r="1714" spans="1:6" x14ac:dyDescent="0.35">
      <c r="A1714">
        <v>15024</v>
      </c>
      <c r="B1714" t="s">
        <v>2134</v>
      </c>
      <c r="C1714" t="s">
        <v>428</v>
      </c>
      <c r="D1714" t="s">
        <v>429</v>
      </c>
      <c r="E1714">
        <v>3.7244000000000002</v>
      </c>
      <c r="F1714">
        <f t="shared" si="30"/>
        <v>15</v>
      </c>
    </row>
    <row r="1715" spans="1:6" x14ac:dyDescent="0.35">
      <c r="A1715">
        <v>15026</v>
      </c>
      <c r="B1715" t="s">
        <v>2135</v>
      </c>
      <c r="C1715" t="s">
        <v>428</v>
      </c>
      <c r="D1715" t="s">
        <v>429</v>
      </c>
      <c r="E1715">
        <v>7.93</v>
      </c>
      <c r="F1715">
        <f t="shared" si="30"/>
        <v>15</v>
      </c>
    </row>
    <row r="1716" spans="1:6" x14ac:dyDescent="0.35">
      <c r="A1716">
        <v>15027</v>
      </c>
      <c r="B1716" t="s">
        <v>2136</v>
      </c>
      <c r="C1716" t="s">
        <v>428</v>
      </c>
      <c r="D1716" t="s">
        <v>429</v>
      </c>
      <c r="E1716">
        <v>12.7217</v>
      </c>
      <c r="F1716">
        <f t="shared" si="30"/>
        <v>15</v>
      </c>
    </row>
    <row r="1717" spans="1:6" x14ac:dyDescent="0.35">
      <c r="A1717">
        <v>15032</v>
      </c>
      <c r="B1717" t="s">
        <v>2137</v>
      </c>
      <c r="C1717" t="s">
        <v>428</v>
      </c>
      <c r="D1717" t="s">
        <v>429</v>
      </c>
      <c r="E1717">
        <v>3.5445000000000002</v>
      </c>
      <c r="F1717">
        <f t="shared" si="30"/>
        <v>15</v>
      </c>
    </row>
    <row r="1718" spans="1:6" x14ac:dyDescent="0.35">
      <c r="A1718">
        <v>15035</v>
      </c>
      <c r="B1718" t="s">
        <v>2138</v>
      </c>
      <c r="C1718" t="s">
        <v>428</v>
      </c>
      <c r="D1718" t="s">
        <v>429</v>
      </c>
      <c r="E1718">
        <v>2.8231000000000002</v>
      </c>
      <c r="F1718">
        <f t="shared" si="30"/>
        <v>15</v>
      </c>
    </row>
    <row r="1719" spans="1:6" x14ac:dyDescent="0.35">
      <c r="A1719">
        <v>15036</v>
      </c>
      <c r="B1719" t="s">
        <v>2139</v>
      </c>
      <c r="C1719" t="s">
        <v>428</v>
      </c>
      <c r="D1719" t="s">
        <v>429</v>
      </c>
      <c r="E1719">
        <v>11.976000000000001</v>
      </c>
      <c r="F1719">
        <f t="shared" si="30"/>
        <v>15</v>
      </c>
    </row>
    <row r="1720" spans="1:6" x14ac:dyDescent="0.35">
      <c r="A1720">
        <v>15038</v>
      </c>
      <c r="B1720" t="s">
        <v>2140</v>
      </c>
      <c r="C1720" t="s">
        <v>428</v>
      </c>
      <c r="D1720" t="s">
        <v>429</v>
      </c>
      <c r="E1720">
        <v>7.6669999999999998</v>
      </c>
      <c r="F1720">
        <f t="shared" si="30"/>
        <v>15</v>
      </c>
    </row>
    <row r="1721" spans="1:6" x14ac:dyDescent="0.35">
      <c r="A1721">
        <v>15040</v>
      </c>
      <c r="B1721" t="s">
        <v>2141</v>
      </c>
      <c r="C1721" t="s">
        <v>428</v>
      </c>
      <c r="D1721" t="s">
        <v>429</v>
      </c>
      <c r="E1721">
        <v>4.4416000000000002</v>
      </c>
      <c r="F1721">
        <f t="shared" si="30"/>
        <v>15</v>
      </c>
    </row>
    <row r="1722" spans="1:6" x14ac:dyDescent="0.35">
      <c r="A1722">
        <v>15041</v>
      </c>
      <c r="B1722" t="s">
        <v>2142</v>
      </c>
      <c r="C1722" t="s">
        <v>428</v>
      </c>
      <c r="D1722" t="s">
        <v>429</v>
      </c>
      <c r="E1722">
        <v>12.523099999999999</v>
      </c>
      <c r="F1722">
        <f t="shared" si="30"/>
        <v>15</v>
      </c>
    </row>
    <row r="1723" spans="1:6" x14ac:dyDescent="0.35">
      <c r="A1723">
        <v>15042</v>
      </c>
      <c r="B1723" t="s">
        <v>2143</v>
      </c>
      <c r="C1723" t="s">
        <v>428</v>
      </c>
      <c r="D1723" t="s">
        <v>429</v>
      </c>
      <c r="E1723">
        <v>1.8812</v>
      </c>
      <c r="F1723">
        <f t="shared" si="30"/>
        <v>15</v>
      </c>
    </row>
    <row r="1724" spans="1:6" x14ac:dyDescent="0.35">
      <c r="A1724">
        <v>15044</v>
      </c>
      <c r="B1724" t="s">
        <v>2144</v>
      </c>
      <c r="C1724" t="s">
        <v>428</v>
      </c>
      <c r="D1724" t="s">
        <v>429</v>
      </c>
      <c r="E1724">
        <v>7.0057999999999998</v>
      </c>
      <c r="F1724">
        <f t="shared" si="30"/>
        <v>15</v>
      </c>
    </row>
    <row r="1725" spans="1:6" x14ac:dyDescent="0.35">
      <c r="A1725">
        <v>15046</v>
      </c>
      <c r="B1725" t="s">
        <v>2145</v>
      </c>
      <c r="C1725" t="s">
        <v>428</v>
      </c>
      <c r="D1725" t="s">
        <v>429</v>
      </c>
      <c r="E1725">
        <v>4.9465000000000003</v>
      </c>
      <c r="F1725">
        <f t="shared" si="30"/>
        <v>15</v>
      </c>
    </row>
    <row r="1726" spans="1:6" x14ac:dyDescent="0.35">
      <c r="A1726">
        <v>15050</v>
      </c>
      <c r="B1726" t="s">
        <v>2146</v>
      </c>
      <c r="C1726" t="s">
        <v>428</v>
      </c>
      <c r="D1726" t="s">
        <v>429</v>
      </c>
      <c r="E1726">
        <v>17.788399999999999</v>
      </c>
      <c r="F1726">
        <f t="shared" si="30"/>
        <v>15</v>
      </c>
    </row>
    <row r="1727" spans="1:6" x14ac:dyDescent="0.35">
      <c r="A1727">
        <v>15051</v>
      </c>
      <c r="B1727" t="s">
        <v>2147</v>
      </c>
      <c r="C1727" t="s">
        <v>428</v>
      </c>
      <c r="D1727" t="s">
        <v>429</v>
      </c>
      <c r="E1727">
        <v>5.8507999999999996</v>
      </c>
      <c r="F1727">
        <f t="shared" si="30"/>
        <v>15</v>
      </c>
    </row>
    <row r="1728" spans="1:6" x14ac:dyDescent="0.35">
      <c r="A1728">
        <v>15055</v>
      </c>
      <c r="B1728" t="s">
        <v>2148</v>
      </c>
      <c r="C1728" t="s">
        <v>428</v>
      </c>
      <c r="D1728" t="s">
        <v>429</v>
      </c>
      <c r="E1728">
        <v>8.1362000000000005</v>
      </c>
      <c r="F1728">
        <f t="shared" si="30"/>
        <v>15</v>
      </c>
    </row>
    <row r="1729" spans="1:6" x14ac:dyDescent="0.35">
      <c r="A1729">
        <v>15058</v>
      </c>
      <c r="B1729" t="s">
        <v>2149</v>
      </c>
      <c r="C1729" t="s">
        <v>428</v>
      </c>
      <c r="D1729" t="s">
        <v>429</v>
      </c>
      <c r="E1729">
        <v>6.6265000000000001</v>
      </c>
      <c r="F1729">
        <f t="shared" si="30"/>
        <v>15</v>
      </c>
    </row>
    <row r="1730" spans="1:6" x14ac:dyDescent="0.35">
      <c r="A1730">
        <v>15059</v>
      </c>
      <c r="B1730" t="s">
        <v>2150</v>
      </c>
      <c r="C1730" t="s">
        <v>428</v>
      </c>
      <c r="D1730" t="s">
        <v>429</v>
      </c>
      <c r="E1730">
        <v>17.581</v>
      </c>
      <c r="F1730">
        <f t="shared" si="30"/>
        <v>15</v>
      </c>
    </row>
    <row r="1731" spans="1:6" x14ac:dyDescent="0.35">
      <c r="A1731">
        <v>15060</v>
      </c>
      <c r="B1731" t="s">
        <v>2151</v>
      </c>
      <c r="C1731" t="s">
        <v>428</v>
      </c>
      <c r="D1731" t="s">
        <v>429</v>
      </c>
      <c r="E1731">
        <v>7.0717999999999996</v>
      </c>
      <c r="F1731">
        <f t="shared" ref="F1731:F1794" si="31">INT(A1731/1000)</f>
        <v>15</v>
      </c>
    </row>
    <row r="1732" spans="1:6" x14ac:dyDescent="0.35">
      <c r="A1732">
        <v>15061</v>
      </c>
      <c r="B1732" t="s">
        <v>2152</v>
      </c>
      <c r="C1732" t="s">
        <v>428</v>
      </c>
      <c r="D1732" t="s">
        <v>429</v>
      </c>
      <c r="E1732">
        <v>3.6242000000000001</v>
      </c>
      <c r="F1732">
        <f t="shared" si="31"/>
        <v>15</v>
      </c>
    </row>
    <row r="1733" spans="1:6" x14ac:dyDescent="0.35">
      <c r="A1733">
        <v>15062</v>
      </c>
      <c r="B1733" t="s">
        <v>2153</v>
      </c>
      <c r="C1733" t="s">
        <v>428</v>
      </c>
      <c r="D1733" t="s">
        <v>429</v>
      </c>
      <c r="E1733">
        <v>19.360499999999998</v>
      </c>
      <c r="F1733">
        <f t="shared" si="31"/>
        <v>15</v>
      </c>
    </row>
    <row r="1734" spans="1:6" x14ac:dyDescent="0.35">
      <c r="A1734">
        <v>15070</v>
      </c>
      <c r="B1734" t="s">
        <v>2154</v>
      </c>
      <c r="C1734" t="s">
        <v>428</v>
      </c>
      <c r="D1734" t="s">
        <v>429</v>
      </c>
      <c r="E1734">
        <v>12.662699999999999</v>
      </c>
      <c r="F1734">
        <f t="shared" si="31"/>
        <v>15</v>
      </c>
    </row>
    <row r="1735" spans="1:6" x14ac:dyDescent="0.35">
      <c r="A1735">
        <v>15071</v>
      </c>
      <c r="B1735" t="s">
        <v>2155</v>
      </c>
      <c r="C1735" t="s">
        <v>428</v>
      </c>
      <c r="D1735" t="s">
        <v>429</v>
      </c>
      <c r="E1735">
        <v>10.2722</v>
      </c>
      <c r="F1735">
        <f t="shared" si="31"/>
        <v>15</v>
      </c>
    </row>
    <row r="1736" spans="1:6" x14ac:dyDescent="0.35">
      <c r="A1736">
        <v>15072</v>
      </c>
      <c r="B1736" t="s">
        <v>2156</v>
      </c>
      <c r="C1736" t="s">
        <v>428</v>
      </c>
      <c r="D1736" t="s">
        <v>429</v>
      </c>
      <c r="E1736">
        <v>10.200100000000001</v>
      </c>
      <c r="F1736">
        <f t="shared" si="31"/>
        <v>15</v>
      </c>
    </row>
    <row r="1737" spans="1:6" x14ac:dyDescent="0.35">
      <c r="A1737">
        <v>15074</v>
      </c>
      <c r="B1737" t="s">
        <v>2157</v>
      </c>
      <c r="C1737" t="s">
        <v>428</v>
      </c>
      <c r="D1737" t="s">
        <v>429</v>
      </c>
      <c r="E1737">
        <v>3.8955000000000002</v>
      </c>
      <c r="F1737">
        <f t="shared" si="31"/>
        <v>15</v>
      </c>
    </row>
    <row r="1738" spans="1:6" x14ac:dyDescent="0.35">
      <c r="A1738">
        <v>15076</v>
      </c>
      <c r="B1738" t="s">
        <v>2158</v>
      </c>
      <c r="C1738" t="s">
        <v>428</v>
      </c>
      <c r="D1738" t="s">
        <v>429</v>
      </c>
      <c r="E1738">
        <v>5.6212</v>
      </c>
      <c r="F1738">
        <f t="shared" si="31"/>
        <v>15</v>
      </c>
    </row>
    <row r="1739" spans="1:6" x14ac:dyDescent="0.35">
      <c r="A1739">
        <v>15077</v>
      </c>
      <c r="B1739" t="s">
        <v>2159</v>
      </c>
      <c r="C1739" t="s">
        <v>428</v>
      </c>
      <c r="D1739" t="s">
        <v>429</v>
      </c>
      <c r="E1739">
        <v>12.9389</v>
      </c>
      <c r="F1739">
        <f t="shared" si="31"/>
        <v>15</v>
      </c>
    </row>
    <row r="1740" spans="1:6" x14ac:dyDescent="0.35">
      <c r="A1740">
        <v>15078</v>
      </c>
      <c r="B1740" t="s">
        <v>2160</v>
      </c>
      <c r="C1740" t="s">
        <v>428</v>
      </c>
      <c r="D1740" t="s">
        <v>429</v>
      </c>
      <c r="E1740">
        <v>14.4962</v>
      </c>
      <c r="F1740">
        <f t="shared" si="31"/>
        <v>15</v>
      </c>
    </row>
    <row r="1741" spans="1:6" x14ac:dyDescent="0.35">
      <c r="A1741">
        <v>15081</v>
      </c>
      <c r="B1741" t="s">
        <v>2161</v>
      </c>
      <c r="C1741" t="s">
        <v>428</v>
      </c>
      <c r="D1741" t="s">
        <v>429</v>
      </c>
      <c r="E1741">
        <v>8.2853999999999992</v>
      </c>
      <c r="F1741">
        <f t="shared" si="31"/>
        <v>15</v>
      </c>
    </row>
    <row r="1742" spans="1:6" x14ac:dyDescent="0.35">
      <c r="A1742">
        <v>15082</v>
      </c>
      <c r="B1742" t="s">
        <v>2162</v>
      </c>
      <c r="C1742" t="s">
        <v>428</v>
      </c>
      <c r="D1742" t="s">
        <v>429</v>
      </c>
      <c r="E1742">
        <v>4.2645</v>
      </c>
      <c r="F1742">
        <f t="shared" si="31"/>
        <v>15</v>
      </c>
    </row>
    <row r="1743" spans="1:6" x14ac:dyDescent="0.35">
      <c r="A1743">
        <v>15085</v>
      </c>
      <c r="B1743" t="s">
        <v>2163</v>
      </c>
      <c r="C1743" t="s">
        <v>428</v>
      </c>
      <c r="D1743" t="s">
        <v>429</v>
      </c>
      <c r="E1743">
        <v>18.4511</v>
      </c>
      <c r="F1743">
        <f t="shared" si="31"/>
        <v>15</v>
      </c>
    </row>
    <row r="1744" spans="1:6" x14ac:dyDescent="0.35">
      <c r="A1744">
        <v>15086</v>
      </c>
      <c r="B1744" t="s">
        <v>2164</v>
      </c>
      <c r="C1744" t="s">
        <v>428</v>
      </c>
      <c r="D1744" t="s">
        <v>429</v>
      </c>
      <c r="E1744">
        <v>4.4501999999999997</v>
      </c>
      <c r="F1744">
        <f t="shared" si="31"/>
        <v>15</v>
      </c>
    </row>
    <row r="1745" spans="1:6" x14ac:dyDescent="0.35">
      <c r="A1745">
        <v>15087</v>
      </c>
      <c r="B1745" t="s">
        <v>2165</v>
      </c>
      <c r="C1745" t="s">
        <v>428</v>
      </c>
      <c r="D1745" t="s">
        <v>429</v>
      </c>
      <c r="E1745">
        <v>11.3551</v>
      </c>
      <c r="F1745">
        <f t="shared" si="31"/>
        <v>15</v>
      </c>
    </row>
    <row r="1746" spans="1:6" x14ac:dyDescent="0.35">
      <c r="A1746">
        <v>15093</v>
      </c>
      <c r="B1746" t="s">
        <v>2166</v>
      </c>
      <c r="C1746" t="s">
        <v>428</v>
      </c>
      <c r="D1746" t="s">
        <v>429</v>
      </c>
      <c r="E1746">
        <v>4.8037000000000001</v>
      </c>
      <c r="F1746">
        <f t="shared" si="31"/>
        <v>15</v>
      </c>
    </row>
    <row r="1747" spans="1:6" x14ac:dyDescent="0.35">
      <c r="A1747">
        <v>15096</v>
      </c>
      <c r="B1747" t="s">
        <v>2167</v>
      </c>
      <c r="C1747" t="s">
        <v>428</v>
      </c>
      <c r="D1747" t="s">
        <v>429</v>
      </c>
      <c r="E1747">
        <v>14.886699999999999</v>
      </c>
      <c r="F1747">
        <f t="shared" si="31"/>
        <v>15</v>
      </c>
    </row>
    <row r="1748" spans="1:6" x14ac:dyDescent="0.35">
      <c r="A1748">
        <v>15097</v>
      </c>
      <c r="B1748" t="s">
        <v>2168</v>
      </c>
      <c r="C1748" t="s">
        <v>428</v>
      </c>
      <c r="D1748" t="s">
        <v>429</v>
      </c>
      <c r="E1748">
        <v>11.5695</v>
      </c>
      <c r="F1748">
        <f t="shared" si="31"/>
        <v>15</v>
      </c>
    </row>
    <row r="1749" spans="1:6" x14ac:dyDescent="0.35">
      <c r="A1749">
        <v>15098</v>
      </c>
      <c r="B1749" t="s">
        <v>2169</v>
      </c>
      <c r="C1749" t="s">
        <v>428</v>
      </c>
      <c r="D1749" t="s">
        <v>429</v>
      </c>
      <c r="E1749">
        <v>3.1139000000000001</v>
      </c>
      <c r="F1749">
        <f t="shared" si="31"/>
        <v>15</v>
      </c>
    </row>
    <row r="1750" spans="1:6" x14ac:dyDescent="0.35">
      <c r="A1750">
        <v>15099</v>
      </c>
      <c r="B1750" t="s">
        <v>2170</v>
      </c>
      <c r="C1750" t="s">
        <v>428</v>
      </c>
      <c r="D1750" t="s">
        <v>429</v>
      </c>
      <c r="E1750">
        <v>5.2835999999999999</v>
      </c>
      <c r="F1750">
        <f t="shared" si="31"/>
        <v>15</v>
      </c>
    </row>
    <row r="1751" spans="1:6" x14ac:dyDescent="0.35">
      <c r="A1751">
        <v>15101</v>
      </c>
      <c r="B1751" t="s">
        <v>2171</v>
      </c>
      <c r="C1751" t="s">
        <v>428</v>
      </c>
      <c r="D1751" t="s">
        <v>429</v>
      </c>
      <c r="E1751">
        <v>3.1568999999999998</v>
      </c>
      <c r="F1751">
        <f t="shared" si="31"/>
        <v>15</v>
      </c>
    </row>
    <row r="1752" spans="1:6" x14ac:dyDescent="0.35">
      <c r="A1752">
        <v>15103</v>
      </c>
      <c r="B1752" t="s">
        <v>2172</v>
      </c>
      <c r="C1752" t="s">
        <v>428</v>
      </c>
      <c r="D1752" t="s">
        <v>429</v>
      </c>
      <c r="E1752">
        <v>26.027899999999999</v>
      </c>
      <c r="F1752">
        <f t="shared" si="31"/>
        <v>15</v>
      </c>
    </row>
    <row r="1753" spans="1:6" x14ac:dyDescent="0.35">
      <c r="A1753">
        <v>15105</v>
      </c>
      <c r="B1753" t="s">
        <v>2173</v>
      </c>
      <c r="C1753" t="s">
        <v>428</v>
      </c>
      <c r="D1753" t="s">
        <v>429</v>
      </c>
      <c r="E1753">
        <v>9.1019000000000005</v>
      </c>
      <c r="F1753">
        <f t="shared" si="31"/>
        <v>15</v>
      </c>
    </row>
    <row r="1754" spans="1:6" x14ac:dyDescent="0.35">
      <c r="A1754">
        <v>15106</v>
      </c>
      <c r="B1754" t="s">
        <v>2174</v>
      </c>
      <c r="C1754" t="s">
        <v>428</v>
      </c>
      <c r="D1754" t="s">
        <v>429</v>
      </c>
      <c r="E1754">
        <v>8.1165000000000003</v>
      </c>
      <c r="F1754">
        <f t="shared" si="31"/>
        <v>15</v>
      </c>
    </row>
    <row r="1755" spans="1:6" x14ac:dyDescent="0.35">
      <c r="A1755">
        <v>15108</v>
      </c>
      <c r="B1755" t="s">
        <v>2175</v>
      </c>
      <c r="C1755" t="s">
        <v>428</v>
      </c>
      <c r="D1755" t="s">
        <v>429</v>
      </c>
      <c r="E1755">
        <v>10.2578</v>
      </c>
      <c r="F1755">
        <f t="shared" si="31"/>
        <v>15</v>
      </c>
    </row>
    <row r="1756" spans="1:6" x14ac:dyDescent="0.35">
      <c r="A1756">
        <v>15110</v>
      </c>
      <c r="B1756" t="s">
        <v>2176</v>
      </c>
      <c r="C1756" t="s">
        <v>428</v>
      </c>
      <c r="D1756" t="s">
        <v>429</v>
      </c>
      <c r="E1756">
        <v>2.7707000000000002</v>
      </c>
      <c r="F1756">
        <f t="shared" si="31"/>
        <v>15</v>
      </c>
    </row>
    <row r="1757" spans="1:6" x14ac:dyDescent="0.35">
      <c r="A1757">
        <v>15112</v>
      </c>
      <c r="B1757" t="s">
        <v>2177</v>
      </c>
      <c r="C1757" t="s">
        <v>428</v>
      </c>
      <c r="D1757" t="s">
        <v>429</v>
      </c>
      <c r="E1757">
        <v>6.1075999999999997</v>
      </c>
      <c r="F1757">
        <f t="shared" si="31"/>
        <v>15</v>
      </c>
    </row>
    <row r="1758" spans="1:6" x14ac:dyDescent="0.35">
      <c r="A1758">
        <v>15113</v>
      </c>
      <c r="B1758" t="s">
        <v>2178</v>
      </c>
      <c r="C1758" t="s">
        <v>428</v>
      </c>
      <c r="D1758" t="s">
        <v>429</v>
      </c>
      <c r="E1758">
        <v>12.293699999999999</v>
      </c>
      <c r="F1758">
        <f t="shared" si="31"/>
        <v>15</v>
      </c>
    </row>
    <row r="1759" spans="1:6" x14ac:dyDescent="0.35">
      <c r="A1759">
        <v>15114</v>
      </c>
      <c r="B1759" t="s">
        <v>2179</v>
      </c>
      <c r="C1759" t="s">
        <v>428</v>
      </c>
      <c r="D1759" t="s">
        <v>429</v>
      </c>
      <c r="E1759">
        <v>11.9537</v>
      </c>
      <c r="F1759">
        <f t="shared" si="31"/>
        <v>15</v>
      </c>
    </row>
    <row r="1760" spans="1:6" x14ac:dyDescent="0.35">
      <c r="A1760">
        <v>15115</v>
      </c>
      <c r="B1760" t="s">
        <v>2180</v>
      </c>
      <c r="C1760" t="s">
        <v>428</v>
      </c>
      <c r="D1760" t="s">
        <v>429</v>
      </c>
      <c r="E1760">
        <v>23.9925</v>
      </c>
      <c r="F1760">
        <f t="shared" si="31"/>
        <v>15</v>
      </c>
    </row>
    <row r="1761" spans="1:6" x14ac:dyDescent="0.35">
      <c r="A1761">
        <v>15116</v>
      </c>
      <c r="B1761" t="s">
        <v>2181</v>
      </c>
      <c r="C1761" t="s">
        <v>428</v>
      </c>
      <c r="D1761" t="s">
        <v>429</v>
      </c>
      <c r="E1761">
        <v>12.318199999999999</v>
      </c>
      <c r="F1761">
        <f t="shared" si="31"/>
        <v>15</v>
      </c>
    </row>
    <row r="1762" spans="1:6" x14ac:dyDescent="0.35">
      <c r="A1762">
        <v>15118</v>
      </c>
      <c r="B1762" t="s">
        <v>2182</v>
      </c>
      <c r="C1762" t="s">
        <v>511</v>
      </c>
      <c r="D1762" t="s">
        <v>429</v>
      </c>
      <c r="E1762">
        <v>17.5581</v>
      </c>
      <c r="F1762">
        <f t="shared" si="31"/>
        <v>15</v>
      </c>
    </row>
    <row r="1763" spans="1:6" x14ac:dyDescent="0.35">
      <c r="A1763">
        <v>15122</v>
      </c>
      <c r="B1763" t="s">
        <v>2183</v>
      </c>
      <c r="C1763" t="s">
        <v>428</v>
      </c>
      <c r="D1763" t="s">
        <v>429</v>
      </c>
      <c r="E1763">
        <v>9.1746999999999996</v>
      </c>
      <c r="F1763">
        <f t="shared" si="31"/>
        <v>15</v>
      </c>
    </row>
    <row r="1764" spans="1:6" x14ac:dyDescent="0.35">
      <c r="A1764">
        <v>15125</v>
      </c>
      <c r="B1764" t="s">
        <v>2184</v>
      </c>
      <c r="C1764" t="s">
        <v>428</v>
      </c>
      <c r="D1764" t="s">
        <v>429</v>
      </c>
      <c r="E1764">
        <v>12.866300000000001</v>
      </c>
      <c r="F1764">
        <f t="shared" si="31"/>
        <v>15</v>
      </c>
    </row>
    <row r="1765" spans="1:6" x14ac:dyDescent="0.35">
      <c r="A1765">
        <v>15130</v>
      </c>
      <c r="B1765" t="s">
        <v>2185</v>
      </c>
      <c r="C1765" t="s">
        <v>511</v>
      </c>
      <c r="D1765" t="s">
        <v>429</v>
      </c>
      <c r="E1765">
        <v>21.684999999999999</v>
      </c>
      <c r="F1765">
        <f t="shared" si="31"/>
        <v>15</v>
      </c>
    </row>
    <row r="1766" spans="1:6" x14ac:dyDescent="0.35">
      <c r="A1766">
        <v>15131</v>
      </c>
      <c r="B1766" t="s">
        <v>2186</v>
      </c>
      <c r="C1766" t="s">
        <v>428</v>
      </c>
      <c r="D1766" t="s">
        <v>429</v>
      </c>
      <c r="E1766">
        <v>11.1493</v>
      </c>
      <c r="F1766">
        <f t="shared" si="31"/>
        <v>15</v>
      </c>
    </row>
    <row r="1767" spans="1:6" x14ac:dyDescent="0.35">
      <c r="A1767">
        <v>15134</v>
      </c>
      <c r="B1767" t="s">
        <v>2187</v>
      </c>
      <c r="C1767" t="s">
        <v>428</v>
      </c>
      <c r="D1767" t="s">
        <v>429</v>
      </c>
      <c r="E1767">
        <v>8.1631999999999998</v>
      </c>
      <c r="F1767">
        <f t="shared" si="31"/>
        <v>15</v>
      </c>
    </row>
    <row r="1768" spans="1:6" x14ac:dyDescent="0.35">
      <c r="A1768">
        <v>15136</v>
      </c>
      <c r="B1768" t="s">
        <v>2188</v>
      </c>
      <c r="C1768" t="s">
        <v>428</v>
      </c>
      <c r="D1768" t="s">
        <v>429</v>
      </c>
      <c r="E1768">
        <v>4.5387000000000004</v>
      </c>
      <c r="F1768">
        <f t="shared" si="31"/>
        <v>15</v>
      </c>
    </row>
    <row r="1769" spans="1:6" x14ac:dyDescent="0.35">
      <c r="A1769">
        <v>15139</v>
      </c>
      <c r="B1769" t="s">
        <v>2189</v>
      </c>
      <c r="C1769" t="s">
        <v>428</v>
      </c>
      <c r="D1769" t="s">
        <v>429</v>
      </c>
      <c r="E1769">
        <v>21.588999999999999</v>
      </c>
      <c r="F1769">
        <f t="shared" si="31"/>
        <v>15</v>
      </c>
    </row>
    <row r="1770" spans="1:6" x14ac:dyDescent="0.35">
      <c r="A1770">
        <v>15140</v>
      </c>
      <c r="B1770" t="s">
        <v>2190</v>
      </c>
      <c r="C1770" t="s">
        <v>438</v>
      </c>
      <c r="D1770" t="s">
        <v>429</v>
      </c>
      <c r="E1770">
        <v>4.0408999999999997</v>
      </c>
      <c r="F1770">
        <f t="shared" si="31"/>
        <v>15</v>
      </c>
    </row>
    <row r="1771" spans="1:6" x14ac:dyDescent="0.35">
      <c r="A1771">
        <v>15142</v>
      </c>
      <c r="B1771" t="s">
        <v>2191</v>
      </c>
      <c r="C1771" t="s">
        <v>428</v>
      </c>
      <c r="D1771" t="s">
        <v>429</v>
      </c>
      <c r="E1771">
        <v>9.9766999999999992</v>
      </c>
      <c r="F1771">
        <f t="shared" si="31"/>
        <v>15</v>
      </c>
    </row>
    <row r="1772" spans="1:6" x14ac:dyDescent="0.35">
      <c r="A1772">
        <v>15144</v>
      </c>
      <c r="B1772" t="s">
        <v>2192</v>
      </c>
      <c r="C1772" t="s">
        <v>428</v>
      </c>
      <c r="D1772" t="s">
        <v>429</v>
      </c>
      <c r="E1772">
        <v>5.8085000000000004</v>
      </c>
      <c r="F1772">
        <f t="shared" si="31"/>
        <v>15</v>
      </c>
    </row>
    <row r="1773" spans="1:6" x14ac:dyDescent="0.35">
      <c r="A1773">
        <v>15146</v>
      </c>
      <c r="B1773" t="s">
        <v>22</v>
      </c>
      <c r="C1773" t="s">
        <v>511</v>
      </c>
      <c r="D1773" t="s">
        <v>429</v>
      </c>
      <c r="E1773">
        <v>181.63679999999999</v>
      </c>
      <c r="F1773">
        <f t="shared" si="31"/>
        <v>15</v>
      </c>
    </row>
    <row r="1774" spans="1:6" x14ac:dyDescent="0.35">
      <c r="A1774">
        <v>15150</v>
      </c>
      <c r="B1774" t="s">
        <v>2193</v>
      </c>
      <c r="C1774" t="s">
        <v>428</v>
      </c>
      <c r="D1774" t="s">
        <v>429</v>
      </c>
      <c r="E1774">
        <v>25.82</v>
      </c>
      <c r="F1774">
        <f t="shared" si="31"/>
        <v>15</v>
      </c>
    </row>
    <row r="1775" spans="1:6" x14ac:dyDescent="0.35">
      <c r="A1775">
        <v>15151</v>
      </c>
      <c r="B1775" t="s">
        <v>2194</v>
      </c>
      <c r="C1775" t="s">
        <v>428</v>
      </c>
      <c r="D1775" t="s">
        <v>429</v>
      </c>
      <c r="E1775">
        <v>10.5952</v>
      </c>
      <c r="F1775">
        <f t="shared" si="31"/>
        <v>15</v>
      </c>
    </row>
    <row r="1776" spans="1:6" x14ac:dyDescent="0.35">
      <c r="A1776">
        <v>15154</v>
      </c>
      <c r="B1776" t="s">
        <v>2195</v>
      </c>
      <c r="C1776" t="s">
        <v>428</v>
      </c>
      <c r="D1776" t="s">
        <v>429</v>
      </c>
      <c r="E1776">
        <v>13.4587</v>
      </c>
      <c r="F1776">
        <f t="shared" si="31"/>
        <v>15</v>
      </c>
    </row>
    <row r="1777" spans="1:6" x14ac:dyDescent="0.35">
      <c r="A1777">
        <v>15155</v>
      </c>
      <c r="B1777" t="s">
        <v>2196</v>
      </c>
      <c r="C1777" t="s">
        <v>428</v>
      </c>
      <c r="D1777" t="s">
        <v>429</v>
      </c>
      <c r="E1777">
        <v>4.6723999999999997</v>
      </c>
      <c r="F1777">
        <f t="shared" si="31"/>
        <v>15</v>
      </c>
    </row>
    <row r="1778" spans="1:6" x14ac:dyDescent="0.35">
      <c r="A1778">
        <v>15157</v>
      </c>
      <c r="B1778" t="s">
        <v>2197</v>
      </c>
      <c r="C1778" t="s">
        <v>428</v>
      </c>
      <c r="D1778" t="s">
        <v>429</v>
      </c>
      <c r="E1778">
        <v>5.3619000000000003</v>
      </c>
      <c r="F1778">
        <f t="shared" si="31"/>
        <v>15</v>
      </c>
    </row>
    <row r="1779" spans="1:6" x14ac:dyDescent="0.35">
      <c r="A1779">
        <v>15158</v>
      </c>
      <c r="B1779" t="s">
        <v>2198</v>
      </c>
      <c r="C1779" t="s">
        <v>428</v>
      </c>
      <c r="D1779" t="s">
        <v>429</v>
      </c>
      <c r="E1779">
        <v>16.124600000000001</v>
      </c>
      <c r="F1779">
        <f t="shared" si="31"/>
        <v>15</v>
      </c>
    </row>
    <row r="1780" spans="1:6" x14ac:dyDescent="0.35">
      <c r="A1780">
        <v>15159</v>
      </c>
      <c r="B1780" t="s">
        <v>2199</v>
      </c>
      <c r="C1780" t="s">
        <v>428</v>
      </c>
      <c r="D1780" t="s">
        <v>429</v>
      </c>
      <c r="E1780">
        <v>7.3140999999999998</v>
      </c>
      <c r="F1780">
        <f t="shared" si="31"/>
        <v>15</v>
      </c>
    </row>
    <row r="1781" spans="1:6" x14ac:dyDescent="0.35">
      <c r="A1781">
        <v>15164</v>
      </c>
      <c r="B1781" t="s">
        <v>2200</v>
      </c>
      <c r="C1781" t="s">
        <v>428</v>
      </c>
      <c r="D1781" t="s">
        <v>429</v>
      </c>
      <c r="E1781">
        <v>5.9630000000000001</v>
      </c>
      <c r="F1781">
        <f t="shared" si="31"/>
        <v>15</v>
      </c>
    </row>
    <row r="1782" spans="1:6" x14ac:dyDescent="0.35">
      <c r="A1782">
        <v>15165</v>
      </c>
      <c r="B1782" t="s">
        <v>2201</v>
      </c>
      <c r="C1782" t="s">
        <v>428</v>
      </c>
      <c r="D1782" t="s">
        <v>429</v>
      </c>
      <c r="E1782">
        <v>11.257199999999999</v>
      </c>
      <c r="F1782">
        <f t="shared" si="31"/>
        <v>15</v>
      </c>
    </row>
    <row r="1783" spans="1:6" x14ac:dyDescent="0.35">
      <c r="A1783">
        <v>15166</v>
      </c>
      <c r="B1783" t="s">
        <v>2202</v>
      </c>
      <c r="C1783" t="s">
        <v>428</v>
      </c>
      <c r="D1783" t="s">
        <v>429</v>
      </c>
      <c r="E1783">
        <v>13.958299999999999</v>
      </c>
      <c r="F1783">
        <f t="shared" si="31"/>
        <v>15</v>
      </c>
    </row>
    <row r="1784" spans="1:6" x14ac:dyDescent="0.35">
      <c r="A1784">
        <v>15167</v>
      </c>
      <c r="B1784" t="s">
        <v>2203</v>
      </c>
      <c r="C1784" t="s">
        <v>428</v>
      </c>
      <c r="D1784" t="s">
        <v>429</v>
      </c>
      <c r="E1784">
        <v>6.032</v>
      </c>
      <c r="F1784">
        <f t="shared" si="31"/>
        <v>15</v>
      </c>
    </row>
    <row r="1785" spans="1:6" x14ac:dyDescent="0.35">
      <c r="A1785">
        <v>15168</v>
      </c>
      <c r="B1785" t="s">
        <v>2204</v>
      </c>
      <c r="C1785" t="s">
        <v>428</v>
      </c>
      <c r="D1785" t="s">
        <v>429</v>
      </c>
      <c r="E1785">
        <v>14.3864</v>
      </c>
      <c r="F1785">
        <f t="shared" si="31"/>
        <v>15</v>
      </c>
    </row>
    <row r="1786" spans="1:6" x14ac:dyDescent="0.35">
      <c r="A1786">
        <v>15169</v>
      </c>
      <c r="B1786" t="s">
        <v>2205</v>
      </c>
      <c r="C1786" t="s">
        <v>428</v>
      </c>
      <c r="D1786" t="s">
        <v>429</v>
      </c>
      <c r="E1786">
        <v>9.0854999999999997</v>
      </c>
      <c r="F1786">
        <f t="shared" si="31"/>
        <v>15</v>
      </c>
    </row>
    <row r="1787" spans="1:6" x14ac:dyDescent="0.35">
      <c r="A1787">
        <v>15170</v>
      </c>
      <c r="B1787" t="s">
        <v>2206</v>
      </c>
      <c r="C1787" t="s">
        <v>428</v>
      </c>
      <c r="D1787" t="s">
        <v>429</v>
      </c>
      <c r="E1787">
        <v>5.2041000000000004</v>
      </c>
      <c r="F1787">
        <f t="shared" si="31"/>
        <v>15</v>
      </c>
    </row>
    <row r="1788" spans="1:6" x14ac:dyDescent="0.35">
      <c r="A1788">
        <v>15171</v>
      </c>
      <c r="B1788" t="s">
        <v>2207</v>
      </c>
      <c r="C1788" t="s">
        <v>428</v>
      </c>
      <c r="D1788" t="s">
        <v>429</v>
      </c>
      <c r="E1788">
        <v>22.716999999999999</v>
      </c>
      <c r="F1788">
        <f t="shared" si="31"/>
        <v>15</v>
      </c>
    </row>
    <row r="1789" spans="1:6" x14ac:dyDescent="0.35">
      <c r="A1789">
        <v>15172</v>
      </c>
      <c r="B1789" t="s">
        <v>2208</v>
      </c>
      <c r="C1789" t="s">
        <v>428</v>
      </c>
      <c r="D1789" t="s">
        <v>429</v>
      </c>
      <c r="E1789">
        <v>6.7676999999999996</v>
      </c>
      <c r="F1789">
        <f t="shared" si="31"/>
        <v>15</v>
      </c>
    </row>
    <row r="1790" spans="1:6" x14ac:dyDescent="0.35">
      <c r="A1790">
        <v>15173</v>
      </c>
      <c r="B1790" t="s">
        <v>2209</v>
      </c>
      <c r="C1790" t="s">
        <v>438</v>
      </c>
      <c r="D1790" t="s">
        <v>429</v>
      </c>
      <c r="E1790">
        <v>12.7377</v>
      </c>
      <c r="F1790">
        <f t="shared" si="31"/>
        <v>15</v>
      </c>
    </row>
    <row r="1791" spans="1:6" x14ac:dyDescent="0.35">
      <c r="A1791">
        <v>15175</v>
      </c>
      <c r="B1791" t="s">
        <v>2210</v>
      </c>
      <c r="C1791" t="s">
        <v>428</v>
      </c>
      <c r="D1791" t="s">
        <v>429</v>
      </c>
      <c r="E1791">
        <v>13.450900000000001</v>
      </c>
      <c r="F1791">
        <f t="shared" si="31"/>
        <v>15</v>
      </c>
    </row>
    <row r="1792" spans="1:6" x14ac:dyDescent="0.35">
      <c r="A1792">
        <v>15176</v>
      </c>
      <c r="B1792" t="s">
        <v>2211</v>
      </c>
      <c r="C1792" t="s">
        <v>428</v>
      </c>
      <c r="D1792" t="s">
        <v>429</v>
      </c>
      <c r="E1792">
        <v>4.6516999999999999</v>
      </c>
      <c r="F1792">
        <f t="shared" si="31"/>
        <v>15</v>
      </c>
    </row>
    <row r="1793" spans="1:6" x14ac:dyDescent="0.35">
      <c r="A1793">
        <v>15177</v>
      </c>
      <c r="B1793" t="s">
        <v>2212</v>
      </c>
      <c r="C1793" t="s">
        <v>428</v>
      </c>
      <c r="D1793" t="s">
        <v>429</v>
      </c>
      <c r="E1793">
        <v>4.5152999999999999</v>
      </c>
      <c r="F1793">
        <f t="shared" si="31"/>
        <v>15</v>
      </c>
    </row>
    <row r="1794" spans="1:6" x14ac:dyDescent="0.35">
      <c r="A1794">
        <v>15178</v>
      </c>
      <c r="B1794" t="s">
        <v>2213</v>
      </c>
      <c r="C1794" t="s">
        <v>428</v>
      </c>
      <c r="D1794" t="s">
        <v>429</v>
      </c>
      <c r="E1794">
        <v>11.921799999999999</v>
      </c>
      <c r="F1794">
        <f t="shared" si="31"/>
        <v>15</v>
      </c>
    </row>
    <row r="1795" spans="1:6" x14ac:dyDescent="0.35">
      <c r="A1795">
        <v>15179</v>
      </c>
      <c r="B1795" t="s">
        <v>2214</v>
      </c>
      <c r="C1795" t="s">
        <v>428</v>
      </c>
      <c r="D1795" t="s">
        <v>429</v>
      </c>
      <c r="E1795">
        <v>5.2221000000000002</v>
      </c>
      <c r="F1795">
        <f t="shared" ref="F1795:F1858" si="32">INT(A1795/1000)</f>
        <v>15</v>
      </c>
    </row>
    <row r="1796" spans="1:6" x14ac:dyDescent="0.35">
      <c r="A1796">
        <v>15181</v>
      </c>
      <c r="B1796" t="s">
        <v>2215</v>
      </c>
      <c r="C1796" t="s">
        <v>428</v>
      </c>
      <c r="D1796" t="s">
        <v>429</v>
      </c>
      <c r="E1796">
        <v>8.0070999999999994</v>
      </c>
      <c r="F1796">
        <f t="shared" si="32"/>
        <v>15</v>
      </c>
    </row>
    <row r="1797" spans="1:6" x14ac:dyDescent="0.35">
      <c r="A1797">
        <v>15182</v>
      </c>
      <c r="B1797" t="s">
        <v>2216</v>
      </c>
      <c r="C1797" t="s">
        <v>511</v>
      </c>
      <c r="D1797" t="s">
        <v>429</v>
      </c>
      <c r="E1797">
        <v>22.4072</v>
      </c>
      <c r="F1797">
        <f t="shared" si="32"/>
        <v>15</v>
      </c>
    </row>
    <row r="1798" spans="1:6" x14ac:dyDescent="0.35">
      <c r="A1798">
        <v>15183</v>
      </c>
      <c r="B1798" t="s">
        <v>2217</v>
      </c>
      <c r="C1798" t="s">
        <v>428</v>
      </c>
      <c r="D1798" t="s">
        <v>429</v>
      </c>
      <c r="E1798">
        <v>13.4131</v>
      </c>
      <c r="F1798">
        <f t="shared" si="32"/>
        <v>15</v>
      </c>
    </row>
    <row r="1799" spans="1:6" x14ac:dyDescent="0.35">
      <c r="A1799">
        <v>15184</v>
      </c>
      <c r="B1799" t="s">
        <v>2218</v>
      </c>
      <c r="C1799" t="s">
        <v>428</v>
      </c>
      <c r="D1799" t="s">
        <v>429</v>
      </c>
      <c r="E1799">
        <v>19.101600000000001</v>
      </c>
      <c r="F1799">
        <f t="shared" si="32"/>
        <v>15</v>
      </c>
    </row>
    <row r="1800" spans="1:6" x14ac:dyDescent="0.35">
      <c r="A1800">
        <v>15185</v>
      </c>
      <c r="B1800" t="s">
        <v>2219</v>
      </c>
      <c r="C1800" t="s">
        <v>428</v>
      </c>
      <c r="D1800" t="s">
        <v>429</v>
      </c>
      <c r="E1800">
        <v>12.833</v>
      </c>
      <c r="F1800">
        <f t="shared" si="32"/>
        <v>15</v>
      </c>
    </row>
    <row r="1801" spans="1:6" x14ac:dyDescent="0.35">
      <c r="A1801">
        <v>15188</v>
      </c>
      <c r="B1801" t="s">
        <v>2220</v>
      </c>
      <c r="C1801" t="s">
        <v>428</v>
      </c>
      <c r="D1801" t="s">
        <v>429</v>
      </c>
      <c r="E1801">
        <v>18.7773</v>
      </c>
      <c r="F1801">
        <f t="shared" si="32"/>
        <v>15</v>
      </c>
    </row>
    <row r="1802" spans="1:6" x14ac:dyDescent="0.35">
      <c r="A1802">
        <v>15189</v>
      </c>
      <c r="B1802" t="s">
        <v>2221</v>
      </c>
      <c r="C1802" t="s">
        <v>438</v>
      </c>
      <c r="D1802" t="s">
        <v>429</v>
      </c>
      <c r="E1802">
        <v>12.112</v>
      </c>
      <c r="F1802">
        <f t="shared" si="32"/>
        <v>15</v>
      </c>
    </row>
    <row r="1803" spans="1:6" x14ac:dyDescent="0.35">
      <c r="A1803">
        <v>15191</v>
      </c>
      <c r="B1803" t="s">
        <v>2222</v>
      </c>
      <c r="C1803" t="s">
        <v>428</v>
      </c>
      <c r="D1803" t="s">
        <v>429</v>
      </c>
      <c r="E1803">
        <v>16.3691</v>
      </c>
      <c r="F1803">
        <f t="shared" si="32"/>
        <v>15</v>
      </c>
    </row>
    <row r="1804" spans="1:6" x14ac:dyDescent="0.35">
      <c r="A1804">
        <v>15192</v>
      </c>
      <c r="B1804" t="s">
        <v>2223</v>
      </c>
      <c r="C1804" t="s">
        <v>511</v>
      </c>
      <c r="D1804" t="s">
        <v>429</v>
      </c>
      <c r="E1804">
        <v>12.937099999999999</v>
      </c>
      <c r="F1804">
        <f t="shared" si="32"/>
        <v>15</v>
      </c>
    </row>
    <row r="1805" spans="1:6" x14ac:dyDescent="0.35">
      <c r="A1805">
        <v>15194</v>
      </c>
      <c r="B1805" t="s">
        <v>2224</v>
      </c>
      <c r="C1805" t="s">
        <v>428</v>
      </c>
      <c r="D1805" t="s">
        <v>429</v>
      </c>
      <c r="E1805">
        <v>2.2111000000000001</v>
      </c>
      <c r="F1805">
        <f t="shared" si="32"/>
        <v>15</v>
      </c>
    </row>
    <row r="1806" spans="1:6" x14ac:dyDescent="0.35">
      <c r="A1806">
        <v>15195</v>
      </c>
      <c r="B1806" t="s">
        <v>2225</v>
      </c>
      <c r="C1806" t="s">
        <v>428</v>
      </c>
      <c r="D1806" t="s">
        <v>429</v>
      </c>
      <c r="E1806">
        <v>30.765699999999999</v>
      </c>
      <c r="F1806">
        <f t="shared" si="32"/>
        <v>15</v>
      </c>
    </row>
    <row r="1807" spans="1:6" x14ac:dyDescent="0.35">
      <c r="A1807">
        <v>15200</v>
      </c>
      <c r="B1807" t="s">
        <v>2226</v>
      </c>
      <c r="C1807" t="s">
        <v>428</v>
      </c>
      <c r="D1807" t="s">
        <v>429</v>
      </c>
      <c r="E1807">
        <v>4.9855</v>
      </c>
      <c r="F1807">
        <f t="shared" si="32"/>
        <v>15</v>
      </c>
    </row>
    <row r="1808" spans="1:6" x14ac:dyDescent="0.35">
      <c r="A1808">
        <v>15201</v>
      </c>
      <c r="B1808" t="s">
        <v>2227</v>
      </c>
      <c r="C1808" t="s">
        <v>428</v>
      </c>
      <c r="D1808" t="s">
        <v>429</v>
      </c>
      <c r="E1808">
        <v>3.5832000000000002</v>
      </c>
      <c r="F1808">
        <f t="shared" si="32"/>
        <v>15</v>
      </c>
    </row>
    <row r="1809" spans="1:6" x14ac:dyDescent="0.35">
      <c r="A1809">
        <v>15202</v>
      </c>
      <c r="B1809" t="s">
        <v>2228</v>
      </c>
      <c r="C1809" t="s">
        <v>428</v>
      </c>
      <c r="D1809" t="s">
        <v>429</v>
      </c>
      <c r="E1809">
        <v>7.7363</v>
      </c>
      <c r="F1809">
        <f t="shared" si="32"/>
        <v>15</v>
      </c>
    </row>
    <row r="1810" spans="1:6" x14ac:dyDescent="0.35">
      <c r="A1810">
        <v>15204</v>
      </c>
      <c r="B1810" t="s">
        <v>2229</v>
      </c>
      <c r="C1810" t="s">
        <v>428</v>
      </c>
      <c r="D1810" t="s">
        <v>429</v>
      </c>
      <c r="E1810">
        <v>7.7906000000000004</v>
      </c>
      <c r="F1810">
        <f t="shared" si="32"/>
        <v>15</v>
      </c>
    </row>
    <row r="1811" spans="1:6" x14ac:dyDescent="0.35">
      <c r="A1811">
        <v>15205</v>
      </c>
      <c r="B1811" t="s">
        <v>2230</v>
      </c>
      <c r="C1811" t="s">
        <v>428</v>
      </c>
      <c r="D1811" t="s">
        <v>429</v>
      </c>
      <c r="E1811">
        <v>17.472000000000001</v>
      </c>
      <c r="F1811">
        <f t="shared" si="32"/>
        <v>15</v>
      </c>
    </row>
    <row r="1812" spans="1:6" x14ac:dyDescent="0.35">
      <c r="A1812">
        <v>15206</v>
      </c>
      <c r="B1812" t="s">
        <v>2231</v>
      </c>
      <c r="C1812" t="s">
        <v>428</v>
      </c>
      <c r="D1812" t="s">
        <v>429</v>
      </c>
      <c r="E1812">
        <v>8.8247999999999998</v>
      </c>
      <c r="F1812">
        <f t="shared" si="32"/>
        <v>15</v>
      </c>
    </row>
    <row r="1813" spans="1:6" x14ac:dyDescent="0.35">
      <c r="A1813">
        <v>15209</v>
      </c>
      <c r="B1813" t="s">
        <v>2232</v>
      </c>
      <c r="C1813" t="s">
        <v>511</v>
      </c>
      <c r="D1813" t="s">
        <v>429</v>
      </c>
      <c r="E1813">
        <v>11.8027</v>
      </c>
      <c r="F1813">
        <f t="shared" si="32"/>
        <v>15</v>
      </c>
    </row>
    <row r="1814" spans="1:6" x14ac:dyDescent="0.35">
      <c r="A1814">
        <v>15210</v>
      </c>
      <c r="B1814" t="s">
        <v>2233</v>
      </c>
      <c r="C1814" t="s">
        <v>428</v>
      </c>
      <c r="D1814" t="s">
        <v>429</v>
      </c>
      <c r="E1814">
        <v>17.8094</v>
      </c>
      <c r="F1814">
        <f t="shared" si="32"/>
        <v>15</v>
      </c>
    </row>
    <row r="1815" spans="1:6" x14ac:dyDescent="0.35">
      <c r="A1815">
        <v>15211</v>
      </c>
      <c r="B1815" t="s">
        <v>2234</v>
      </c>
      <c r="C1815" t="s">
        <v>428</v>
      </c>
      <c r="D1815" t="s">
        <v>429</v>
      </c>
      <c r="E1815">
        <v>10.5989</v>
      </c>
      <c r="F1815">
        <f t="shared" si="32"/>
        <v>15</v>
      </c>
    </row>
    <row r="1816" spans="1:6" x14ac:dyDescent="0.35">
      <c r="A1816">
        <v>15213</v>
      </c>
      <c r="B1816" t="s">
        <v>2235</v>
      </c>
      <c r="C1816" t="s">
        <v>428</v>
      </c>
      <c r="D1816" t="s">
        <v>429</v>
      </c>
      <c r="E1816">
        <v>7.0609999999999999</v>
      </c>
      <c r="F1816">
        <f t="shared" si="32"/>
        <v>15</v>
      </c>
    </row>
    <row r="1817" spans="1:6" x14ac:dyDescent="0.35">
      <c r="A1817">
        <v>15219</v>
      </c>
      <c r="B1817" t="s">
        <v>2236</v>
      </c>
      <c r="C1817" t="s">
        <v>428</v>
      </c>
      <c r="D1817" t="s">
        <v>429</v>
      </c>
      <c r="E1817">
        <v>3.2997999999999998</v>
      </c>
      <c r="F1817">
        <f t="shared" si="32"/>
        <v>15</v>
      </c>
    </row>
    <row r="1818" spans="1:6" x14ac:dyDescent="0.35">
      <c r="A1818">
        <v>15220</v>
      </c>
      <c r="B1818" t="s">
        <v>2237</v>
      </c>
      <c r="C1818" t="s">
        <v>428</v>
      </c>
      <c r="D1818" t="s">
        <v>429</v>
      </c>
      <c r="E1818">
        <v>10.6608</v>
      </c>
      <c r="F1818">
        <f t="shared" si="32"/>
        <v>15</v>
      </c>
    </row>
    <row r="1819" spans="1:6" x14ac:dyDescent="0.35">
      <c r="A1819">
        <v>15221</v>
      </c>
      <c r="B1819" t="s">
        <v>2238</v>
      </c>
      <c r="C1819" t="s">
        <v>428</v>
      </c>
      <c r="D1819" t="s">
        <v>429</v>
      </c>
      <c r="E1819">
        <v>13.4429</v>
      </c>
      <c r="F1819">
        <f t="shared" si="32"/>
        <v>15</v>
      </c>
    </row>
    <row r="1820" spans="1:6" x14ac:dyDescent="0.35">
      <c r="A1820">
        <v>15222</v>
      </c>
      <c r="B1820" t="s">
        <v>2239</v>
      </c>
      <c r="C1820" t="s">
        <v>428</v>
      </c>
      <c r="D1820" t="s">
        <v>429</v>
      </c>
      <c r="E1820">
        <v>7.3909000000000002</v>
      </c>
      <c r="F1820">
        <f t="shared" si="32"/>
        <v>15</v>
      </c>
    </row>
    <row r="1821" spans="1:6" x14ac:dyDescent="0.35">
      <c r="A1821">
        <v>15224</v>
      </c>
      <c r="B1821" t="s">
        <v>2240</v>
      </c>
      <c r="C1821" t="s">
        <v>428</v>
      </c>
      <c r="D1821" t="s">
        <v>429</v>
      </c>
      <c r="E1821">
        <v>21.973700000000001</v>
      </c>
      <c r="F1821">
        <f t="shared" si="32"/>
        <v>15</v>
      </c>
    </row>
    <row r="1822" spans="1:6" x14ac:dyDescent="0.35">
      <c r="A1822">
        <v>15226</v>
      </c>
      <c r="B1822" t="s">
        <v>2241</v>
      </c>
      <c r="C1822" t="s">
        <v>428</v>
      </c>
      <c r="D1822" t="s">
        <v>429</v>
      </c>
      <c r="E1822">
        <v>8.6075999999999997</v>
      </c>
      <c r="F1822">
        <f t="shared" si="32"/>
        <v>15</v>
      </c>
    </row>
    <row r="1823" spans="1:6" x14ac:dyDescent="0.35">
      <c r="A1823">
        <v>15229</v>
      </c>
      <c r="B1823" t="s">
        <v>2242</v>
      </c>
      <c r="C1823" t="s">
        <v>428</v>
      </c>
      <c r="D1823" t="s">
        <v>429</v>
      </c>
      <c r="E1823">
        <v>5.9865000000000004</v>
      </c>
      <c r="F1823">
        <f t="shared" si="32"/>
        <v>15</v>
      </c>
    </row>
    <row r="1824" spans="1:6" x14ac:dyDescent="0.35">
      <c r="A1824">
        <v>15230</v>
      </c>
      <c r="B1824" t="s">
        <v>2243</v>
      </c>
      <c r="C1824" t="s">
        <v>428</v>
      </c>
      <c r="D1824" t="s">
        <v>429</v>
      </c>
      <c r="E1824">
        <v>7.0858999999999996</v>
      </c>
      <c r="F1824">
        <f t="shared" si="32"/>
        <v>15</v>
      </c>
    </row>
    <row r="1825" spans="1:6" x14ac:dyDescent="0.35">
      <c r="A1825">
        <v>15236</v>
      </c>
      <c r="B1825" t="s">
        <v>2244</v>
      </c>
      <c r="C1825" t="s">
        <v>428</v>
      </c>
      <c r="D1825" t="s">
        <v>429</v>
      </c>
      <c r="E1825">
        <v>14.0261</v>
      </c>
      <c r="F1825">
        <f t="shared" si="32"/>
        <v>15</v>
      </c>
    </row>
    <row r="1826" spans="1:6" x14ac:dyDescent="0.35">
      <c r="A1826">
        <v>15237</v>
      </c>
      <c r="B1826" t="s">
        <v>2245</v>
      </c>
      <c r="C1826" t="s">
        <v>428</v>
      </c>
      <c r="D1826" t="s">
        <v>429</v>
      </c>
      <c r="E1826">
        <v>8.5896000000000008</v>
      </c>
      <c r="F1826">
        <f t="shared" si="32"/>
        <v>15</v>
      </c>
    </row>
    <row r="1827" spans="1:6" x14ac:dyDescent="0.35">
      <c r="A1827">
        <v>15242</v>
      </c>
      <c r="B1827" t="s">
        <v>2246</v>
      </c>
      <c r="C1827" t="s">
        <v>428</v>
      </c>
      <c r="D1827" t="s">
        <v>429</v>
      </c>
      <c r="E1827">
        <v>4.7146999999999997</v>
      </c>
      <c r="F1827">
        <f t="shared" si="32"/>
        <v>15</v>
      </c>
    </row>
    <row r="1828" spans="1:6" x14ac:dyDescent="0.35">
      <c r="A1828">
        <v>15243</v>
      </c>
      <c r="B1828" t="s">
        <v>2247</v>
      </c>
      <c r="C1828" t="s">
        <v>428</v>
      </c>
      <c r="D1828" t="s">
        <v>429</v>
      </c>
      <c r="E1828">
        <v>5.7362000000000002</v>
      </c>
      <c r="F1828">
        <f t="shared" si="32"/>
        <v>15</v>
      </c>
    </row>
    <row r="1829" spans="1:6" x14ac:dyDescent="0.35">
      <c r="A1829">
        <v>15244</v>
      </c>
      <c r="B1829" t="s">
        <v>2248</v>
      </c>
      <c r="C1829" t="s">
        <v>438</v>
      </c>
      <c r="D1829" t="s">
        <v>429</v>
      </c>
      <c r="E1829">
        <v>5.8213999999999997</v>
      </c>
      <c r="F1829">
        <f t="shared" si="32"/>
        <v>15</v>
      </c>
    </row>
    <row r="1830" spans="1:6" x14ac:dyDescent="0.35">
      <c r="A1830">
        <v>15247</v>
      </c>
      <c r="B1830" t="s">
        <v>2249</v>
      </c>
      <c r="C1830" t="s">
        <v>428</v>
      </c>
      <c r="D1830" t="s">
        <v>429</v>
      </c>
      <c r="E1830">
        <v>24.631</v>
      </c>
      <c r="F1830">
        <f t="shared" si="32"/>
        <v>15</v>
      </c>
    </row>
    <row r="1831" spans="1:6" x14ac:dyDescent="0.35">
      <c r="A1831">
        <v>15248</v>
      </c>
      <c r="B1831" t="s">
        <v>2250</v>
      </c>
      <c r="C1831" t="s">
        <v>428</v>
      </c>
      <c r="D1831" t="s">
        <v>429</v>
      </c>
      <c r="E1831">
        <v>3.4998</v>
      </c>
      <c r="F1831">
        <f t="shared" si="32"/>
        <v>15</v>
      </c>
    </row>
    <row r="1832" spans="1:6" x14ac:dyDescent="0.35">
      <c r="A1832">
        <v>15249</v>
      </c>
      <c r="B1832" t="s">
        <v>2251</v>
      </c>
      <c r="C1832" t="s">
        <v>428</v>
      </c>
      <c r="D1832" t="s">
        <v>429</v>
      </c>
      <c r="E1832">
        <v>5.6105</v>
      </c>
      <c r="F1832">
        <f t="shared" si="32"/>
        <v>15</v>
      </c>
    </row>
    <row r="1833" spans="1:6" x14ac:dyDescent="0.35">
      <c r="A1833">
        <v>15250</v>
      </c>
      <c r="B1833" t="s">
        <v>2252</v>
      </c>
      <c r="C1833" t="s">
        <v>428</v>
      </c>
      <c r="D1833" t="s">
        <v>429</v>
      </c>
      <c r="E1833">
        <v>2.9723000000000002</v>
      </c>
      <c r="F1833">
        <f t="shared" si="32"/>
        <v>15</v>
      </c>
    </row>
    <row r="1834" spans="1:6" x14ac:dyDescent="0.35">
      <c r="A1834">
        <v>15251</v>
      </c>
      <c r="B1834" t="s">
        <v>2253</v>
      </c>
      <c r="C1834" t="s">
        <v>428</v>
      </c>
      <c r="D1834" t="s">
        <v>429</v>
      </c>
      <c r="E1834">
        <v>10.489699999999999</v>
      </c>
      <c r="F1834">
        <f t="shared" si="32"/>
        <v>15</v>
      </c>
    </row>
    <row r="1835" spans="1:6" x14ac:dyDescent="0.35">
      <c r="A1835">
        <v>16001</v>
      </c>
      <c r="B1835" t="s">
        <v>2254</v>
      </c>
      <c r="C1835" t="s">
        <v>428</v>
      </c>
      <c r="D1835" t="s">
        <v>429</v>
      </c>
      <c r="E1835">
        <v>13.02</v>
      </c>
      <c r="F1835">
        <f t="shared" si="32"/>
        <v>16</v>
      </c>
    </row>
    <row r="1836" spans="1:6" x14ac:dyDescent="0.35">
      <c r="A1836">
        <v>16002</v>
      </c>
      <c r="B1836" t="s">
        <v>2255</v>
      </c>
      <c r="C1836" t="s">
        <v>442</v>
      </c>
      <c r="D1836" t="s">
        <v>433</v>
      </c>
      <c r="E1836">
        <v>8.9300999999999995</v>
      </c>
      <c r="F1836">
        <f t="shared" si="32"/>
        <v>16</v>
      </c>
    </row>
    <row r="1837" spans="1:6" x14ac:dyDescent="0.35">
      <c r="A1837">
        <v>16003</v>
      </c>
      <c r="B1837" t="s">
        <v>2256</v>
      </c>
      <c r="C1837" t="s">
        <v>428</v>
      </c>
      <c r="D1837" t="s">
        <v>429</v>
      </c>
      <c r="E1837">
        <v>5.4774000000000003</v>
      </c>
      <c r="F1837">
        <f t="shared" si="32"/>
        <v>16</v>
      </c>
    </row>
    <row r="1838" spans="1:6" x14ac:dyDescent="0.35">
      <c r="A1838">
        <v>16004</v>
      </c>
      <c r="B1838" t="s">
        <v>2257</v>
      </c>
      <c r="C1838" t="s">
        <v>428</v>
      </c>
      <c r="D1838" t="s">
        <v>429</v>
      </c>
      <c r="E1838">
        <v>31.734100000000002</v>
      </c>
      <c r="F1838">
        <f t="shared" si="32"/>
        <v>16</v>
      </c>
    </row>
    <row r="1839" spans="1:6" x14ac:dyDescent="0.35">
      <c r="A1839">
        <v>16005</v>
      </c>
      <c r="B1839" t="s">
        <v>2258</v>
      </c>
      <c r="C1839" t="s">
        <v>428</v>
      </c>
      <c r="D1839" t="s">
        <v>429</v>
      </c>
      <c r="E1839">
        <v>1.9939</v>
      </c>
      <c r="F1839">
        <f t="shared" si="32"/>
        <v>16</v>
      </c>
    </row>
    <row r="1840" spans="1:6" x14ac:dyDescent="0.35">
      <c r="A1840">
        <v>16006</v>
      </c>
      <c r="B1840" t="s">
        <v>2259</v>
      </c>
      <c r="C1840" t="s">
        <v>428</v>
      </c>
      <c r="D1840" t="s">
        <v>429</v>
      </c>
      <c r="E1840">
        <v>10.5611</v>
      </c>
      <c r="F1840">
        <f t="shared" si="32"/>
        <v>16</v>
      </c>
    </row>
    <row r="1841" spans="1:6" x14ac:dyDescent="0.35">
      <c r="A1841">
        <v>16007</v>
      </c>
      <c r="B1841" t="s">
        <v>2260</v>
      </c>
      <c r="C1841" t="s">
        <v>428</v>
      </c>
      <c r="D1841" t="s">
        <v>429</v>
      </c>
      <c r="E1841">
        <v>4.8190999999999997</v>
      </c>
      <c r="F1841">
        <f t="shared" si="32"/>
        <v>16</v>
      </c>
    </row>
    <row r="1842" spans="1:6" x14ac:dyDescent="0.35">
      <c r="A1842">
        <v>16008</v>
      </c>
      <c r="B1842" t="s">
        <v>2261</v>
      </c>
      <c r="C1842" t="s">
        <v>428</v>
      </c>
      <c r="D1842" t="s">
        <v>429</v>
      </c>
      <c r="E1842">
        <v>13.761799999999999</v>
      </c>
      <c r="F1842">
        <f t="shared" si="32"/>
        <v>16</v>
      </c>
    </row>
    <row r="1843" spans="1:6" x14ac:dyDescent="0.35">
      <c r="A1843">
        <v>16009</v>
      </c>
      <c r="B1843" t="s">
        <v>2262</v>
      </c>
      <c r="C1843" t="s">
        <v>428</v>
      </c>
      <c r="D1843" t="s">
        <v>429</v>
      </c>
      <c r="E1843">
        <v>3.2269999999999999</v>
      </c>
      <c r="F1843">
        <f t="shared" si="32"/>
        <v>16</v>
      </c>
    </row>
    <row r="1844" spans="1:6" x14ac:dyDescent="0.35">
      <c r="A1844">
        <v>16010</v>
      </c>
      <c r="B1844" t="s">
        <v>2263</v>
      </c>
      <c r="C1844" t="s">
        <v>428</v>
      </c>
      <c r="D1844" t="s">
        <v>429</v>
      </c>
      <c r="E1844">
        <v>9.5204000000000004</v>
      </c>
      <c r="F1844">
        <f t="shared" si="32"/>
        <v>16</v>
      </c>
    </row>
    <row r="1845" spans="1:6" x14ac:dyDescent="0.35">
      <c r="A1845">
        <v>16011</v>
      </c>
      <c r="B1845" t="s">
        <v>2264</v>
      </c>
      <c r="C1845" t="s">
        <v>428</v>
      </c>
      <c r="D1845" t="s">
        <v>429</v>
      </c>
      <c r="E1845">
        <v>4.4626999999999999</v>
      </c>
      <c r="F1845">
        <f t="shared" si="32"/>
        <v>16</v>
      </c>
    </row>
    <row r="1846" spans="1:6" x14ac:dyDescent="0.35">
      <c r="A1846">
        <v>16012</v>
      </c>
      <c r="B1846" t="s">
        <v>2265</v>
      </c>
      <c r="C1846" t="s">
        <v>432</v>
      </c>
      <c r="D1846" t="s">
        <v>433</v>
      </c>
      <c r="E1846">
        <v>54.140799999999999</v>
      </c>
      <c r="F1846">
        <f t="shared" si="32"/>
        <v>16</v>
      </c>
    </row>
    <row r="1847" spans="1:6" x14ac:dyDescent="0.35">
      <c r="A1847">
        <v>16013</v>
      </c>
      <c r="B1847" t="s">
        <v>2266</v>
      </c>
      <c r="C1847" t="s">
        <v>428</v>
      </c>
      <c r="D1847" t="s">
        <v>429</v>
      </c>
      <c r="E1847">
        <v>9.3536000000000001</v>
      </c>
      <c r="F1847">
        <f t="shared" si="32"/>
        <v>16</v>
      </c>
    </row>
    <row r="1848" spans="1:6" x14ac:dyDescent="0.35">
      <c r="A1848">
        <v>16014</v>
      </c>
      <c r="B1848" t="s">
        <v>2267</v>
      </c>
      <c r="C1848" t="s">
        <v>432</v>
      </c>
      <c r="D1848" t="s">
        <v>433</v>
      </c>
      <c r="E1848">
        <v>10.348699999999999</v>
      </c>
      <c r="F1848">
        <f t="shared" si="32"/>
        <v>16</v>
      </c>
    </row>
    <row r="1849" spans="1:6" x14ac:dyDescent="0.35">
      <c r="A1849">
        <v>16015</v>
      </c>
      <c r="B1849" t="s">
        <v>2268</v>
      </c>
      <c r="C1849" t="s">
        <v>442</v>
      </c>
      <c r="D1849" t="s">
        <v>433</v>
      </c>
      <c r="E1849">
        <v>8.5388000000000002</v>
      </c>
      <c r="F1849">
        <f t="shared" si="32"/>
        <v>16</v>
      </c>
    </row>
    <row r="1850" spans="1:6" x14ac:dyDescent="0.35">
      <c r="A1850">
        <v>16016</v>
      </c>
      <c r="B1850" t="s">
        <v>2269</v>
      </c>
      <c r="C1850" t="s">
        <v>428</v>
      </c>
      <c r="D1850" t="s">
        <v>429</v>
      </c>
      <c r="E1850">
        <v>4.2942</v>
      </c>
      <c r="F1850">
        <f t="shared" si="32"/>
        <v>16</v>
      </c>
    </row>
    <row r="1851" spans="1:6" x14ac:dyDescent="0.35">
      <c r="A1851">
        <v>16017</v>
      </c>
      <c r="B1851" t="s">
        <v>2270</v>
      </c>
      <c r="C1851" t="s">
        <v>451</v>
      </c>
      <c r="D1851" t="s">
        <v>433</v>
      </c>
      <c r="E1851">
        <v>17.709299999999999</v>
      </c>
      <c r="F1851">
        <f t="shared" si="32"/>
        <v>16</v>
      </c>
    </row>
    <row r="1852" spans="1:6" x14ac:dyDescent="0.35">
      <c r="A1852">
        <v>16018</v>
      </c>
      <c r="B1852" t="s">
        <v>2271</v>
      </c>
      <c r="C1852" t="s">
        <v>428</v>
      </c>
      <c r="D1852" t="s">
        <v>429</v>
      </c>
      <c r="E1852">
        <v>6.4214000000000002</v>
      </c>
      <c r="F1852">
        <f t="shared" si="32"/>
        <v>16</v>
      </c>
    </row>
    <row r="1853" spans="1:6" x14ac:dyDescent="0.35">
      <c r="A1853">
        <v>16019</v>
      </c>
      <c r="B1853" t="s">
        <v>2272</v>
      </c>
      <c r="C1853" t="s">
        <v>428</v>
      </c>
      <c r="D1853" t="s">
        <v>429</v>
      </c>
      <c r="E1853">
        <v>7.4154</v>
      </c>
      <c r="F1853">
        <f t="shared" si="32"/>
        <v>16</v>
      </c>
    </row>
    <row r="1854" spans="1:6" x14ac:dyDescent="0.35">
      <c r="A1854">
        <v>16020</v>
      </c>
      <c r="B1854" t="s">
        <v>2273</v>
      </c>
      <c r="C1854" t="s">
        <v>428</v>
      </c>
      <c r="D1854" t="s">
        <v>429</v>
      </c>
      <c r="E1854">
        <v>7.2878999999999996</v>
      </c>
      <c r="F1854">
        <f t="shared" si="32"/>
        <v>16</v>
      </c>
    </row>
    <row r="1855" spans="1:6" x14ac:dyDescent="0.35">
      <c r="A1855">
        <v>16021</v>
      </c>
      <c r="B1855" t="s">
        <v>2274</v>
      </c>
      <c r="C1855" t="s">
        <v>428</v>
      </c>
      <c r="D1855" t="s">
        <v>429</v>
      </c>
      <c r="E1855">
        <v>2.1362000000000001</v>
      </c>
      <c r="F1855">
        <f t="shared" si="32"/>
        <v>16</v>
      </c>
    </row>
    <row r="1856" spans="1:6" x14ac:dyDescent="0.35">
      <c r="A1856">
        <v>16022</v>
      </c>
      <c r="B1856" t="s">
        <v>2275</v>
      </c>
      <c r="C1856" t="s">
        <v>428</v>
      </c>
      <c r="D1856" t="s">
        <v>429</v>
      </c>
      <c r="E1856">
        <v>4.3010000000000002</v>
      </c>
      <c r="F1856">
        <f t="shared" si="32"/>
        <v>16</v>
      </c>
    </row>
    <row r="1857" spans="1:6" x14ac:dyDescent="0.35">
      <c r="A1857">
        <v>16023</v>
      </c>
      <c r="B1857" t="s">
        <v>2276</v>
      </c>
      <c r="C1857" t="s">
        <v>428</v>
      </c>
      <c r="D1857" t="s">
        <v>429</v>
      </c>
      <c r="E1857">
        <v>6.0678999999999998</v>
      </c>
      <c r="F1857">
        <f t="shared" si="32"/>
        <v>16</v>
      </c>
    </row>
    <row r="1858" spans="1:6" x14ac:dyDescent="0.35">
      <c r="A1858">
        <v>16024</v>
      </c>
      <c r="B1858" t="s">
        <v>23</v>
      </c>
      <c r="C1858" t="s">
        <v>511</v>
      </c>
      <c r="D1858" t="s">
        <v>429</v>
      </c>
      <c r="E1858">
        <v>40.240499999999997</v>
      </c>
      <c r="F1858">
        <f t="shared" si="32"/>
        <v>16</v>
      </c>
    </row>
    <row r="1859" spans="1:6" x14ac:dyDescent="0.35">
      <c r="A1859">
        <v>16025</v>
      </c>
      <c r="B1859" t="s">
        <v>2277</v>
      </c>
      <c r="C1859" t="s">
        <v>442</v>
      </c>
      <c r="D1859" t="s">
        <v>433</v>
      </c>
      <c r="E1859">
        <v>6.0293000000000001</v>
      </c>
      <c r="F1859">
        <f t="shared" ref="F1859:F1922" si="33">INT(A1859/1000)</f>
        <v>16</v>
      </c>
    </row>
    <row r="1860" spans="1:6" x14ac:dyDescent="0.35">
      <c r="A1860">
        <v>16026</v>
      </c>
      <c r="B1860" t="s">
        <v>2278</v>
      </c>
      <c r="C1860" t="s">
        <v>442</v>
      </c>
      <c r="D1860" t="s">
        <v>433</v>
      </c>
      <c r="E1860">
        <v>6.5923999999999996</v>
      </c>
      <c r="F1860">
        <f t="shared" si="33"/>
        <v>16</v>
      </c>
    </row>
    <row r="1861" spans="1:6" x14ac:dyDescent="0.35">
      <c r="A1861">
        <v>16027</v>
      </c>
      <c r="B1861" t="s">
        <v>2279</v>
      </c>
      <c r="C1861" t="s">
        <v>442</v>
      </c>
      <c r="D1861" t="s">
        <v>433</v>
      </c>
      <c r="E1861">
        <v>2.2711000000000001</v>
      </c>
      <c r="F1861">
        <f t="shared" si="33"/>
        <v>16</v>
      </c>
    </row>
    <row r="1862" spans="1:6" x14ac:dyDescent="0.35">
      <c r="A1862">
        <v>16028</v>
      </c>
      <c r="B1862" t="s">
        <v>2280</v>
      </c>
      <c r="C1862" t="s">
        <v>428</v>
      </c>
      <c r="D1862" t="s">
        <v>429</v>
      </c>
      <c r="E1862">
        <v>8.3309999999999995</v>
      </c>
      <c r="F1862">
        <f t="shared" si="33"/>
        <v>16</v>
      </c>
    </row>
    <row r="1863" spans="1:6" x14ac:dyDescent="0.35">
      <c r="A1863">
        <v>16029</v>
      </c>
      <c r="B1863" t="s">
        <v>2281</v>
      </c>
      <c r="C1863" t="s">
        <v>428</v>
      </c>
      <c r="D1863" t="s">
        <v>429</v>
      </c>
      <c r="E1863">
        <v>4.1768999999999998</v>
      </c>
      <c r="F1863">
        <f t="shared" si="33"/>
        <v>16</v>
      </c>
    </row>
    <row r="1864" spans="1:6" x14ac:dyDescent="0.35">
      <c r="A1864">
        <v>16030</v>
      </c>
      <c r="B1864" t="s">
        <v>2282</v>
      </c>
      <c r="C1864" t="s">
        <v>428</v>
      </c>
      <c r="D1864" t="s">
        <v>429</v>
      </c>
      <c r="E1864">
        <v>5.8838999999999997</v>
      </c>
      <c r="F1864">
        <f t="shared" si="33"/>
        <v>16</v>
      </c>
    </row>
    <row r="1865" spans="1:6" x14ac:dyDescent="0.35">
      <c r="A1865">
        <v>16031</v>
      </c>
      <c r="B1865" t="s">
        <v>2283</v>
      </c>
      <c r="C1865" t="s">
        <v>428</v>
      </c>
      <c r="D1865" t="s">
        <v>429</v>
      </c>
      <c r="E1865">
        <v>6.2211999999999996</v>
      </c>
      <c r="F1865">
        <f t="shared" si="33"/>
        <v>16</v>
      </c>
    </row>
    <row r="1866" spans="1:6" x14ac:dyDescent="0.35">
      <c r="A1866">
        <v>16032</v>
      </c>
      <c r="B1866" t="s">
        <v>2284</v>
      </c>
      <c r="C1866" t="s">
        <v>442</v>
      </c>
      <c r="D1866" t="s">
        <v>433</v>
      </c>
      <c r="E1866">
        <v>1.7248000000000001</v>
      </c>
      <c r="F1866">
        <f t="shared" si="33"/>
        <v>16</v>
      </c>
    </row>
    <row r="1867" spans="1:6" x14ac:dyDescent="0.35">
      <c r="A1867">
        <v>16033</v>
      </c>
      <c r="B1867" t="s">
        <v>2285</v>
      </c>
      <c r="C1867" t="s">
        <v>432</v>
      </c>
      <c r="D1867" t="s">
        <v>433</v>
      </c>
      <c r="E1867">
        <v>6.8358999999999996</v>
      </c>
      <c r="F1867">
        <f t="shared" si="33"/>
        <v>16</v>
      </c>
    </row>
    <row r="1868" spans="1:6" x14ac:dyDescent="0.35">
      <c r="A1868">
        <v>16034</v>
      </c>
      <c r="B1868" t="s">
        <v>2286</v>
      </c>
      <c r="C1868" t="s">
        <v>428</v>
      </c>
      <c r="D1868" t="s">
        <v>429</v>
      </c>
      <c r="E1868">
        <v>5.8446999999999996</v>
      </c>
      <c r="F1868">
        <f t="shared" si="33"/>
        <v>16</v>
      </c>
    </row>
    <row r="1869" spans="1:6" x14ac:dyDescent="0.35">
      <c r="A1869">
        <v>16035</v>
      </c>
      <c r="B1869" t="s">
        <v>2287</v>
      </c>
      <c r="C1869" t="s">
        <v>442</v>
      </c>
      <c r="D1869" t="s">
        <v>433</v>
      </c>
      <c r="E1869">
        <v>5.4535</v>
      </c>
      <c r="F1869">
        <f t="shared" si="33"/>
        <v>16</v>
      </c>
    </row>
    <row r="1870" spans="1:6" x14ac:dyDescent="0.35">
      <c r="A1870">
        <v>16036</v>
      </c>
      <c r="B1870" t="s">
        <v>2288</v>
      </c>
      <c r="C1870" t="s">
        <v>432</v>
      </c>
      <c r="D1870" t="s">
        <v>433</v>
      </c>
      <c r="E1870">
        <v>25.647099999999998</v>
      </c>
      <c r="F1870">
        <f t="shared" si="33"/>
        <v>16</v>
      </c>
    </row>
    <row r="1871" spans="1:6" x14ac:dyDescent="0.35">
      <c r="A1871">
        <v>16037</v>
      </c>
      <c r="B1871" t="s">
        <v>2289</v>
      </c>
      <c r="C1871" t="s">
        <v>428</v>
      </c>
      <c r="D1871" t="s">
        <v>429</v>
      </c>
      <c r="E1871">
        <v>5.5034999999999998</v>
      </c>
      <c r="F1871">
        <f t="shared" si="33"/>
        <v>16</v>
      </c>
    </row>
    <row r="1872" spans="1:6" x14ac:dyDescent="0.35">
      <c r="A1872">
        <v>16038</v>
      </c>
      <c r="B1872" t="s">
        <v>2290</v>
      </c>
      <c r="C1872" t="s">
        <v>428</v>
      </c>
      <c r="D1872" t="s">
        <v>429</v>
      </c>
      <c r="E1872">
        <v>4.1737000000000002</v>
      </c>
      <c r="F1872">
        <f t="shared" si="33"/>
        <v>16</v>
      </c>
    </row>
    <row r="1873" spans="1:6" x14ac:dyDescent="0.35">
      <c r="A1873">
        <v>16040</v>
      </c>
      <c r="B1873" t="s">
        <v>2291</v>
      </c>
      <c r="C1873" t="s">
        <v>428</v>
      </c>
      <c r="D1873" t="s">
        <v>429</v>
      </c>
      <c r="E1873">
        <v>12.2521</v>
      </c>
      <c r="F1873">
        <f t="shared" si="33"/>
        <v>16</v>
      </c>
    </row>
    <row r="1874" spans="1:6" x14ac:dyDescent="0.35">
      <c r="A1874">
        <v>16041</v>
      </c>
      <c r="B1874" t="s">
        <v>2292</v>
      </c>
      <c r="C1874" t="s">
        <v>442</v>
      </c>
      <c r="D1874" t="s">
        <v>433</v>
      </c>
      <c r="E1874">
        <v>8.3709000000000007</v>
      </c>
      <c r="F1874">
        <f t="shared" si="33"/>
        <v>16</v>
      </c>
    </row>
    <row r="1875" spans="1:6" x14ac:dyDescent="0.35">
      <c r="A1875">
        <v>16042</v>
      </c>
      <c r="B1875" t="s">
        <v>2293</v>
      </c>
      <c r="C1875" t="s">
        <v>428</v>
      </c>
      <c r="D1875" t="s">
        <v>429</v>
      </c>
      <c r="E1875">
        <v>5.3525999999999998</v>
      </c>
      <c r="F1875">
        <f t="shared" si="33"/>
        <v>16</v>
      </c>
    </row>
    <row r="1876" spans="1:6" x14ac:dyDescent="0.35">
      <c r="A1876">
        <v>16043</v>
      </c>
      <c r="B1876" t="s">
        <v>2294</v>
      </c>
      <c r="C1876" t="s">
        <v>428</v>
      </c>
      <c r="D1876" t="s">
        <v>429</v>
      </c>
      <c r="E1876">
        <v>15.291600000000001</v>
      </c>
      <c r="F1876">
        <f t="shared" si="33"/>
        <v>16</v>
      </c>
    </row>
    <row r="1877" spans="1:6" x14ac:dyDescent="0.35">
      <c r="A1877">
        <v>16044</v>
      </c>
      <c r="B1877" t="s">
        <v>2295</v>
      </c>
      <c r="C1877" t="s">
        <v>428</v>
      </c>
      <c r="D1877" t="s">
        <v>429</v>
      </c>
      <c r="E1877">
        <v>16.307600000000001</v>
      </c>
      <c r="F1877">
        <f t="shared" si="33"/>
        <v>16</v>
      </c>
    </row>
    <row r="1878" spans="1:6" x14ac:dyDescent="0.35">
      <c r="A1878">
        <v>16046</v>
      </c>
      <c r="B1878" t="s">
        <v>2296</v>
      </c>
      <c r="C1878" t="s">
        <v>428</v>
      </c>
      <c r="D1878" t="s">
        <v>429</v>
      </c>
      <c r="E1878">
        <v>8.6783000000000001</v>
      </c>
      <c r="F1878">
        <f t="shared" si="33"/>
        <v>16</v>
      </c>
    </row>
    <row r="1879" spans="1:6" x14ac:dyDescent="0.35">
      <c r="A1879">
        <v>16047</v>
      </c>
      <c r="B1879" t="s">
        <v>2297</v>
      </c>
      <c r="C1879" t="s">
        <v>428</v>
      </c>
      <c r="D1879" t="s">
        <v>429</v>
      </c>
      <c r="E1879">
        <v>6.6576000000000004</v>
      </c>
      <c r="F1879">
        <f t="shared" si="33"/>
        <v>16</v>
      </c>
    </row>
    <row r="1880" spans="1:6" x14ac:dyDescent="0.35">
      <c r="A1880">
        <v>16048</v>
      </c>
      <c r="B1880" t="s">
        <v>2298</v>
      </c>
      <c r="C1880" t="s">
        <v>442</v>
      </c>
      <c r="D1880" t="s">
        <v>433</v>
      </c>
      <c r="E1880">
        <v>12.9377</v>
      </c>
      <c r="F1880">
        <f t="shared" si="33"/>
        <v>16</v>
      </c>
    </row>
    <row r="1881" spans="1:6" x14ac:dyDescent="0.35">
      <c r="A1881">
        <v>16049</v>
      </c>
      <c r="B1881" t="s">
        <v>2299</v>
      </c>
      <c r="C1881" t="s">
        <v>428</v>
      </c>
      <c r="D1881" t="s">
        <v>429</v>
      </c>
      <c r="E1881">
        <v>3.0918000000000001</v>
      </c>
      <c r="F1881">
        <f t="shared" si="33"/>
        <v>16</v>
      </c>
    </row>
    <row r="1882" spans="1:6" x14ac:dyDescent="0.35">
      <c r="A1882">
        <v>16050</v>
      </c>
      <c r="B1882" t="s">
        <v>2300</v>
      </c>
      <c r="C1882" t="s">
        <v>428</v>
      </c>
      <c r="D1882" t="s">
        <v>429</v>
      </c>
      <c r="E1882">
        <v>4.7119999999999997</v>
      </c>
      <c r="F1882">
        <f t="shared" si="33"/>
        <v>16</v>
      </c>
    </row>
    <row r="1883" spans="1:6" x14ac:dyDescent="0.35">
      <c r="A1883">
        <v>16051</v>
      </c>
      <c r="B1883" t="s">
        <v>2301</v>
      </c>
      <c r="C1883" t="s">
        <v>428</v>
      </c>
      <c r="D1883" t="s">
        <v>429</v>
      </c>
      <c r="E1883">
        <v>5.5202999999999998</v>
      </c>
      <c r="F1883">
        <f t="shared" si="33"/>
        <v>16</v>
      </c>
    </row>
    <row r="1884" spans="1:6" x14ac:dyDescent="0.35">
      <c r="A1884">
        <v>16052</v>
      </c>
      <c r="B1884" t="s">
        <v>2302</v>
      </c>
      <c r="C1884" t="s">
        <v>428</v>
      </c>
      <c r="D1884" t="s">
        <v>429</v>
      </c>
      <c r="E1884">
        <v>8.9624000000000006</v>
      </c>
      <c r="F1884">
        <f t="shared" si="33"/>
        <v>16</v>
      </c>
    </row>
    <row r="1885" spans="1:6" x14ac:dyDescent="0.35">
      <c r="A1885">
        <v>16053</v>
      </c>
      <c r="B1885" t="s">
        <v>2303</v>
      </c>
      <c r="C1885" t="s">
        <v>428</v>
      </c>
      <c r="D1885" t="s">
        <v>429</v>
      </c>
      <c r="E1885">
        <v>32.556800000000003</v>
      </c>
      <c r="F1885">
        <f t="shared" si="33"/>
        <v>16</v>
      </c>
    </row>
    <row r="1886" spans="1:6" x14ac:dyDescent="0.35">
      <c r="A1886">
        <v>16055</v>
      </c>
      <c r="B1886" t="s">
        <v>2304</v>
      </c>
      <c r="C1886" t="s">
        <v>428</v>
      </c>
      <c r="D1886" t="s">
        <v>429</v>
      </c>
      <c r="E1886">
        <v>6.7690000000000001</v>
      </c>
      <c r="F1886">
        <f t="shared" si="33"/>
        <v>16</v>
      </c>
    </row>
    <row r="1887" spans="1:6" x14ac:dyDescent="0.35">
      <c r="A1887">
        <v>16056</v>
      </c>
      <c r="B1887" t="s">
        <v>2305</v>
      </c>
      <c r="C1887" t="s">
        <v>432</v>
      </c>
      <c r="D1887" t="s">
        <v>433</v>
      </c>
      <c r="E1887">
        <v>44.652299999999997</v>
      </c>
      <c r="F1887">
        <f t="shared" si="33"/>
        <v>16</v>
      </c>
    </row>
    <row r="1888" spans="1:6" x14ac:dyDescent="0.35">
      <c r="A1888">
        <v>16057</v>
      </c>
      <c r="B1888" t="s">
        <v>2306</v>
      </c>
      <c r="C1888" t="s">
        <v>428</v>
      </c>
      <c r="D1888" t="s">
        <v>429</v>
      </c>
      <c r="E1888">
        <v>4.6037999999999997</v>
      </c>
      <c r="F1888">
        <f t="shared" si="33"/>
        <v>16</v>
      </c>
    </row>
    <row r="1889" spans="1:6" x14ac:dyDescent="0.35">
      <c r="A1889">
        <v>16058</v>
      </c>
      <c r="B1889" t="s">
        <v>2307</v>
      </c>
      <c r="C1889" t="s">
        <v>442</v>
      </c>
      <c r="D1889" t="s">
        <v>433</v>
      </c>
      <c r="E1889">
        <v>7.1326000000000001</v>
      </c>
      <c r="F1889">
        <f t="shared" si="33"/>
        <v>16</v>
      </c>
    </row>
    <row r="1890" spans="1:6" x14ac:dyDescent="0.35">
      <c r="A1890">
        <v>16059</v>
      </c>
      <c r="B1890" t="s">
        <v>2308</v>
      </c>
      <c r="C1890" t="s">
        <v>428</v>
      </c>
      <c r="D1890" t="s">
        <v>429</v>
      </c>
      <c r="E1890">
        <v>10.525</v>
      </c>
      <c r="F1890">
        <f t="shared" si="33"/>
        <v>16</v>
      </c>
    </row>
    <row r="1891" spans="1:6" x14ac:dyDescent="0.35">
      <c r="A1891">
        <v>16060</v>
      </c>
      <c r="B1891" t="s">
        <v>2309</v>
      </c>
      <c r="C1891" t="s">
        <v>442</v>
      </c>
      <c r="D1891" t="s">
        <v>433</v>
      </c>
      <c r="E1891">
        <v>13.847</v>
      </c>
      <c r="F1891">
        <f t="shared" si="33"/>
        <v>16</v>
      </c>
    </row>
    <row r="1892" spans="1:6" x14ac:dyDescent="0.35">
      <c r="A1892">
        <v>16061</v>
      </c>
      <c r="B1892" t="s">
        <v>2310</v>
      </c>
      <c r="C1892" t="s">
        <v>432</v>
      </c>
      <c r="D1892" t="s">
        <v>433</v>
      </c>
      <c r="E1892">
        <v>13.1904</v>
      </c>
      <c r="F1892">
        <f t="shared" si="33"/>
        <v>16</v>
      </c>
    </row>
    <row r="1893" spans="1:6" x14ac:dyDescent="0.35">
      <c r="A1893">
        <v>16062</v>
      </c>
      <c r="B1893" t="s">
        <v>2311</v>
      </c>
      <c r="C1893" t="s">
        <v>428</v>
      </c>
      <c r="D1893" t="s">
        <v>429</v>
      </c>
      <c r="E1893">
        <v>10.0565</v>
      </c>
      <c r="F1893">
        <f t="shared" si="33"/>
        <v>16</v>
      </c>
    </row>
    <row r="1894" spans="1:6" x14ac:dyDescent="0.35">
      <c r="A1894">
        <v>16063</v>
      </c>
      <c r="B1894" t="s">
        <v>2312</v>
      </c>
      <c r="C1894" t="s">
        <v>428</v>
      </c>
      <c r="D1894" t="s">
        <v>429</v>
      </c>
      <c r="E1894">
        <v>1.6597</v>
      </c>
      <c r="F1894">
        <f t="shared" si="33"/>
        <v>16</v>
      </c>
    </row>
    <row r="1895" spans="1:6" x14ac:dyDescent="0.35">
      <c r="A1895">
        <v>16064</v>
      </c>
      <c r="B1895" t="s">
        <v>2313</v>
      </c>
      <c r="C1895" t="s">
        <v>432</v>
      </c>
      <c r="D1895" t="s">
        <v>433</v>
      </c>
      <c r="E1895">
        <v>42.453200000000002</v>
      </c>
      <c r="F1895">
        <f t="shared" si="33"/>
        <v>16</v>
      </c>
    </row>
    <row r="1896" spans="1:6" x14ac:dyDescent="0.35">
      <c r="A1896">
        <v>16065</v>
      </c>
      <c r="B1896" t="s">
        <v>2314</v>
      </c>
      <c r="C1896" t="s">
        <v>432</v>
      </c>
      <c r="D1896" t="s">
        <v>433</v>
      </c>
      <c r="E1896">
        <v>2.6604000000000001</v>
      </c>
      <c r="F1896">
        <f t="shared" si="33"/>
        <v>16</v>
      </c>
    </row>
    <row r="1897" spans="1:6" x14ac:dyDescent="0.35">
      <c r="A1897">
        <v>16066</v>
      </c>
      <c r="B1897" t="s">
        <v>2315</v>
      </c>
      <c r="C1897" t="s">
        <v>428</v>
      </c>
      <c r="D1897" t="s">
        <v>429</v>
      </c>
      <c r="E1897">
        <v>7.5743999999999998</v>
      </c>
      <c r="F1897">
        <f t="shared" si="33"/>
        <v>16</v>
      </c>
    </row>
    <row r="1898" spans="1:6" x14ac:dyDescent="0.35">
      <c r="A1898">
        <v>16067</v>
      </c>
      <c r="B1898" t="s">
        <v>2316</v>
      </c>
      <c r="C1898" t="s">
        <v>442</v>
      </c>
      <c r="D1898" t="s">
        <v>433</v>
      </c>
      <c r="E1898">
        <v>1.9036999999999999</v>
      </c>
      <c r="F1898">
        <f t="shared" si="33"/>
        <v>16</v>
      </c>
    </row>
    <row r="1899" spans="1:6" x14ac:dyDescent="0.35">
      <c r="A1899">
        <v>16068</v>
      </c>
      <c r="B1899" t="s">
        <v>2317</v>
      </c>
      <c r="C1899" t="s">
        <v>428</v>
      </c>
      <c r="D1899" t="s">
        <v>429</v>
      </c>
      <c r="E1899">
        <v>6.9024999999999999</v>
      </c>
      <c r="F1899">
        <f t="shared" si="33"/>
        <v>16</v>
      </c>
    </row>
    <row r="1900" spans="1:6" x14ac:dyDescent="0.35">
      <c r="A1900">
        <v>16069</v>
      </c>
      <c r="B1900" t="s">
        <v>2318</v>
      </c>
      <c r="C1900" t="s">
        <v>428</v>
      </c>
      <c r="D1900" t="s">
        <v>429</v>
      </c>
      <c r="E1900">
        <v>4.6559999999999997</v>
      </c>
      <c r="F1900">
        <f t="shared" si="33"/>
        <v>16</v>
      </c>
    </row>
    <row r="1901" spans="1:6" x14ac:dyDescent="0.35">
      <c r="A1901">
        <v>16070</v>
      </c>
      <c r="B1901" t="s">
        <v>2319</v>
      </c>
      <c r="C1901" t="s">
        <v>442</v>
      </c>
      <c r="D1901" t="s">
        <v>433</v>
      </c>
      <c r="E1901">
        <v>8.7664000000000009</v>
      </c>
      <c r="F1901">
        <f t="shared" si="33"/>
        <v>16</v>
      </c>
    </row>
    <row r="1902" spans="1:6" x14ac:dyDescent="0.35">
      <c r="A1902">
        <v>16071</v>
      </c>
      <c r="B1902" t="s">
        <v>2320</v>
      </c>
      <c r="C1902" t="s">
        <v>432</v>
      </c>
      <c r="D1902" t="s">
        <v>433</v>
      </c>
      <c r="E1902">
        <v>14.217000000000001</v>
      </c>
      <c r="F1902">
        <f t="shared" si="33"/>
        <v>16</v>
      </c>
    </row>
    <row r="1903" spans="1:6" x14ac:dyDescent="0.35">
      <c r="A1903">
        <v>16072</v>
      </c>
      <c r="B1903" t="s">
        <v>2321</v>
      </c>
      <c r="C1903" t="s">
        <v>428</v>
      </c>
      <c r="D1903" t="s">
        <v>429</v>
      </c>
      <c r="E1903">
        <v>5.9173</v>
      </c>
      <c r="F1903">
        <f t="shared" si="33"/>
        <v>16</v>
      </c>
    </row>
    <row r="1904" spans="1:6" x14ac:dyDescent="0.35">
      <c r="A1904">
        <v>16073</v>
      </c>
      <c r="B1904" t="s">
        <v>2322</v>
      </c>
      <c r="C1904" t="s">
        <v>428</v>
      </c>
      <c r="D1904" t="s">
        <v>429</v>
      </c>
      <c r="E1904">
        <v>7.0987999999999998</v>
      </c>
      <c r="F1904">
        <f t="shared" si="33"/>
        <v>16</v>
      </c>
    </row>
    <row r="1905" spans="1:6" x14ac:dyDescent="0.35">
      <c r="A1905">
        <v>16074</v>
      </c>
      <c r="B1905" t="s">
        <v>2323</v>
      </c>
      <c r="C1905" t="s">
        <v>428</v>
      </c>
      <c r="D1905" t="s">
        <v>429</v>
      </c>
      <c r="E1905">
        <v>7.8097000000000003</v>
      </c>
      <c r="F1905">
        <f t="shared" si="33"/>
        <v>16</v>
      </c>
    </row>
    <row r="1906" spans="1:6" x14ac:dyDescent="0.35">
      <c r="A1906">
        <v>16075</v>
      </c>
      <c r="B1906" t="s">
        <v>2324</v>
      </c>
      <c r="C1906" t="s">
        <v>428</v>
      </c>
      <c r="D1906" t="s">
        <v>429</v>
      </c>
      <c r="E1906">
        <v>5.2900999999999998</v>
      </c>
      <c r="F1906">
        <f t="shared" si="33"/>
        <v>16</v>
      </c>
    </row>
    <row r="1907" spans="1:6" x14ac:dyDescent="0.35">
      <c r="A1907">
        <v>16076</v>
      </c>
      <c r="B1907" t="s">
        <v>2325</v>
      </c>
      <c r="C1907" t="s">
        <v>428</v>
      </c>
      <c r="D1907" t="s">
        <v>429</v>
      </c>
      <c r="E1907">
        <v>9.7555999999999994</v>
      </c>
      <c r="F1907">
        <f t="shared" si="33"/>
        <v>16</v>
      </c>
    </row>
    <row r="1908" spans="1:6" x14ac:dyDescent="0.35">
      <c r="A1908">
        <v>16077</v>
      </c>
      <c r="B1908" t="s">
        <v>2326</v>
      </c>
      <c r="C1908" t="s">
        <v>432</v>
      </c>
      <c r="D1908" t="s">
        <v>433</v>
      </c>
      <c r="E1908">
        <v>26.353200000000001</v>
      </c>
      <c r="F1908">
        <f t="shared" si="33"/>
        <v>16</v>
      </c>
    </row>
    <row r="1909" spans="1:6" x14ac:dyDescent="0.35">
      <c r="A1909">
        <v>16078</v>
      </c>
      <c r="B1909" t="s">
        <v>2327</v>
      </c>
      <c r="C1909" t="s">
        <v>451</v>
      </c>
      <c r="D1909" t="s">
        <v>433</v>
      </c>
      <c r="E1909">
        <v>18.735900000000001</v>
      </c>
      <c r="F1909">
        <f t="shared" si="33"/>
        <v>16</v>
      </c>
    </row>
    <row r="1910" spans="1:6" x14ac:dyDescent="0.35">
      <c r="A1910">
        <v>16079</v>
      </c>
      <c r="B1910" t="s">
        <v>2328</v>
      </c>
      <c r="C1910" t="s">
        <v>428</v>
      </c>
      <c r="D1910" t="s">
        <v>429</v>
      </c>
      <c r="E1910">
        <v>18.4634</v>
      </c>
      <c r="F1910">
        <f t="shared" si="33"/>
        <v>16</v>
      </c>
    </row>
    <row r="1911" spans="1:6" x14ac:dyDescent="0.35">
      <c r="A1911">
        <v>16080</v>
      </c>
      <c r="B1911" t="s">
        <v>2329</v>
      </c>
      <c r="C1911" t="s">
        <v>442</v>
      </c>
      <c r="D1911" t="s">
        <v>433</v>
      </c>
      <c r="E1911">
        <v>6.5595999999999997</v>
      </c>
      <c r="F1911">
        <f t="shared" si="33"/>
        <v>16</v>
      </c>
    </row>
    <row r="1912" spans="1:6" x14ac:dyDescent="0.35">
      <c r="A1912">
        <v>16081</v>
      </c>
      <c r="B1912" t="s">
        <v>2330</v>
      </c>
      <c r="C1912" t="s">
        <v>428</v>
      </c>
      <c r="D1912" t="s">
        <v>429</v>
      </c>
      <c r="E1912">
        <v>6.5540000000000003</v>
      </c>
      <c r="F1912">
        <f t="shared" si="33"/>
        <v>16</v>
      </c>
    </row>
    <row r="1913" spans="1:6" x14ac:dyDescent="0.35">
      <c r="A1913">
        <v>16082</v>
      </c>
      <c r="B1913" t="s">
        <v>2331</v>
      </c>
      <c r="C1913" t="s">
        <v>442</v>
      </c>
      <c r="D1913" t="s">
        <v>433</v>
      </c>
      <c r="E1913">
        <v>4.5679999999999996</v>
      </c>
      <c r="F1913">
        <f t="shared" si="33"/>
        <v>16</v>
      </c>
    </row>
    <row r="1914" spans="1:6" x14ac:dyDescent="0.35">
      <c r="A1914">
        <v>16083</v>
      </c>
      <c r="B1914" t="s">
        <v>2332</v>
      </c>
      <c r="C1914" t="s">
        <v>428</v>
      </c>
      <c r="D1914" t="s">
        <v>429</v>
      </c>
      <c r="E1914">
        <v>7.0099</v>
      </c>
      <c r="F1914">
        <f t="shared" si="33"/>
        <v>16</v>
      </c>
    </row>
    <row r="1915" spans="1:6" x14ac:dyDescent="0.35">
      <c r="A1915">
        <v>16084</v>
      </c>
      <c r="B1915" t="s">
        <v>2333</v>
      </c>
      <c r="C1915" t="s">
        <v>428</v>
      </c>
      <c r="D1915" t="s">
        <v>429</v>
      </c>
      <c r="E1915">
        <v>5.2417999999999996</v>
      </c>
      <c r="F1915">
        <f t="shared" si="33"/>
        <v>16</v>
      </c>
    </row>
    <row r="1916" spans="1:6" x14ac:dyDescent="0.35">
      <c r="A1916">
        <v>16085</v>
      </c>
      <c r="B1916" t="s">
        <v>2334</v>
      </c>
      <c r="C1916" t="s">
        <v>442</v>
      </c>
      <c r="D1916" t="s">
        <v>433</v>
      </c>
      <c r="E1916">
        <v>4.1555</v>
      </c>
      <c r="F1916">
        <f t="shared" si="33"/>
        <v>16</v>
      </c>
    </row>
    <row r="1917" spans="1:6" x14ac:dyDescent="0.35">
      <c r="A1917">
        <v>16086</v>
      </c>
      <c r="B1917" t="s">
        <v>2335</v>
      </c>
      <c r="C1917" t="s">
        <v>432</v>
      </c>
      <c r="D1917" t="s">
        <v>433</v>
      </c>
      <c r="E1917">
        <v>18.922999999999998</v>
      </c>
      <c r="F1917">
        <f t="shared" si="33"/>
        <v>16</v>
      </c>
    </row>
    <row r="1918" spans="1:6" x14ac:dyDescent="0.35">
      <c r="A1918">
        <v>16087</v>
      </c>
      <c r="B1918" t="s">
        <v>2336</v>
      </c>
      <c r="C1918" t="s">
        <v>428</v>
      </c>
      <c r="D1918" t="s">
        <v>429</v>
      </c>
      <c r="E1918">
        <v>13.101000000000001</v>
      </c>
      <c r="F1918">
        <f t="shared" si="33"/>
        <v>16</v>
      </c>
    </row>
    <row r="1919" spans="1:6" x14ac:dyDescent="0.35">
      <c r="A1919">
        <v>16088</v>
      </c>
      <c r="B1919" t="s">
        <v>2337</v>
      </c>
      <c r="C1919" t="s">
        <v>428</v>
      </c>
      <c r="D1919" t="s">
        <v>429</v>
      </c>
      <c r="E1919">
        <v>3.2856999999999998</v>
      </c>
      <c r="F1919">
        <f t="shared" si="33"/>
        <v>16</v>
      </c>
    </row>
    <row r="1920" spans="1:6" x14ac:dyDescent="0.35">
      <c r="A1920">
        <v>16089</v>
      </c>
      <c r="B1920" t="s">
        <v>2338</v>
      </c>
      <c r="C1920" t="s">
        <v>428</v>
      </c>
      <c r="D1920" t="s">
        <v>429</v>
      </c>
      <c r="E1920">
        <v>4.8501000000000003</v>
      </c>
      <c r="F1920">
        <f t="shared" si="33"/>
        <v>16</v>
      </c>
    </row>
    <row r="1921" spans="1:6" x14ac:dyDescent="0.35">
      <c r="A1921">
        <v>16090</v>
      </c>
      <c r="B1921" t="s">
        <v>2339</v>
      </c>
      <c r="C1921" t="s">
        <v>432</v>
      </c>
      <c r="D1921" t="s">
        <v>433</v>
      </c>
      <c r="E1921">
        <v>9.3146000000000004</v>
      </c>
      <c r="F1921">
        <f t="shared" si="33"/>
        <v>16</v>
      </c>
    </row>
    <row r="1922" spans="1:6" x14ac:dyDescent="0.35">
      <c r="A1922">
        <v>16091</v>
      </c>
      <c r="B1922" t="s">
        <v>2340</v>
      </c>
      <c r="C1922" t="s">
        <v>428</v>
      </c>
      <c r="D1922" t="s">
        <v>429</v>
      </c>
      <c r="E1922">
        <v>11.905200000000001</v>
      </c>
      <c r="F1922">
        <f t="shared" si="33"/>
        <v>16</v>
      </c>
    </row>
    <row r="1923" spans="1:6" x14ac:dyDescent="0.35">
      <c r="A1923">
        <v>16092</v>
      </c>
      <c r="B1923" t="s">
        <v>2341</v>
      </c>
      <c r="C1923" t="s">
        <v>432</v>
      </c>
      <c r="D1923" t="s">
        <v>433</v>
      </c>
      <c r="E1923">
        <v>19.401499999999999</v>
      </c>
      <c r="F1923">
        <f t="shared" ref="F1923:F1986" si="34">INT(A1923/1000)</f>
        <v>16</v>
      </c>
    </row>
    <row r="1924" spans="1:6" x14ac:dyDescent="0.35">
      <c r="A1924">
        <v>16093</v>
      </c>
      <c r="B1924" t="s">
        <v>2342</v>
      </c>
      <c r="C1924" t="s">
        <v>432</v>
      </c>
      <c r="D1924" t="s">
        <v>433</v>
      </c>
      <c r="E1924">
        <v>21.209499999999998</v>
      </c>
      <c r="F1924">
        <f t="shared" si="34"/>
        <v>16</v>
      </c>
    </row>
    <row r="1925" spans="1:6" x14ac:dyDescent="0.35">
      <c r="A1925">
        <v>16094</v>
      </c>
      <c r="B1925" t="s">
        <v>2343</v>
      </c>
      <c r="C1925" t="s">
        <v>442</v>
      </c>
      <c r="D1925" t="s">
        <v>433</v>
      </c>
      <c r="E1925">
        <v>3.7789000000000001</v>
      </c>
      <c r="F1925">
        <f t="shared" si="34"/>
        <v>16</v>
      </c>
    </row>
    <row r="1926" spans="1:6" x14ac:dyDescent="0.35">
      <c r="A1926">
        <v>16096</v>
      </c>
      <c r="B1926" t="s">
        <v>2344</v>
      </c>
      <c r="C1926" t="s">
        <v>428</v>
      </c>
      <c r="D1926" t="s">
        <v>429</v>
      </c>
      <c r="E1926">
        <v>11.0153</v>
      </c>
      <c r="F1926">
        <f t="shared" si="34"/>
        <v>16</v>
      </c>
    </row>
    <row r="1927" spans="1:6" x14ac:dyDescent="0.35">
      <c r="A1927">
        <v>16097</v>
      </c>
      <c r="B1927" t="s">
        <v>2345</v>
      </c>
      <c r="C1927" t="s">
        <v>428</v>
      </c>
      <c r="D1927" t="s">
        <v>429</v>
      </c>
      <c r="E1927">
        <v>5.0134999999999996</v>
      </c>
      <c r="F1927">
        <f t="shared" si="34"/>
        <v>16</v>
      </c>
    </row>
    <row r="1928" spans="1:6" x14ac:dyDescent="0.35">
      <c r="A1928">
        <v>16098</v>
      </c>
      <c r="B1928" t="s">
        <v>2346</v>
      </c>
      <c r="C1928" t="s">
        <v>428</v>
      </c>
      <c r="D1928" t="s">
        <v>429</v>
      </c>
      <c r="E1928">
        <v>5.3838999999999997</v>
      </c>
      <c r="F1928">
        <f t="shared" si="34"/>
        <v>16</v>
      </c>
    </row>
    <row r="1929" spans="1:6" x14ac:dyDescent="0.35">
      <c r="A1929">
        <v>16099</v>
      </c>
      <c r="B1929" t="s">
        <v>2347</v>
      </c>
      <c r="C1929" t="s">
        <v>432</v>
      </c>
      <c r="D1929" t="s">
        <v>433</v>
      </c>
      <c r="E1929">
        <v>4.0787000000000004</v>
      </c>
      <c r="F1929">
        <f t="shared" si="34"/>
        <v>16</v>
      </c>
    </row>
    <row r="1930" spans="1:6" x14ac:dyDescent="0.35">
      <c r="A1930">
        <v>16100</v>
      </c>
      <c r="B1930" t="s">
        <v>2348</v>
      </c>
      <c r="C1930" t="s">
        <v>442</v>
      </c>
      <c r="D1930" t="s">
        <v>433</v>
      </c>
      <c r="E1930">
        <v>1.0449999999999999</v>
      </c>
      <c r="F1930">
        <f t="shared" si="34"/>
        <v>16</v>
      </c>
    </row>
    <row r="1931" spans="1:6" x14ac:dyDescent="0.35">
      <c r="A1931">
        <v>16101</v>
      </c>
      <c r="B1931" t="s">
        <v>2349</v>
      </c>
      <c r="C1931" t="s">
        <v>428</v>
      </c>
      <c r="D1931" t="s">
        <v>429</v>
      </c>
      <c r="E1931">
        <v>18.087599999999998</v>
      </c>
      <c r="F1931">
        <f t="shared" si="34"/>
        <v>16</v>
      </c>
    </row>
    <row r="1932" spans="1:6" x14ac:dyDescent="0.35">
      <c r="A1932">
        <v>16102</v>
      </c>
      <c r="B1932" t="s">
        <v>2350</v>
      </c>
      <c r="C1932" t="s">
        <v>432</v>
      </c>
      <c r="D1932" t="s">
        <v>433</v>
      </c>
      <c r="E1932">
        <v>10.825200000000001</v>
      </c>
      <c r="F1932">
        <f t="shared" si="34"/>
        <v>16</v>
      </c>
    </row>
    <row r="1933" spans="1:6" x14ac:dyDescent="0.35">
      <c r="A1933">
        <v>16103</v>
      </c>
      <c r="B1933" t="s">
        <v>2351</v>
      </c>
      <c r="C1933" t="s">
        <v>451</v>
      </c>
      <c r="D1933" t="s">
        <v>433</v>
      </c>
      <c r="E1933">
        <v>16.256699999999999</v>
      </c>
      <c r="F1933">
        <f t="shared" si="34"/>
        <v>16</v>
      </c>
    </row>
    <row r="1934" spans="1:6" x14ac:dyDescent="0.35">
      <c r="A1934">
        <v>16104</v>
      </c>
      <c r="B1934" t="s">
        <v>2352</v>
      </c>
      <c r="C1934" t="s">
        <v>428</v>
      </c>
      <c r="D1934" t="s">
        <v>429</v>
      </c>
      <c r="E1934">
        <v>7.5583999999999998</v>
      </c>
      <c r="F1934">
        <f t="shared" si="34"/>
        <v>16</v>
      </c>
    </row>
    <row r="1935" spans="1:6" x14ac:dyDescent="0.35">
      <c r="A1935">
        <v>16105</v>
      </c>
      <c r="B1935" t="s">
        <v>2353</v>
      </c>
      <c r="C1935" t="s">
        <v>428</v>
      </c>
      <c r="D1935" t="s">
        <v>429</v>
      </c>
      <c r="E1935">
        <v>7.3978000000000002</v>
      </c>
      <c r="F1935">
        <f t="shared" si="34"/>
        <v>16</v>
      </c>
    </row>
    <row r="1936" spans="1:6" x14ac:dyDescent="0.35">
      <c r="A1936">
        <v>16106</v>
      </c>
      <c r="B1936" t="s">
        <v>2354</v>
      </c>
      <c r="C1936" t="s">
        <v>432</v>
      </c>
      <c r="D1936" t="s">
        <v>433</v>
      </c>
      <c r="E1936">
        <v>4.5956000000000001</v>
      </c>
      <c r="F1936">
        <f t="shared" si="34"/>
        <v>16</v>
      </c>
    </row>
    <row r="1937" spans="1:6" x14ac:dyDescent="0.35">
      <c r="A1937">
        <v>16107</v>
      </c>
      <c r="B1937" t="s">
        <v>2355</v>
      </c>
      <c r="C1937" t="s">
        <v>432</v>
      </c>
      <c r="D1937" t="s">
        <v>433</v>
      </c>
      <c r="E1937">
        <v>25.2836</v>
      </c>
      <c r="F1937">
        <f t="shared" si="34"/>
        <v>16</v>
      </c>
    </row>
    <row r="1938" spans="1:6" x14ac:dyDescent="0.35">
      <c r="A1938">
        <v>16108</v>
      </c>
      <c r="B1938" t="s">
        <v>2356</v>
      </c>
      <c r="C1938" t="s">
        <v>442</v>
      </c>
      <c r="D1938" t="s">
        <v>433</v>
      </c>
      <c r="E1938">
        <v>29.068200000000001</v>
      </c>
      <c r="F1938">
        <f t="shared" si="34"/>
        <v>16</v>
      </c>
    </row>
    <row r="1939" spans="1:6" x14ac:dyDescent="0.35">
      <c r="A1939">
        <v>16109</v>
      </c>
      <c r="B1939" t="s">
        <v>2357</v>
      </c>
      <c r="C1939" t="s">
        <v>428</v>
      </c>
      <c r="D1939" t="s">
        <v>429</v>
      </c>
      <c r="E1939">
        <v>3.1030000000000002</v>
      </c>
      <c r="F1939">
        <f t="shared" si="34"/>
        <v>16</v>
      </c>
    </row>
    <row r="1940" spans="1:6" x14ac:dyDescent="0.35">
      <c r="A1940">
        <v>16110</v>
      </c>
      <c r="B1940" t="s">
        <v>2358</v>
      </c>
      <c r="C1940" t="s">
        <v>442</v>
      </c>
      <c r="D1940" t="s">
        <v>433</v>
      </c>
      <c r="E1940">
        <v>5.4706999999999999</v>
      </c>
      <c r="F1940">
        <f t="shared" si="34"/>
        <v>16</v>
      </c>
    </row>
    <row r="1941" spans="1:6" x14ac:dyDescent="0.35">
      <c r="A1941">
        <v>16111</v>
      </c>
      <c r="B1941" t="s">
        <v>2359</v>
      </c>
      <c r="C1941" t="s">
        <v>442</v>
      </c>
      <c r="D1941" t="s">
        <v>433</v>
      </c>
      <c r="E1941">
        <v>14.4771</v>
      </c>
      <c r="F1941">
        <f t="shared" si="34"/>
        <v>16</v>
      </c>
    </row>
    <row r="1942" spans="1:6" x14ac:dyDescent="0.35">
      <c r="A1942">
        <v>16113</v>
      </c>
      <c r="B1942" t="s">
        <v>2360</v>
      </c>
      <c r="C1942" t="s">
        <v>428</v>
      </c>
      <c r="D1942" t="s">
        <v>429</v>
      </c>
      <c r="E1942">
        <v>10.7514</v>
      </c>
      <c r="F1942">
        <f t="shared" si="34"/>
        <v>16</v>
      </c>
    </row>
    <row r="1943" spans="1:6" x14ac:dyDescent="0.35">
      <c r="A1943">
        <v>16114</v>
      </c>
      <c r="B1943" t="s">
        <v>2361</v>
      </c>
      <c r="C1943" t="s">
        <v>428</v>
      </c>
      <c r="D1943" t="s">
        <v>429</v>
      </c>
      <c r="E1943">
        <v>5.8198999999999996</v>
      </c>
      <c r="F1943">
        <f t="shared" si="34"/>
        <v>16</v>
      </c>
    </row>
    <row r="1944" spans="1:6" x14ac:dyDescent="0.35">
      <c r="A1944">
        <v>16115</v>
      </c>
      <c r="B1944" t="s">
        <v>2362</v>
      </c>
      <c r="C1944" t="s">
        <v>428</v>
      </c>
      <c r="D1944" t="s">
        <v>429</v>
      </c>
      <c r="E1944">
        <v>2.5343</v>
      </c>
      <c r="F1944">
        <f t="shared" si="34"/>
        <v>16</v>
      </c>
    </row>
    <row r="1945" spans="1:6" x14ac:dyDescent="0.35">
      <c r="A1945">
        <v>16116</v>
      </c>
      <c r="B1945" t="s">
        <v>2363</v>
      </c>
      <c r="C1945" t="s">
        <v>432</v>
      </c>
      <c r="D1945" t="s">
        <v>433</v>
      </c>
      <c r="E1945">
        <v>9.8198000000000008</v>
      </c>
      <c r="F1945">
        <f t="shared" si="34"/>
        <v>16</v>
      </c>
    </row>
    <row r="1946" spans="1:6" x14ac:dyDescent="0.35">
      <c r="A1946">
        <v>16117</v>
      </c>
      <c r="B1946" t="s">
        <v>2364</v>
      </c>
      <c r="C1946" t="s">
        <v>428</v>
      </c>
      <c r="D1946" t="s">
        <v>429</v>
      </c>
      <c r="E1946">
        <v>8.8010999999999999</v>
      </c>
      <c r="F1946">
        <f t="shared" si="34"/>
        <v>16</v>
      </c>
    </row>
    <row r="1947" spans="1:6" x14ac:dyDescent="0.35">
      <c r="A1947">
        <v>16118</v>
      </c>
      <c r="B1947" t="s">
        <v>2365</v>
      </c>
      <c r="C1947" t="s">
        <v>432</v>
      </c>
      <c r="D1947" t="s">
        <v>433</v>
      </c>
      <c r="E1947">
        <v>20.265000000000001</v>
      </c>
      <c r="F1947">
        <f t="shared" si="34"/>
        <v>16</v>
      </c>
    </row>
    <row r="1948" spans="1:6" x14ac:dyDescent="0.35">
      <c r="A1948">
        <v>16119</v>
      </c>
      <c r="B1948" t="s">
        <v>2366</v>
      </c>
      <c r="C1948" t="s">
        <v>442</v>
      </c>
      <c r="D1948" t="s">
        <v>433</v>
      </c>
      <c r="E1948">
        <v>7.694</v>
      </c>
      <c r="F1948">
        <f t="shared" si="34"/>
        <v>16</v>
      </c>
    </row>
    <row r="1949" spans="1:6" x14ac:dyDescent="0.35">
      <c r="A1949">
        <v>16120</v>
      </c>
      <c r="B1949" t="s">
        <v>2367</v>
      </c>
      <c r="C1949" t="s">
        <v>428</v>
      </c>
      <c r="D1949" t="s">
        <v>429</v>
      </c>
      <c r="E1949">
        <v>10.125299999999999</v>
      </c>
      <c r="F1949">
        <f t="shared" si="34"/>
        <v>16</v>
      </c>
    </row>
    <row r="1950" spans="1:6" x14ac:dyDescent="0.35">
      <c r="A1950">
        <v>16121</v>
      </c>
      <c r="B1950" t="s">
        <v>2368</v>
      </c>
      <c r="C1950" t="s">
        <v>432</v>
      </c>
      <c r="D1950" t="s">
        <v>433</v>
      </c>
      <c r="E1950">
        <v>12.7372</v>
      </c>
      <c r="F1950">
        <f t="shared" si="34"/>
        <v>16</v>
      </c>
    </row>
    <row r="1951" spans="1:6" x14ac:dyDescent="0.35">
      <c r="A1951">
        <v>16122</v>
      </c>
      <c r="B1951" t="s">
        <v>2369</v>
      </c>
      <c r="C1951" t="s">
        <v>428</v>
      </c>
      <c r="D1951" t="s">
        <v>429</v>
      </c>
      <c r="E1951">
        <v>5.0350999999999999</v>
      </c>
      <c r="F1951">
        <f t="shared" si="34"/>
        <v>16</v>
      </c>
    </row>
    <row r="1952" spans="1:6" x14ac:dyDescent="0.35">
      <c r="A1952">
        <v>16123</v>
      </c>
      <c r="B1952" t="s">
        <v>2370</v>
      </c>
      <c r="C1952" t="s">
        <v>428</v>
      </c>
      <c r="D1952" t="s">
        <v>429</v>
      </c>
      <c r="E1952">
        <v>2.2231999999999998</v>
      </c>
      <c r="F1952">
        <f t="shared" si="34"/>
        <v>16</v>
      </c>
    </row>
    <row r="1953" spans="1:6" x14ac:dyDescent="0.35">
      <c r="A1953">
        <v>16124</v>
      </c>
      <c r="B1953" t="s">
        <v>2371</v>
      </c>
      <c r="C1953" t="s">
        <v>442</v>
      </c>
      <c r="D1953" t="s">
        <v>433</v>
      </c>
      <c r="E1953">
        <v>6.7967000000000004</v>
      </c>
      <c r="F1953">
        <f t="shared" si="34"/>
        <v>16</v>
      </c>
    </row>
    <row r="1954" spans="1:6" x14ac:dyDescent="0.35">
      <c r="A1954">
        <v>16125</v>
      </c>
      <c r="B1954" t="s">
        <v>2372</v>
      </c>
      <c r="C1954" t="s">
        <v>432</v>
      </c>
      <c r="D1954" t="s">
        <v>433</v>
      </c>
      <c r="E1954">
        <v>13.177300000000001</v>
      </c>
      <c r="F1954">
        <f t="shared" si="34"/>
        <v>16</v>
      </c>
    </row>
    <row r="1955" spans="1:6" x14ac:dyDescent="0.35">
      <c r="A1955">
        <v>16126</v>
      </c>
      <c r="B1955" t="s">
        <v>2373</v>
      </c>
      <c r="C1955" t="s">
        <v>428</v>
      </c>
      <c r="D1955" t="s">
        <v>429</v>
      </c>
      <c r="E1955">
        <v>5.1890000000000001</v>
      </c>
      <c r="F1955">
        <f t="shared" si="34"/>
        <v>16</v>
      </c>
    </row>
    <row r="1956" spans="1:6" x14ac:dyDescent="0.35">
      <c r="A1956">
        <v>16127</v>
      </c>
      <c r="B1956" t="s">
        <v>2374</v>
      </c>
      <c r="C1956" t="s">
        <v>442</v>
      </c>
      <c r="D1956" t="s">
        <v>433</v>
      </c>
      <c r="E1956">
        <v>3.3898999999999999</v>
      </c>
      <c r="F1956">
        <f t="shared" si="34"/>
        <v>16</v>
      </c>
    </row>
    <row r="1957" spans="1:6" x14ac:dyDescent="0.35">
      <c r="A1957">
        <v>16128</v>
      </c>
      <c r="B1957" t="s">
        <v>2375</v>
      </c>
      <c r="C1957" t="s">
        <v>432</v>
      </c>
      <c r="D1957" t="s">
        <v>433</v>
      </c>
      <c r="E1957">
        <v>8.0042000000000009</v>
      </c>
      <c r="F1957">
        <f t="shared" si="34"/>
        <v>16</v>
      </c>
    </row>
    <row r="1958" spans="1:6" x14ac:dyDescent="0.35">
      <c r="A1958">
        <v>16129</v>
      </c>
      <c r="B1958" t="s">
        <v>2376</v>
      </c>
      <c r="C1958" t="s">
        <v>428</v>
      </c>
      <c r="D1958" t="s">
        <v>429</v>
      </c>
      <c r="E1958">
        <v>3.9523000000000001</v>
      </c>
      <c r="F1958">
        <f t="shared" si="34"/>
        <v>16</v>
      </c>
    </row>
    <row r="1959" spans="1:6" x14ac:dyDescent="0.35">
      <c r="A1959">
        <v>16130</v>
      </c>
      <c r="B1959" t="s">
        <v>2377</v>
      </c>
      <c r="C1959" t="s">
        <v>442</v>
      </c>
      <c r="D1959" t="s">
        <v>433</v>
      </c>
      <c r="E1959">
        <v>3.7006000000000001</v>
      </c>
      <c r="F1959">
        <f t="shared" si="34"/>
        <v>16</v>
      </c>
    </row>
    <row r="1960" spans="1:6" x14ac:dyDescent="0.35">
      <c r="A1960">
        <v>16131</v>
      </c>
      <c r="B1960" t="s">
        <v>2378</v>
      </c>
      <c r="C1960" t="s">
        <v>428</v>
      </c>
      <c r="D1960" t="s">
        <v>429</v>
      </c>
      <c r="E1960">
        <v>3.0987</v>
      </c>
      <c r="F1960">
        <f t="shared" si="34"/>
        <v>16</v>
      </c>
    </row>
    <row r="1961" spans="1:6" x14ac:dyDescent="0.35">
      <c r="A1961">
        <v>16132</v>
      </c>
      <c r="B1961" t="s">
        <v>2379</v>
      </c>
      <c r="C1961" t="s">
        <v>428</v>
      </c>
      <c r="D1961" t="s">
        <v>429</v>
      </c>
      <c r="E1961">
        <v>8.7558000000000007</v>
      </c>
      <c r="F1961">
        <f t="shared" si="34"/>
        <v>16</v>
      </c>
    </row>
    <row r="1962" spans="1:6" x14ac:dyDescent="0.35">
      <c r="A1962">
        <v>16133</v>
      </c>
      <c r="B1962" t="s">
        <v>2380</v>
      </c>
      <c r="C1962" t="s">
        <v>428</v>
      </c>
      <c r="D1962" t="s">
        <v>429</v>
      </c>
      <c r="E1962">
        <v>21.924900000000001</v>
      </c>
      <c r="F1962">
        <f t="shared" si="34"/>
        <v>16</v>
      </c>
    </row>
    <row r="1963" spans="1:6" x14ac:dyDescent="0.35">
      <c r="A1963">
        <v>16134</v>
      </c>
      <c r="B1963" t="s">
        <v>2381</v>
      </c>
      <c r="C1963" t="s">
        <v>432</v>
      </c>
      <c r="D1963" t="s">
        <v>433</v>
      </c>
      <c r="E1963">
        <v>18.985399999999998</v>
      </c>
      <c r="F1963">
        <f t="shared" si="34"/>
        <v>16</v>
      </c>
    </row>
    <row r="1964" spans="1:6" x14ac:dyDescent="0.35">
      <c r="A1964">
        <v>16135</v>
      </c>
      <c r="B1964" t="s">
        <v>2382</v>
      </c>
      <c r="C1964" t="s">
        <v>428</v>
      </c>
      <c r="D1964" t="s">
        <v>429</v>
      </c>
      <c r="E1964">
        <v>6.5065</v>
      </c>
      <c r="F1964">
        <f t="shared" si="34"/>
        <v>16</v>
      </c>
    </row>
    <row r="1965" spans="1:6" x14ac:dyDescent="0.35">
      <c r="A1965">
        <v>16136</v>
      </c>
      <c r="B1965" t="s">
        <v>2383</v>
      </c>
      <c r="C1965" t="s">
        <v>432</v>
      </c>
      <c r="D1965" t="s">
        <v>433</v>
      </c>
      <c r="E1965">
        <v>6.3788999999999998</v>
      </c>
      <c r="F1965">
        <f t="shared" si="34"/>
        <v>16</v>
      </c>
    </row>
    <row r="1966" spans="1:6" x14ac:dyDescent="0.35">
      <c r="A1966">
        <v>16137</v>
      </c>
      <c r="B1966" t="s">
        <v>2384</v>
      </c>
      <c r="C1966" t="s">
        <v>432</v>
      </c>
      <c r="D1966" t="s">
        <v>433</v>
      </c>
      <c r="E1966">
        <v>8.6709999999999994</v>
      </c>
      <c r="F1966">
        <f t="shared" si="34"/>
        <v>16</v>
      </c>
    </row>
    <row r="1967" spans="1:6" x14ac:dyDescent="0.35">
      <c r="A1967">
        <v>16139</v>
      </c>
      <c r="B1967" t="s">
        <v>2385</v>
      </c>
      <c r="C1967" t="s">
        <v>428</v>
      </c>
      <c r="D1967" t="s">
        <v>429</v>
      </c>
      <c r="E1967">
        <v>1.6112</v>
      </c>
      <c r="F1967">
        <f t="shared" si="34"/>
        <v>16</v>
      </c>
    </row>
    <row r="1968" spans="1:6" x14ac:dyDescent="0.35">
      <c r="A1968">
        <v>16140</v>
      </c>
      <c r="B1968" t="s">
        <v>2386</v>
      </c>
      <c r="C1968" t="s">
        <v>428</v>
      </c>
      <c r="D1968" t="s">
        <v>429</v>
      </c>
      <c r="E1968">
        <v>9.2702000000000009</v>
      </c>
      <c r="F1968">
        <f t="shared" si="34"/>
        <v>16</v>
      </c>
    </row>
    <row r="1969" spans="1:6" x14ac:dyDescent="0.35">
      <c r="A1969">
        <v>16141</v>
      </c>
      <c r="B1969" t="s">
        <v>2387</v>
      </c>
      <c r="C1969" t="s">
        <v>428</v>
      </c>
      <c r="D1969" t="s">
        <v>429</v>
      </c>
      <c r="E1969">
        <v>7.0152999999999999</v>
      </c>
      <c r="F1969">
        <f t="shared" si="34"/>
        <v>16</v>
      </c>
    </row>
    <row r="1970" spans="1:6" x14ac:dyDescent="0.35">
      <c r="A1970">
        <v>16142</v>
      </c>
      <c r="B1970" t="s">
        <v>2388</v>
      </c>
      <c r="C1970" t="s">
        <v>428</v>
      </c>
      <c r="D1970" t="s">
        <v>429</v>
      </c>
      <c r="E1970">
        <v>9.5983000000000001</v>
      </c>
      <c r="F1970">
        <f t="shared" si="34"/>
        <v>16</v>
      </c>
    </row>
    <row r="1971" spans="1:6" x14ac:dyDescent="0.35">
      <c r="A1971">
        <v>16143</v>
      </c>
      <c r="B1971" t="s">
        <v>2389</v>
      </c>
      <c r="C1971" t="s">
        <v>428</v>
      </c>
      <c r="D1971" t="s">
        <v>429</v>
      </c>
      <c r="E1971">
        <v>3.6875</v>
      </c>
      <c r="F1971">
        <f t="shared" si="34"/>
        <v>16</v>
      </c>
    </row>
    <row r="1972" spans="1:6" x14ac:dyDescent="0.35">
      <c r="A1972">
        <v>16144</v>
      </c>
      <c r="B1972" t="s">
        <v>2390</v>
      </c>
      <c r="C1972" t="s">
        <v>428</v>
      </c>
      <c r="D1972" t="s">
        <v>429</v>
      </c>
      <c r="E1972">
        <v>14.542299999999999</v>
      </c>
      <c r="F1972">
        <f t="shared" si="34"/>
        <v>16</v>
      </c>
    </row>
    <row r="1973" spans="1:6" x14ac:dyDescent="0.35">
      <c r="A1973">
        <v>16145</v>
      </c>
      <c r="B1973" t="s">
        <v>2391</v>
      </c>
      <c r="C1973" t="s">
        <v>432</v>
      </c>
      <c r="D1973" t="s">
        <v>433</v>
      </c>
      <c r="E1973">
        <v>7.8102999999999998</v>
      </c>
      <c r="F1973">
        <f t="shared" si="34"/>
        <v>16</v>
      </c>
    </row>
    <row r="1974" spans="1:6" x14ac:dyDescent="0.35">
      <c r="A1974">
        <v>16146</v>
      </c>
      <c r="B1974" t="s">
        <v>2392</v>
      </c>
      <c r="C1974" t="s">
        <v>432</v>
      </c>
      <c r="D1974" t="s">
        <v>433</v>
      </c>
      <c r="E1974">
        <v>33.8857</v>
      </c>
      <c r="F1974">
        <f t="shared" si="34"/>
        <v>16</v>
      </c>
    </row>
    <row r="1975" spans="1:6" x14ac:dyDescent="0.35">
      <c r="A1975">
        <v>16147</v>
      </c>
      <c r="B1975" t="s">
        <v>2393</v>
      </c>
      <c r="C1975" t="s">
        <v>432</v>
      </c>
      <c r="D1975" t="s">
        <v>433</v>
      </c>
      <c r="E1975">
        <v>16.898099999999999</v>
      </c>
      <c r="F1975">
        <f t="shared" si="34"/>
        <v>16</v>
      </c>
    </row>
    <row r="1976" spans="1:6" x14ac:dyDescent="0.35">
      <c r="A1976">
        <v>16148</v>
      </c>
      <c r="B1976" t="s">
        <v>2394</v>
      </c>
      <c r="C1976" t="s">
        <v>432</v>
      </c>
      <c r="D1976" t="s">
        <v>433</v>
      </c>
      <c r="E1976">
        <v>18.971399999999999</v>
      </c>
      <c r="F1976">
        <f t="shared" si="34"/>
        <v>16</v>
      </c>
    </row>
    <row r="1977" spans="1:6" x14ac:dyDescent="0.35">
      <c r="A1977">
        <v>16149</v>
      </c>
      <c r="B1977" t="s">
        <v>2395</v>
      </c>
      <c r="C1977" t="s">
        <v>432</v>
      </c>
      <c r="D1977" t="s">
        <v>433</v>
      </c>
      <c r="E1977">
        <v>12.053699999999999</v>
      </c>
      <c r="F1977">
        <f t="shared" si="34"/>
        <v>16</v>
      </c>
    </row>
    <row r="1978" spans="1:6" x14ac:dyDescent="0.35">
      <c r="A1978">
        <v>16150</v>
      </c>
      <c r="B1978" t="s">
        <v>2396</v>
      </c>
      <c r="C1978" t="s">
        <v>428</v>
      </c>
      <c r="D1978" t="s">
        <v>429</v>
      </c>
      <c r="E1978">
        <v>3.0533000000000001</v>
      </c>
      <c r="F1978">
        <f t="shared" si="34"/>
        <v>16</v>
      </c>
    </row>
    <row r="1979" spans="1:6" x14ac:dyDescent="0.35">
      <c r="A1979">
        <v>16151</v>
      </c>
      <c r="B1979" t="s">
        <v>2397</v>
      </c>
      <c r="C1979" t="s">
        <v>432</v>
      </c>
      <c r="D1979" t="s">
        <v>433</v>
      </c>
      <c r="E1979">
        <v>14.898099999999999</v>
      </c>
      <c r="F1979">
        <f t="shared" si="34"/>
        <v>16</v>
      </c>
    </row>
    <row r="1980" spans="1:6" x14ac:dyDescent="0.35">
      <c r="A1980">
        <v>16152</v>
      </c>
      <c r="B1980" t="s">
        <v>2398</v>
      </c>
      <c r="C1980" t="s">
        <v>428</v>
      </c>
      <c r="D1980" t="s">
        <v>429</v>
      </c>
      <c r="E1980">
        <v>5.3550000000000004</v>
      </c>
      <c r="F1980">
        <f t="shared" si="34"/>
        <v>16</v>
      </c>
    </row>
    <row r="1981" spans="1:6" x14ac:dyDescent="0.35">
      <c r="A1981">
        <v>16153</v>
      </c>
      <c r="B1981" t="s">
        <v>2399</v>
      </c>
      <c r="C1981" t="s">
        <v>428</v>
      </c>
      <c r="D1981" t="s">
        <v>429</v>
      </c>
      <c r="E1981">
        <v>7.4634999999999998</v>
      </c>
      <c r="F1981">
        <f t="shared" si="34"/>
        <v>16</v>
      </c>
    </row>
    <row r="1982" spans="1:6" x14ac:dyDescent="0.35">
      <c r="A1982">
        <v>16154</v>
      </c>
      <c r="B1982" t="s">
        <v>2400</v>
      </c>
      <c r="C1982" t="s">
        <v>428</v>
      </c>
      <c r="D1982" t="s">
        <v>429</v>
      </c>
      <c r="E1982">
        <v>5.3392999999999997</v>
      </c>
      <c r="F1982">
        <f t="shared" si="34"/>
        <v>16</v>
      </c>
    </row>
    <row r="1983" spans="1:6" x14ac:dyDescent="0.35">
      <c r="A1983">
        <v>16155</v>
      </c>
      <c r="B1983" t="s">
        <v>2401</v>
      </c>
      <c r="C1983" t="s">
        <v>428</v>
      </c>
      <c r="D1983" t="s">
        <v>429</v>
      </c>
      <c r="E1983">
        <v>2.1739999999999999</v>
      </c>
      <c r="F1983">
        <f t="shared" si="34"/>
        <v>16</v>
      </c>
    </row>
    <row r="1984" spans="1:6" x14ac:dyDescent="0.35">
      <c r="A1984">
        <v>16156</v>
      </c>
      <c r="B1984" t="s">
        <v>2402</v>
      </c>
      <c r="C1984" t="s">
        <v>428</v>
      </c>
      <c r="D1984" t="s">
        <v>429</v>
      </c>
      <c r="E1984">
        <v>13.7141</v>
      </c>
      <c r="F1984">
        <f t="shared" si="34"/>
        <v>16</v>
      </c>
    </row>
    <row r="1985" spans="1:6" x14ac:dyDescent="0.35">
      <c r="A1985">
        <v>16157</v>
      </c>
      <c r="B1985" t="s">
        <v>2403</v>
      </c>
      <c r="C1985" t="s">
        <v>428</v>
      </c>
      <c r="D1985" t="s">
        <v>429</v>
      </c>
      <c r="E1985">
        <v>10.669499999999999</v>
      </c>
      <c r="F1985">
        <f t="shared" si="34"/>
        <v>16</v>
      </c>
    </row>
    <row r="1986" spans="1:6" x14ac:dyDescent="0.35">
      <c r="A1986">
        <v>16158</v>
      </c>
      <c r="B1986" t="s">
        <v>2404</v>
      </c>
      <c r="C1986" t="s">
        <v>432</v>
      </c>
      <c r="D1986" t="s">
        <v>433</v>
      </c>
      <c r="E1986">
        <v>22.501799999999999</v>
      </c>
      <c r="F1986">
        <f t="shared" si="34"/>
        <v>16</v>
      </c>
    </row>
    <row r="1987" spans="1:6" x14ac:dyDescent="0.35">
      <c r="A1987">
        <v>16159</v>
      </c>
      <c r="B1987" t="s">
        <v>2405</v>
      </c>
      <c r="C1987" t="s">
        <v>432</v>
      </c>
      <c r="D1987" t="s">
        <v>433</v>
      </c>
      <c r="E1987">
        <v>9.9802999999999997</v>
      </c>
      <c r="F1987">
        <f t="shared" ref="F1987:F2050" si="35">INT(A1987/1000)</f>
        <v>16</v>
      </c>
    </row>
    <row r="1988" spans="1:6" x14ac:dyDescent="0.35">
      <c r="A1988">
        <v>16160</v>
      </c>
      <c r="B1988" t="s">
        <v>2406</v>
      </c>
      <c r="C1988" t="s">
        <v>428</v>
      </c>
      <c r="D1988" t="s">
        <v>429</v>
      </c>
      <c r="E1988">
        <v>3.4485999999999999</v>
      </c>
      <c r="F1988">
        <f t="shared" si="35"/>
        <v>16</v>
      </c>
    </row>
    <row r="1989" spans="1:6" x14ac:dyDescent="0.35">
      <c r="A1989">
        <v>16161</v>
      </c>
      <c r="B1989" t="s">
        <v>2407</v>
      </c>
      <c r="C1989" t="s">
        <v>442</v>
      </c>
      <c r="D1989" t="s">
        <v>433</v>
      </c>
      <c r="E1989">
        <v>4.1566999999999998</v>
      </c>
      <c r="F1989">
        <f t="shared" si="35"/>
        <v>16</v>
      </c>
    </row>
    <row r="1990" spans="1:6" x14ac:dyDescent="0.35">
      <c r="A1990">
        <v>16162</v>
      </c>
      <c r="B1990" t="s">
        <v>2408</v>
      </c>
      <c r="C1990" t="s">
        <v>432</v>
      </c>
      <c r="D1990" t="s">
        <v>433</v>
      </c>
      <c r="E1990">
        <v>2.6757</v>
      </c>
      <c r="F1990">
        <f t="shared" si="35"/>
        <v>16</v>
      </c>
    </row>
    <row r="1991" spans="1:6" x14ac:dyDescent="0.35">
      <c r="A1991">
        <v>16163</v>
      </c>
      <c r="B1991" t="s">
        <v>2409</v>
      </c>
      <c r="C1991" t="s">
        <v>432</v>
      </c>
      <c r="D1991" t="s">
        <v>433</v>
      </c>
      <c r="E1991">
        <v>1.4723999999999999</v>
      </c>
      <c r="F1991">
        <f t="shared" si="35"/>
        <v>16</v>
      </c>
    </row>
    <row r="1992" spans="1:6" x14ac:dyDescent="0.35">
      <c r="A1992">
        <v>16164</v>
      </c>
      <c r="B1992" t="s">
        <v>2410</v>
      </c>
      <c r="C1992" t="s">
        <v>432</v>
      </c>
      <c r="D1992" t="s">
        <v>433</v>
      </c>
      <c r="E1992">
        <v>7.0282</v>
      </c>
      <c r="F1992">
        <f t="shared" si="35"/>
        <v>16</v>
      </c>
    </row>
    <row r="1993" spans="1:6" x14ac:dyDescent="0.35">
      <c r="A1993">
        <v>16165</v>
      </c>
      <c r="B1993" t="s">
        <v>2411</v>
      </c>
      <c r="C1993" t="s">
        <v>432</v>
      </c>
      <c r="D1993" t="s">
        <v>433</v>
      </c>
      <c r="E1993">
        <v>24.307600000000001</v>
      </c>
      <c r="F1993">
        <f t="shared" si="35"/>
        <v>16</v>
      </c>
    </row>
    <row r="1994" spans="1:6" x14ac:dyDescent="0.35">
      <c r="A1994">
        <v>16166</v>
      </c>
      <c r="B1994" t="s">
        <v>2412</v>
      </c>
      <c r="C1994" t="s">
        <v>432</v>
      </c>
      <c r="D1994" t="s">
        <v>433</v>
      </c>
      <c r="E1994">
        <v>4.1893000000000002</v>
      </c>
      <c r="F1994">
        <f t="shared" si="35"/>
        <v>16</v>
      </c>
    </row>
    <row r="1995" spans="1:6" x14ac:dyDescent="0.35">
      <c r="A1995">
        <v>16167</v>
      </c>
      <c r="B1995" t="s">
        <v>2413</v>
      </c>
      <c r="C1995" t="s">
        <v>428</v>
      </c>
      <c r="D1995" t="s">
        <v>429</v>
      </c>
      <c r="E1995">
        <v>3.3874</v>
      </c>
      <c r="F1995">
        <f t="shared" si="35"/>
        <v>16</v>
      </c>
    </row>
    <row r="1996" spans="1:6" x14ac:dyDescent="0.35">
      <c r="A1996">
        <v>16168</v>
      </c>
      <c r="B1996" t="s">
        <v>2414</v>
      </c>
      <c r="C1996" t="s">
        <v>442</v>
      </c>
      <c r="D1996" t="s">
        <v>433</v>
      </c>
      <c r="E1996">
        <v>5.5206</v>
      </c>
      <c r="F1996">
        <f t="shared" si="35"/>
        <v>16</v>
      </c>
    </row>
    <row r="1997" spans="1:6" x14ac:dyDescent="0.35">
      <c r="A1997">
        <v>16169</v>
      </c>
      <c r="B1997" t="s">
        <v>2415</v>
      </c>
      <c r="C1997" t="s">
        <v>428</v>
      </c>
      <c r="D1997" t="s">
        <v>429</v>
      </c>
      <c r="E1997">
        <v>8.1218000000000004</v>
      </c>
      <c r="F1997">
        <f t="shared" si="35"/>
        <v>16</v>
      </c>
    </row>
    <row r="1998" spans="1:6" x14ac:dyDescent="0.35">
      <c r="A1998">
        <v>16170</v>
      </c>
      <c r="B1998" t="s">
        <v>2416</v>
      </c>
      <c r="C1998" t="s">
        <v>438</v>
      </c>
      <c r="D1998" t="s">
        <v>429</v>
      </c>
      <c r="E1998">
        <v>4.3643000000000001</v>
      </c>
      <c r="F1998">
        <f t="shared" si="35"/>
        <v>16</v>
      </c>
    </row>
    <row r="1999" spans="1:6" x14ac:dyDescent="0.35">
      <c r="A1999">
        <v>16171</v>
      </c>
      <c r="B1999" t="s">
        <v>2417</v>
      </c>
      <c r="C1999" t="s">
        <v>428</v>
      </c>
      <c r="D1999" t="s">
        <v>429</v>
      </c>
      <c r="E1999">
        <v>10.401999999999999</v>
      </c>
      <c r="F1999">
        <f t="shared" si="35"/>
        <v>16</v>
      </c>
    </row>
    <row r="2000" spans="1:6" x14ac:dyDescent="0.35">
      <c r="A2000">
        <v>16172</v>
      </c>
      <c r="B2000" t="s">
        <v>2418</v>
      </c>
      <c r="C2000" t="s">
        <v>428</v>
      </c>
      <c r="D2000" t="s">
        <v>429</v>
      </c>
      <c r="E2000">
        <v>11.0534</v>
      </c>
      <c r="F2000">
        <f t="shared" si="35"/>
        <v>16</v>
      </c>
    </row>
    <row r="2001" spans="1:6" x14ac:dyDescent="0.35">
      <c r="A2001">
        <v>16173</v>
      </c>
      <c r="B2001" t="s">
        <v>2419</v>
      </c>
      <c r="C2001" t="s">
        <v>428</v>
      </c>
      <c r="D2001" t="s">
        <v>429</v>
      </c>
      <c r="E2001">
        <v>8.4334000000000007</v>
      </c>
      <c r="F2001">
        <f t="shared" si="35"/>
        <v>16</v>
      </c>
    </row>
    <row r="2002" spans="1:6" x14ac:dyDescent="0.35">
      <c r="A2002">
        <v>16174</v>
      </c>
      <c r="B2002" t="s">
        <v>2420</v>
      </c>
      <c r="C2002" t="s">
        <v>428</v>
      </c>
      <c r="D2002" t="s">
        <v>429</v>
      </c>
      <c r="E2002">
        <v>11.2098</v>
      </c>
      <c r="F2002">
        <f t="shared" si="35"/>
        <v>16</v>
      </c>
    </row>
    <row r="2003" spans="1:6" x14ac:dyDescent="0.35">
      <c r="A2003">
        <v>16175</v>
      </c>
      <c r="B2003" t="s">
        <v>2421</v>
      </c>
      <c r="C2003" t="s">
        <v>432</v>
      </c>
      <c r="D2003" t="s">
        <v>433</v>
      </c>
      <c r="E2003">
        <v>17.598099999999999</v>
      </c>
      <c r="F2003">
        <f t="shared" si="35"/>
        <v>16</v>
      </c>
    </row>
    <row r="2004" spans="1:6" x14ac:dyDescent="0.35">
      <c r="A2004">
        <v>16176</v>
      </c>
      <c r="B2004" t="s">
        <v>2422</v>
      </c>
      <c r="C2004" t="s">
        <v>438</v>
      </c>
      <c r="D2004" t="s">
        <v>429</v>
      </c>
      <c r="E2004">
        <v>2.3956</v>
      </c>
      <c r="F2004">
        <f t="shared" si="35"/>
        <v>16</v>
      </c>
    </row>
    <row r="2005" spans="1:6" x14ac:dyDescent="0.35">
      <c r="A2005">
        <v>16177</v>
      </c>
      <c r="B2005" t="s">
        <v>2423</v>
      </c>
      <c r="C2005" t="s">
        <v>428</v>
      </c>
      <c r="D2005" t="s">
        <v>429</v>
      </c>
      <c r="E2005">
        <v>9.2797000000000001</v>
      </c>
      <c r="F2005">
        <f t="shared" si="35"/>
        <v>16</v>
      </c>
    </row>
    <row r="2006" spans="1:6" x14ac:dyDescent="0.35">
      <c r="A2006">
        <v>16178</v>
      </c>
      <c r="B2006" t="s">
        <v>2424</v>
      </c>
      <c r="C2006" t="s">
        <v>428</v>
      </c>
      <c r="D2006" t="s">
        <v>429</v>
      </c>
      <c r="E2006">
        <v>3.9542000000000002</v>
      </c>
      <c r="F2006">
        <f t="shared" si="35"/>
        <v>16</v>
      </c>
    </row>
    <row r="2007" spans="1:6" x14ac:dyDescent="0.35">
      <c r="A2007">
        <v>16179</v>
      </c>
      <c r="B2007" t="s">
        <v>2425</v>
      </c>
      <c r="C2007" t="s">
        <v>432</v>
      </c>
      <c r="D2007" t="s">
        <v>433</v>
      </c>
      <c r="E2007">
        <v>7.2636000000000003</v>
      </c>
      <c r="F2007">
        <f t="shared" si="35"/>
        <v>16</v>
      </c>
    </row>
    <row r="2008" spans="1:6" x14ac:dyDescent="0.35">
      <c r="A2008">
        <v>16180</v>
      </c>
      <c r="B2008" t="s">
        <v>2426</v>
      </c>
      <c r="C2008" t="s">
        <v>432</v>
      </c>
      <c r="D2008" t="s">
        <v>433</v>
      </c>
      <c r="E2008">
        <v>8.7299000000000007</v>
      </c>
      <c r="F2008">
        <f t="shared" si="35"/>
        <v>16</v>
      </c>
    </row>
    <row r="2009" spans="1:6" x14ac:dyDescent="0.35">
      <c r="A2009">
        <v>16182</v>
      </c>
      <c r="B2009" t="s">
        <v>2427</v>
      </c>
      <c r="C2009" t="s">
        <v>432</v>
      </c>
      <c r="D2009" t="s">
        <v>433</v>
      </c>
      <c r="E2009">
        <v>15.694000000000001</v>
      </c>
      <c r="F2009">
        <f t="shared" si="35"/>
        <v>16</v>
      </c>
    </row>
    <row r="2010" spans="1:6" x14ac:dyDescent="0.35">
      <c r="A2010">
        <v>16183</v>
      </c>
      <c r="B2010" t="s">
        <v>2428</v>
      </c>
      <c r="C2010" t="s">
        <v>428</v>
      </c>
      <c r="D2010" t="s">
        <v>429</v>
      </c>
      <c r="E2010">
        <v>19.459</v>
      </c>
      <c r="F2010">
        <f t="shared" si="35"/>
        <v>16</v>
      </c>
    </row>
    <row r="2011" spans="1:6" x14ac:dyDescent="0.35">
      <c r="A2011">
        <v>16184</v>
      </c>
      <c r="B2011" t="s">
        <v>2429</v>
      </c>
      <c r="C2011" t="s">
        <v>432</v>
      </c>
      <c r="D2011" t="s">
        <v>433</v>
      </c>
      <c r="E2011">
        <v>25.4375</v>
      </c>
      <c r="F2011">
        <f t="shared" si="35"/>
        <v>16</v>
      </c>
    </row>
    <row r="2012" spans="1:6" x14ac:dyDescent="0.35">
      <c r="A2012">
        <v>16185</v>
      </c>
      <c r="B2012" t="s">
        <v>2430</v>
      </c>
      <c r="C2012" t="s">
        <v>428</v>
      </c>
      <c r="D2012" t="s">
        <v>429</v>
      </c>
      <c r="E2012">
        <v>5.0754000000000001</v>
      </c>
      <c r="F2012">
        <f t="shared" si="35"/>
        <v>16</v>
      </c>
    </row>
    <row r="2013" spans="1:6" x14ac:dyDescent="0.35">
      <c r="A2013">
        <v>16186</v>
      </c>
      <c r="B2013" t="s">
        <v>2431</v>
      </c>
      <c r="C2013" t="s">
        <v>442</v>
      </c>
      <c r="D2013" t="s">
        <v>433</v>
      </c>
      <c r="E2013">
        <v>6.1593</v>
      </c>
      <c r="F2013">
        <f t="shared" si="35"/>
        <v>16</v>
      </c>
    </row>
    <row r="2014" spans="1:6" x14ac:dyDescent="0.35">
      <c r="A2014">
        <v>16187</v>
      </c>
      <c r="B2014" t="s">
        <v>2432</v>
      </c>
      <c r="C2014" t="s">
        <v>432</v>
      </c>
      <c r="D2014" t="s">
        <v>433</v>
      </c>
      <c r="E2014">
        <v>24.509599999999999</v>
      </c>
      <c r="F2014">
        <f t="shared" si="35"/>
        <v>16</v>
      </c>
    </row>
    <row r="2015" spans="1:6" x14ac:dyDescent="0.35">
      <c r="A2015">
        <v>16188</v>
      </c>
      <c r="B2015" t="s">
        <v>2433</v>
      </c>
      <c r="C2015" t="s">
        <v>442</v>
      </c>
      <c r="D2015" t="s">
        <v>433</v>
      </c>
      <c r="E2015">
        <v>30.931000000000001</v>
      </c>
      <c r="F2015">
        <f t="shared" si="35"/>
        <v>16</v>
      </c>
    </row>
    <row r="2016" spans="1:6" x14ac:dyDescent="0.35">
      <c r="A2016">
        <v>16189</v>
      </c>
      <c r="B2016" t="s">
        <v>2434</v>
      </c>
      <c r="C2016" t="s">
        <v>428</v>
      </c>
      <c r="D2016" t="s">
        <v>429</v>
      </c>
      <c r="E2016">
        <v>5.2431999999999999</v>
      </c>
      <c r="F2016">
        <f t="shared" si="35"/>
        <v>16</v>
      </c>
    </row>
    <row r="2017" spans="1:6" x14ac:dyDescent="0.35">
      <c r="A2017">
        <v>16190</v>
      </c>
      <c r="B2017" t="s">
        <v>2435</v>
      </c>
      <c r="C2017" t="s">
        <v>442</v>
      </c>
      <c r="D2017" t="s">
        <v>433</v>
      </c>
      <c r="E2017">
        <v>22.856100000000001</v>
      </c>
      <c r="F2017">
        <f t="shared" si="35"/>
        <v>16</v>
      </c>
    </row>
    <row r="2018" spans="1:6" x14ac:dyDescent="0.35">
      <c r="A2018">
        <v>16191</v>
      </c>
      <c r="B2018" t="s">
        <v>2436</v>
      </c>
      <c r="C2018" t="s">
        <v>432</v>
      </c>
      <c r="D2018" t="s">
        <v>433</v>
      </c>
      <c r="E2018">
        <v>14.3375</v>
      </c>
      <c r="F2018">
        <f t="shared" si="35"/>
        <v>16</v>
      </c>
    </row>
    <row r="2019" spans="1:6" x14ac:dyDescent="0.35">
      <c r="A2019">
        <v>16193</v>
      </c>
      <c r="B2019" t="s">
        <v>2437</v>
      </c>
      <c r="C2019" t="s">
        <v>428</v>
      </c>
      <c r="D2019" t="s">
        <v>429</v>
      </c>
      <c r="E2019">
        <v>6.9574999999999996</v>
      </c>
      <c r="F2019">
        <f t="shared" si="35"/>
        <v>16</v>
      </c>
    </row>
    <row r="2020" spans="1:6" x14ac:dyDescent="0.35">
      <c r="A2020">
        <v>16194</v>
      </c>
      <c r="B2020" t="s">
        <v>2438</v>
      </c>
      <c r="C2020" t="s">
        <v>428</v>
      </c>
      <c r="D2020" t="s">
        <v>429</v>
      </c>
      <c r="E2020">
        <v>10.7409</v>
      </c>
      <c r="F2020">
        <f t="shared" si="35"/>
        <v>16</v>
      </c>
    </row>
    <row r="2021" spans="1:6" x14ac:dyDescent="0.35">
      <c r="A2021">
        <v>16195</v>
      </c>
      <c r="B2021" t="s">
        <v>2439</v>
      </c>
      <c r="C2021" t="s">
        <v>451</v>
      </c>
      <c r="D2021" t="s">
        <v>433</v>
      </c>
      <c r="E2021">
        <v>63.427399999999999</v>
      </c>
      <c r="F2021">
        <f t="shared" si="35"/>
        <v>16</v>
      </c>
    </row>
    <row r="2022" spans="1:6" x14ac:dyDescent="0.35">
      <c r="A2022">
        <v>16196</v>
      </c>
      <c r="B2022" t="s">
        <v>2440</v>
      </c>
      <c r="C2022" t="s">
        <v>428</v>
      </c>
      <c r="D2022" t="s">
        <v>429</v>
      </c>
      <c r="E2022">
        <v>5.7816999999999998</v>
      </c>
      <c r="F2022">
        <f t="shared" si="35"/>
        <v>16</v>
      </c>
    </row>
    <row r="2023" spans="1:6" x14ac:dyDescent="0.35">
      <c r="A2023">
        <v>16197</v>
      </c>
      <c r="B2023" t="s">
        <v>2441</v>
      </c>
      <c r="C2023" t="s">
        <v>442</v>
      </c>
      <c r="D2023" t="s">
        <v>433</v>
      </c>
      <c r="E2023">
        <v>6.7859999999999996</v>
      </c>
      <c r="F2023">
        <f t="shared" si="35"/>
        <v>16</v>
      </c>
    </row>
    <row r="2024" spans="1:6" x14ac:dyDescent="0.35">
      <c r="A2024">
        <v>16198</v>
      </c>
      <c r="B2024" t="s">
        <v>2442</v>
      </c>
      <c r="C2024" t="s">
        <v>428</v>
      </c>
      <c r="D2024" t="s">
        <v>429</v>
      </c>
      <c r="E2024">
        <v>12.337</v>
      </c>
      <c r="F2024">
        <f t="shared" si="35"/>
        <v>16</v>
      </c>
    </row>
    <row r="2025" spans="1:6" x14ac:dyDescent="0.35">
      <c r="A2025">
        <v>16199</v>
      </c>
      <c r="B2025" t="s">
        <v>2443</v>
      </c>
      <c r="C2025" t="s">
        <v>432</v>
      </c>
      <c r="D2025" t="s">
        <v>433</v>
      </c>
      <c r="E2025">
        <v>26.63</v>
      </c>
      <c r="F2025">
        <f t="shared" si="35"/>
        <v>16</v>
      </c>
    </row>
    <row r="2026" spans="1:6" x14ac:dyDescent="0.35">
      <c r="A2026">
        <v>16200</v>
      </c>
      <c r="B2026" t="s">
        <v>2444</v>
      </c>
      <c r="C2026" t="s">
        <v>432</v>
      </c>
      <c r="D2026" t="s">
        <v>433</v>
      </c>
      <c r="E2026">
        <v>11.509399999999999</v>
      </c>
      <c r="F2026">
        <f t="shared" si="35"/>
        <v>16</v>
      </c>
    </row>
    <row r="2027" spans="1:6" x14ac:dyDescent="0.35">
      <c r="A2027">
        <v>16201</v>
      </c>
      <c r="B2027" t="s">
        <v>2445</v>
      </c>
      <c r="C2027" t="s">
        <v>432</v>
      </c>
      <c r="D2027" t="s">
        <v>433</v>
      </c>
      <c r="E2027">
        <v>12.6919</v>
      </c>
      <c r="F2027">
        <f t="shared" si="35"/>
        <v>16</v>
      </c>
    </row>
    <row r="2028" spans="1:6" x14ac:dyDescent="0.35">
      <c r="A2028">
        <v>16202</v>
      </c>
      <c r="B2028" t="s">
        <v>2446</v>
      </c>
      <c r="C2028" t="s">
        <v>428</v>
      </c>
      <c r="D2028" t="s">
        <v>429</v>
      </c>
      <c r="E2028">
        <v>12.3309</v>
      </c>
      <c r="F2028">
        <f t="shared" si="35"/>
        <v>16</v>
      </c>
    </row>
    <row r="2029" spans="1:6" x14ac:dyDescent="0.35">
      <c r="A2029">
        <v>16203</v>
      </c>
      <c r="B2029" t="s">
        <v>2447</v>
      </c>
      <c r="C2029" t="s">
        <v>428</v>
      </c>
      <c r="D2029" t="s">
        <v>429</v>
      </c>
      <c r="E2029">
        <v>4.9664000000000001</v>
      </c>
      <c r="F2029">
        <f t="shared" si="35"/>
        <v>16</v>
      </c>
    </row>
    <row r="2030" spans="1:6" x14ac:dyDescent="0.35">
      <c r="A2030">
        <v>16204</v>
      </c>
      <c r="B2030" t="s">
        <v>2448</v>
      </c>
      <c r="C2030" t="s">
        <v>432</v>
      </c>
      <c r="D2030" t="s">
        <v>433</v>
      </c>
      <c r="E2030">
        <v>17.781199999999998</v>
      </c>
      <c r="F2030">
        <f t="shared" si="35"/>
        <v>16</v>
      </c>
    </row>
    <row r="2031" spans="1:6" x14ac:dyDescent="0.35">
      <c r="A2031">
        <v>16205</v>
      </c>
      <c r="B2031" t="s">
        <v>2449</v>
      </c>
      <c r="C2031" t="s">
        <v>442</v>
      </c>
      <c r="D2031" t="s">
        <v>433</v>
      </c>
      <c r="E2031">
        <v>2.0651999999999999</v>
      </c>
      <c r="F2031">
        <f t="shared" si="35"/>
        <v>16</v>
      </c>
    </row>
    <row r="2032" spans="1:6" x14ac:dyDescent="0.35">
      <c r="A2032">
        <v>16206</v>
      </c>
      <c r="B2032" t="s">
        <v>2450</v>
      </c>
      <c r="C2032" t="s">
        <v>428</v>
      </c>
      <c r="D2032" t="s">
        <v>429</v>
      </c>
      <c r="E2032">
        <v>9.7251999999999992</v>
      </c>
      <c r="F2032">
        <f t="shared" si="35"/>
        <v>16</v>
      </c>
    </row>
    <row r="2033" spans="1:6" x14ac:dyDescent="0.35">
      <c r="A2033">
        <v>16207</v>
      </c>
      <c r="B2033" t="s">
        <v>2451</v>
      </c>
      <c r="C2033" t="s">
        <v>428</v>
      </c>
      <c r="D2033" t="s">
        <v>429</v>
      </c>
      <c r="E2033">
        <v>9.1033000000000008</v>
      </c>
      <c r="F2033">
        <f t="shared" si="35"/>
        <v>16</v>
      </c>
    </row>
    <row r="2034" spans="1:6" x14ac:dyDescent="0.35">
      <c r="A2034">
        <v>16208</v>
      </c>
      <c r="B2034" t="s">
        <v>2452</v>
      </c>
      <c r="C2034" t="s">
        <v>428</v>
      </c>
      <c r="D2034" t="s">
        <v>429</v>
      </c>
      <c r="E2034">
        <v>3.8995000000000002</v>
      </c>
      <c r="F2034">
        <f t="shared" si="35"/>
        <v>16</v>
      </c>
    </row>
    <row r="2035" spans="1:6" x14ac:dyDescent="0.35">
      <c r="A2035">
        <v>16209</v>
      </c>
      <c r="B2035" t="s">
        <v>2453</v>
      </c>
      <c r="C2035" t="s">
        <v>428</v>
      </c>
      <c r="D2035" t="s">
        <v>429</v>
      </c>
      <c r="E2035">
        <v>4.3391999999999999</v>
      </c>
      <c r="F2035">
        <f t="shared" si="35"/>
        <v>16</v>
      </c>
    </row>
    <row r="2036" spans="1:6" x14ac:dyDescent="0.35">
      <c r="A2036">
        <v>16210</v>
      </c>
      <c r="B2036" t="s">
        <v>2454</v>
      </c>
      <c r="C2036" t="s">
        <v>432</v>
      </c>
      <c r="D2036" t="s">
        <v>433</v>
      </c>
      <c r="E2036">
        <v>46.967700000000001</v>
      </c>
      <c r="F2036">
        <f t="shared" si="35"/>
        <v>16</v>
      </c>
    </row>
    <row r="2037" spans="1:6" x14ac:dyDescent="0.35">
      <c r="A2037">
        <v>16211</v>
      </c>
      <c r="B2037" t="s">
        <v>2455</v>
      </c>
      <c r="C2037" t="s">
        <v>442</v>
      </c>
      <c r="D2037" t="s">
        <v>433</v>
      </c>
      <c r="E2037">
        <v>10.9076</v>
      </c>
      <c r="F2037">
        <f t="shared" si="35"/>
        <v>16</v>
      </c>
    </row>
    <row r="2038" spans="1:6" x14ac:dyDescent="0.35">
      <c r="A2038">
        <v>16212</v>
      </c>
      <c r="B2038" t="s">
        <v>2456</v>
      </c>
      <c r="C2038" t="s">
        <v>428</v>
      </c>
      <c r="D2038" t="s">
        <v>429</v>
      </c>
      <c r="E2038">
        <v>8.27</v>
      </c>
      <c r="F2038">
        <f t="shared" si="35"/>
        <v>16</v>
      </c>
    </row>
    <row r="2039" spans="1:6" x14ac:dyDescent="0.35">
      <c r="A2039">
        <v>16213</v>
      </c>
      <c r="B2039" t="s">
        <v>2457</v>
      </c>
      <c r="C2039" t="s">
        <v>428</v>
      </c>
      <c r="D2039" t="s">
        <v>429</v>
      </c>
      <c r="E2039">
        <v>4.1666999999999996</v>
      </c>
      <c r="F2039">
        <f t="shared" si="35"/>
        <v>16</v>
      </c>
    </row>
    <row r="2040" spans="1:6" x14ac:dyDescent="0.35">
      <c r="A2040">
        <v>16214</v>
      </c>
      <c r="B2040" t="s">
        <v>2458</v>
      </c>
      <c r="C2040" t="s">
        <v>428</v>
      </c>
      <c r="D2040" t="s">
        <v>429</v>
      </c>
      <c r="E2040">
        <v>3.4249000000000001</v>
      </c>
      <c r="F2040">
        <f t="shared" si="35"/>
        <v>16</v>
      </c>
    </row>
    <row r="2041" spans="1:6" x14ac:dyDescent="0.35">
      <c r="A2041">
        <v>16215</v>
      </c>
      <c r="B2041" t="s">
        <v>2459</v>
      </c>
      <c r="C2041" t="s">
        <v>428</v>
      </c>
      <c r="D2041" t="s">
        <v>429</v>
      </c>
      <c r="E2041">
        <v>8.9135000000000009</v>
      </c>
      <c r="F2041">
        <f t="shared" si="35"/>
        <v>16</v>
      </c>
    </row>
    <row r="2042" spans="1:6" x14ac:dyDescent="0.35">
      <c r="A2042">
        <v>16216</v>
      </c>
      <c r="B2042" t="s">
        <v>2460</v>
      </c>
      <c r="C2042" t="s">
        <v>428</v>
      </c>
      <c r="D2042" t="s">
        <v>429</v>
      </c>
      <c r="E2042">
        <v>2.7936000000000001</v>
      </c>
      <c r="F2042">
        <f t="shared" si="35"/>
        <v>16</v>
      </c>
    </row>
    <row r="2043" spans="1:6" x14ac:dyDescent="0.35">
      <c r="A2043">
        <v>16217</v>
      </c>
      <c r="B2043" t="s">
        <v>2461</v>
      </c>
      <c r="C2043" t="s">
        <v>428</v>
      </c>
      <c r="D2043" t="s">
        <v>429</v>
      </c>
      <c r="E2043">
        <v>11.107100000000001</v>
      </c>
      <c r="F2043">
        <f t="shared" si="35"/>
        <v>16</v>
      </c>
    </row>
    <row r="2044" spans="1:6" x14ac:dyDescent="0.35">
      <c r="A2044">
        <v>16218</v>
      </c>
      <c r="B2044" t="s">
        <v>2462</v>
      </c>
      <c r="C2044" t="s">
        <v>428</v>
      </c>
      <c r="D2044" t="s">
        <v>429</v>
      </c>
      <c r="E2044">
        <v>13.5176</v>
      </c>
      <c r="F2044">
        <f t="shared" si="35"/>
        <v>16</v>
      </c>
    </row>
    <row r="2045" spans="1:6" x14ac:dyDescent="0.35">
      <c r="A2045">
        <v>16219</v>
      </c>
      <c r="B2045" t="s">
        <v>2463</v>
      </c>
      <c r="C2045" t="s">
        <v>511</v>
      </c>
      <c r="D2045" t="s">
        <v>429</v>
      </c>
      <c r="E2045">
        <v>32.542999999999999</v>
      </c>
      <c r="F2045">
        <f t="shared" si="35"/>
        <v>16</v>
      </c>
    </row>
    <row r="2046" spans="1:6" x14ac:dyDescent="0.35">
      <c r="A2046">
        <v>16220</v>
      </c>
      <c r="B2046" t="s">
        <v>2464</v>
      </c>
      <c r="C2046" t="s">
        <v>428</v>
      </c>
      <c r="D2046" t="s">
        <v>429</v>
      </c>
      <c r="E2046">
        <v>8.4197000000000006</v>
      </c>
      <c r="F2046">
        <f t="shared" si="35"/>
        <v>16</v>
      </c>
    </row>
    <row r="2047" spans="1:6" x14ac:dyDescent="0.35">
      <c r="A2047">
        <v>16221</v>
      </c>
      <c r="B2047" t="s">
        <v>2465</v>
      </c>
      <c r="C2047" t="s">
        <v>428</v>
      </c>
      <c r="D2047" t="s">
        <v>429</v>
      </c>
      <c r="E2047">
        <v>7.5667</v>
      </c>
      <c r="F2047">
        <f t="shared" si="35"/>
        <v>16</v>
      </c>
    </row>
    <row r="2048" spans="1:6" x14ac:dyDescent="0.35">
      <c r="A2048">
        <v>16222</v>
      </c>
      <c r="B2048" t="s">
        <v>2466</v>
      </c>
      <c r="C2048" t="s">
        <v>428</v>
      </c>
      <c r="D2048" t="s">
        <v>429</v>
      </c>
      <c r="E2048">
        <v>14.949199999999999</v>
      </c>
      <c r="F2048">
        <f t="shared" si="35"/>
        <v>16</v>
      </c>
    </row>
    <row r="2049" spans="1:6" x14ac:dyDescent="0.35">
      <c r="A2049">
        <v>16223</v>
      </c>
      <c r="B2049" t="s">
        <v>2467</v>
      </c>
      <c r="C2049" t="s">
        <v>432</v>
      </c>
      <c r="D2049" t="s">
        <v>433</v>
      </c>
      <c r="E2049">
        <v>97.117800000000003</v>
      </c>
      <c r="F2049">
        <f t="shared" si="35"/>
        <v>16</v>
      </c>
    </row>
    <row r="2050" spans="1:6" x14ac:dyDescent="0.35">
      <c r="A2050">
        <v>16224</v>
      </c>
      <c r="B2050" t="s">
        <v>2468</v>
      </c>
      <c r="C2050" t="s">
        <v>428</v>
      </c>
      <c r="D2050" t="s">
        <v>429</v>
      </c>
      <c r="E2050">
        <v>3.6989000000000001</v>
      </c>
      <c r="F2050">
        <f t="shared" si="35"/>
        <v>16</v>
      </c>
    </row>
    <row r="2051" spans="1:6" x14ac:dyDescent="0.35">
      <c r="A2051">
        <v>16225</v>
      </c>
      <c r="B2051" t="s">
        <v>2469</v>
      </c>
      <c r="C2051" t="s">
        <v>432</v>
      </c>
      <c r="D2051" t="s">
        <v>433</v>
      </c>
      <c r="E2051">
        <v>32.365900000000003</v>
      </c>
      <c r="F2051">
        <f t="shared" ref="F2051:F2114" si="36">INT(A2051/1000)</f>
        <v>16</v>
      </c>
    </row>
    <row r="2052" spans="1:6" x14ac:dyDescent="0.35">
      <c r="A2052">
        <v>16226</v>
      </c>
      <c r="B2052" t="s">
        <v>2470</v>
      </c>
      <c r="C2052" t="s">
        <v>432</v>
      </c>
      <c r="D2052" t="s">
        <v>433</v>
      </c>
      <c r="E2052">
        <v>14.677099999999999</v>
      </c>
      <c r="F2052">
        <f t="shared" si="36"/>
        <v>16</v>
      </c>
    </row>
    <row r="2053" spans="1:6" x14ac:dyDescent="0.35">
      <c r="A2053">
        <v>16227</v>
      </c>
      <c r="B2053" t="s">
        <v>2471</v>
      </c>
      <c r="C2053" t="s">
        <v>432</v>
      </c>
      <c r="D2053" t="s">
        <v>433</v>
      </c>
      <c r="E2053">
        <v>2.3047</v>
      </c>
      <c r="F2053">
        <f t="shared" si="36"/>
        <v>16</v>
      </c>
    </row>
    <row r="2054" spans="1:6" x14ac:dyDescent="0.35">
      <c r="A2054">
        <v>16229</v>
      </c>
      <c r="B2054" t="s">
        <v>2472</v>
      </c>
      <c r="C2054" t="s">
        <v>432</v>
      </c>
      <c r="D2054" t="s">
        <v>433</v>
      </c>
      <c r="E2054">
        <v>31.043500000000002</v>
      </c>
      <c r="F2054">
        <f t="shared" si="36"/>
        <v>16</v>
      </c>
    </row>
    <row r="2055" spans="1:6" x14ac:dyDescent="0.35">
      <c r="A2055">
        <v>16230</v>
      </c>
      <c r="B2055" t="s">
        <v>2473</v>
      </c>
      <c r="C2055" t="s">
        <v>432</v>
      </c>
      <c r="D2055" t="s">
        <v>433</v>
      </c>
      <c r="E2055">
        <v>19.389199999999999</v>
      </c>
      <c r="F2055">
        <f t="shared" si="36"/>
        <v>16</v>
      </c>
    </row>
    <row r="2056" spans="1:6" x14ac:dyDescent="0.35">
      <c r="A2056">
        <v>16232</v>
      </c>
      <c r="B2056" t="s">
        <v>2474</v>
      </c>
      <c r="C2056" t="s">
        <v>428</v>
      </c>
      <c r="D2056" t="s">
        <v>429</v>
      </c>
      <c r="E2056">
        <v>4.1153000000000004</v>
      </c>
      <c r="F2056">
        <f t="shared" si="36"/>
        <v>16</v>
      </c>
    </row>
    <row r="2057" spans="1:6" x14ac:dyDescent="0.35">
      <c r="A2057">
        <v>16233</v>
      </c>
      <c r="B2057" t="s">
        <v>2475</v>
      </c>
      <c r="C2057" t="s">
        <v>428</v>
      </c>
      <c r="D2057" t="s">
        <v>429</v>
      </c>
      <c r="E2057">
        <v>7.1334999999999997</v>
      </c>
      <c r="F2057">
        <f t="shared" si="36"/>
        <v>16</v>
      </c>
    </row>
    <row r="2058" spans="1:6" x14ac:dyDescent="0.35">
      <c r="A2058">
        <v>16234</v>
      </c>
      <c r="B2058" t="s">
        <v>2476</v>
      </c>
      <c r="C2058" t="s">
        <v>442</v>
      </c>
      <c r="D2058" t="s">
        <v>433</v>
      </c>
      <c r="E2058">
        <v>15.756</v>
      </c>
      <c r="F2058">
        <f t="shared" si="36"/>
        <v>16</v>
      </c>
    </row>
    <row r="2059" spans="1:6" x14ac:dyDescent="0.35">
      <c r="A2059">
        <v>16235</v>
      </c>
      <c r="B2059" t="s">
        <v>2477</v>
      </c>
      <c r="C2059" t="s">
        <v>428</v>
      </c>
      <c r="D2059" t="s">
        <v>429</v>
      </c>
      <c r="E2059">
        <v>5.4527999999999999</v>
      </c>
      <c r="F2059">
        <f t="shared" si="36"/>
        <v>16</v>
      </c>
    </row>
    <row r="2060" spans="1:6" x14ac:dyDescent="0.35">
      <c r="A2060">
        <v>16236</v>
      </c>
      <c r="B2060" t="s">
        <v>2478</v>
      </c>
      <c r="C2060" t="s">
        <v>442</v>
      </c>
      <c r="D2060" t="s">
        <v>433</v>
      </c>
      <c r="E2060">
        <v>3.5327999999999999</v>
      </c>
      <c r="F2060">
        <f t="shared" si="36"/>
        <v>16</v>
      </c>
    </row>
    <row r="2061" spans="1:6" x14ac:dyDescent="0.35">
      <c r="A2061">
        <v>16237</v>
      </c>
      <c r="B2061" t="s">
        <v>2479</v>
      </c>
      <c r="C2061" t="s">
        <v>432</v>
      </c>
      <c r="D2061" t="s">
        <v>433</v>
      </c>
      <c r="E2061">
        <v>12.443199999999999</v>
      </c>
      <c r="F2061">
        <f t="shared" si="36"/>
        <v>16</v>
      </c>
    </row>
    <row r="2062" spans="1:6" x14ac:dyDescent="0.35">
      <c r="A2062">
        <v>16238</v>
      </c>
      <c r="B2062" t="s">
        <v>2480</v>
      </c>
      <c r="C2062" t="s">
        <v>428</v>
      </c>
      <c r="D2062" t="s">
        <v>429</v>
      </c>
      <c r="E2062">
        <v>5.7266000000000004</v>
      </c>
      <c r="F2062">
        <f t="shared" si="36"/>
        <v>16</v>
      </c>
    </row>
    <row r="2063" spans="1:6" x14ac:dyDescent="0.35">
      <c r="A2063">
        <v>16239</v>
      </c>
      <c r="B2063" t="s">
        <v>2481</v>
      </c>
      <c r="C2063" t="s">
        <v>428</v>
      </c>
      <c r="D2063" t="s">
        <v>429</v>
      </c>
      <c r="E2063">
        <v>6.3837999999999999</v>
      </c>
      <c r="F2063">
        <f t="shared" si="36"/>
        <v>16</v>
      </c>
    </row>
    <row r="2064" spans="1:6" x14ac:dyDescent="0.35">
      <c r="A2064">
        <v>16240</v>
      </c>
      <c r="B2064" t="s">
        <v>2482</v>
      </c>
      <c r="C2064" t="s">
        <v>428</v>
      </c>
      <c r="D2064" t="s">
        <v>429</v>
      </c>
      <c r="E2064">
        <v>4.4321999999999999</v>
      </c>
      <c r="F2064">
        <f t="shared" si="36"/>
        <v>16</v>
      </c>
    </row>
    <row r="2065" spans="1:6" x14ac:dyDescent="0.35">
      <c r="A2065">
        <v>16241</v>
      </c>
      <c r="B2065" t="s">
        <v>2483</v>
      </c>
      <c r="C2065" t="s">
        <v>432</v>
      </c>
      <c r="D2065" t="s">
        <v>433</v>
      </c>
      <c r="E2065">
        <v>4.9516999999999998</v>
      </c>
      <c r="F2065">
        <f t="shared" si="36"/>
        <v>16</v>
      </c>
    </row>
    <row r="2066" spans="1:6" x14ac:dyDescent="0.35">
      <c r="A2066">
        <v>16242</v>
      </c>
      <c r="B2066" t="s">
        <v>2484</v>
      </c>
      <c r="C2066" t="s">
        <v>428</v>
      </c>
      <c r="D2066" t="s">
        <v>429</v>
      </c>
      <c r="E2066">
        <v>6.0942999999999996</v>
      </c>
      <c r="F2066">
        <f t="shared" si="36"/>
        <v>16</v>
      </c>
    </row>
    <row r="2067" spans="1:6" x14ac:dyDescent="0.35">
      <c r="A2067">
        <v>16243</v>
      </c>
      <c r="B2067" t="s">
        <v>2485</v>
      </c>
      <c r="C2067" t="s">
        <v>451</v>
      </c>
      <c r="D2067" t="s">
        <v>433</v>
      </c>
      <c r="E2067">
        <v>40.780700000000003</v>
      </c>
      <c r="F2067">
        <f t="shared" si="36"/>
        <v>16</v>
      </c>
    </row>
    <row r="2068" spans="1:6" x14ac:dyDescent="0.35">
      <c r="A2068">
        <v>16244</v>
      </c>
      <c r="B2068" t="s">
        <v>2486</v>
      </c>
      <c r="C2068" t="s">
        <v>428</v>
      </c>
      <c r="D2068" t="s">
        <v>429</v>
      </c>
      <c r="E2068">
        <v>6.6387999999999998</v>
      </c>
      <c r="F2068">
        <f t="shared" si="36"/>
        <v>16</v>
      </c>
    </row>
    <row r="2069" spans="1:6" x14ac:dyDescent="0.35">
      <c r="A2069">
        <v>16245</v>
      </c>
      <c r="B2069" t="s">
        <v>2487</v>
      </c>
      <c r="C2069" t="s">
        <v>428</v>
      </c>
      <c r="D2069" t="s">
        <v>429</v>
      </c>
      <c r="E2069">
        <v>15.3064</v>
      </c>
      <c r="F2069">
        <f t="shared" si="36"/>
        <v>16</v>
      </c>
    </row>
    <row r="2070" spans="1:6" x14ac:dyDescent="0.35">
      <c r="A2070">
        <v>16246</v>
      </c>
      <c r="B2070" t="s">
        <v>2488</v>
      </c>
      <c r="C2070" t="s">
        <v>428</v>
      </c>
      <c r="D2070" t="s">
        <v>429</v>
      </c>
      <c r="E2070">
        <v>35.178699999999999</v>
      </c>
      <c r="F2070">
        <f t="shared" si="36"/>
        <v>16</v>
      </c>
    </row>
    <row r="2071" spans="1:6" x14ac:dyDescent="0.35">
      <c r="A2071">
        <v>16247</v>
      </c>
      <c r="B2071" t="s">
        <v>2489</v>
      </c>
      <c r="C2071" t="s">
        <v>432</v>
      </c>
      <c r="D2071" t="s">
        <v>433</v>
      </c>
      <c r="E2071">
        <v>12.094799999999999</v>
      </c>
      <c r="F2071">
        <f t="shared" si="36"/>
        <v>16</v>
      </c>
    </row>
    <row r="2072" spans="1:6" x14ac:dyDescent="0.35">
      <c r="A2072">
        <v>16248</v>
      </c>
      <c r="B2072" t="s">
        <v>2490</v>
      </c>
      <c r="C2072" t="s">
        <v>442</v>
      </c>
      <c r="D2072" t="s">
        <v>433</v>
      </c>
      <c r="E2072">
        <v>8.4995999999999992</v>
      </c>
      <c r="F2072">
        <f t="shared" si="36"/>
        <v>16</v>
      </c>
    </row>
    <row r="2073" spans="1:6" x14ac:dyDescent="0.35">
      <c r="A2073">
        <v>16249</v>
      </c>
      <c r="B2073" t="s">
        <v>2491</v>
      </c>
      <c r="C2073" t="s">
        <v>432</v>
      </c>
      <c r="D2073" t="s">
        <v>433</v>
      </c>
      <c r="E2073">
        <v>9.3538999999999994</v>
      </c>
      <c r="F2073">
        <f t="shared" si="36"/>
        <v>16</v>
      </c>
    </row>
    <row r="2074" spans="1:6" x14ac:dyDescent="0.35">
      <c r="A2074">
        <v>16250</v>
      </c>
      <c r="B2074" t="s">
        <v>2492</v>
      </c>
      <c r="C2074" t="s">
        <v>428</v>
      </c>
      <c r="D2074" t="s">
        <v>429</v>
      </c>
      <c r="E2074">
        <v>3.6648000000000001</v>
      </c>
      <c r="F2074">
        <f t="shared" si="36"/>
        <v>16</v>
      </c>
    </row>
    <row r="2075" spans="1:6" x14ac:dyDescent="0.35">
      <c r="A2075">
        <v>16251</v>
      </c>
      <c r="B2075" t="s">
        <v>2493</v>
      </c>
      <c r="C2075" t="s">
        <v>428</v>
      </c>
      <c r="D2075" t="s">
        <v>429</v>
      </c>
      <c r="E2075">
        <v>1.3010999999999999</v>
      </c>
      <c r="F2075">
        <f t="shared" si="36"/>
        <v>16</v>
      </c>
    </row>
    <row r="2076" spans="1:6" x14ac:dyDescent="0.35">
      <c r="A2076">
        <v>16252</v>
      </c>
      <c r="B2076" t="s">
        <v>2494</v>
      </c>
      <c r="C2076" t="s">
        <v>428</v>
      </c>
      <c r="D2076" t="s">
        <v>429</v>
      </c>
      <c r="E2076">
        <v>16.161200000000001</v>
      </c>
      <c r="F2076">
        <f t="shared" si="36"/>
        <v>16</v>
      </c>
    </row>
    <row r="2077" spans="1:6" x14ac:dyDescent="0.35">
      <c r="A2077">
        <v>16253</v>
      </c>
      <c r="B2077" t="s">
        <v>2495</v>
      </c>
      <c r="C2077" t="s">
        <v>428</v>
      </c>
      <c r="D2077" t="s">
        <v>429</v>
      </c>
      <c r="E2077">
        <v>31.286100000000001</v>
      </c>
      <c r="F2077">
        <f t="shared" si="36"/>
        <v>16</v>
      </c>
    </row>
    <row r="2078" spans="1:6" x14ac:dyDescent="0.35">
      <c r="A2078">
        <v>17001</v>
      </c>
      <c r="B2078" t="s">
        <v>2496</v>
      </c>
      <c r="C2078" t="s">
        <v>428</v>
      </c>
      <c r="D2078" t="s">
        <v>429</v>
      </c>
      <c r="E2078">
        <v>9.7927999999999997</v>
      </c>
      <c r="F2078">
        <f t="shared" si="36"/>
        <v>17</v>
      </c>
    </row>
    <row r="2079" spans="1:6" x14ac:dyDescent="0.35">
      <c r="A2079">
        <v>17002</v>
      </c>
      <c r="B2079" t="s">
        <v>2497</v>
      </c>
      <c r="C2079" t="s">
        <v>428</v>
      </c>
      <c r="D2079" t="s">
        <v>429</v>
      </c>
      <c r="E2079">
        <v>13.5939</v>
      </c>
      <c r="F2079">
        <f t="shared" si="36"/>
        <v>17</v>
      </c>
    </row>
    <row r="2080" spans="1:6" x14ac:dyDescent="0.35">
      <c r="A2080">
        <v>17003</v>
      </c>
      <c r="B2080" t="s">
        <v>2498</v>
      </c>
      <c r="C2080" t="s">
        <v>432</v>
      </c>
      <c r="D2080" t="s">
        <v>433</v>
      </c>
      <c r="E2080">
        <v>12.991899999999999</v>
      </c>
      <c r="F2080">
        <f t="shared" si="36"/>
        <v>17</v>
      </c>
    </row>
    <row r="2081" spans="1:6" x14ac:dyDescent="0.35">
      <c r="A2081">
        <v>17004</v>
      </c>
      <c r="B2081" t="s">
        <v>2499</v>
      </c>
      <c r="C2081" t="s">
        <v>428</v>
      </c>
      <c r="D2081" t="s">
        <v>429</v>
      </c>
      <c r="E2081">
        <v>14.1203</v>
      </c>
      <c r="F2081">
        <f t="shared" si="36"/>
        <v>17</v>
      </c>
    </row>
    <row r="2082" spans="1:6" x14ac:dyDescent="0.35">
      <c r="A2082">
        <v>17005</v>
      </c>
      <c r="B2082" t="s">
        <v>2500</v>
      </c>
      <c r="C2082" t="s">
        <v>432</v>
      </c>
      <c r="D2082" t="s">
        <v>433</v>
      </c>
      <c r="E2082">
        <v>24.146799999999999</v>
      </c>
      <c r="F2082">
        <f t="shared" si="36"/>
        <v>17</v>
      </c>
    </row>
    <row r="2083" spans="1:6" x14ac:dyDescent="0.35">
      <c r="A2083">
        <v>17006</v>
      </c>
      <c r="B2083" t="s">
        <v>2501</v>
      </c>
      <c r="C2083" t="s">
        <v>432</v>
      </c>
      <c r="D2083" t="s">
        <v>433</v>
      </c>
      <c r="E2083">
        <v>31.154699999999998</v>
      </c>
      <c r="F2083">
        <f t="shared" si="36"/>
        <v>17</v>
      </c>
    </row>
    <row r="2084" spans="1:6" x14ac:dyDescent="0.35">
      <c r="A2084">
        <v>17007</v>
      </c>
      <c r="B2084" t="s">
        <v>2502</v>
      </c>
      <c r="C2084" t="s">
        <v>432</v>
      </c>
      <c r="D2084" t="s">
        <v>433</v>
      </c>
      <c r="E2084">
        <v>20.7089</v>
      </c>
      <c r="F2084">
        <f t="shared" si="36"/>
        <v>17</v>
      </c>
    </row>
    <row r="2085" spans="1:6" x14ac:dyDescent="0.35">
      <c r="A2085">
        <v>17008</v>
      </c>
      <c r="B2085" t="s">
        <v>2503</v>
      </c>
      <c r="C2085" t="s">
        <v>428</v>
      </c>
      <c r="D2085" t="s">
        <v>429</v>
      </c>
      <c r="E2085">
        <v>10.273999999999999</v>
      </c>
      <c r="F2085">
        <f t="shared" si="36"/>
        <v>17</v>
      </c>
    </row>
    <row r="2086" spans="1:6" x14ac:dyDescent="0.35">
      <c r="A2086">
        <v>17009</v>
      </c>
      <c r="B2086" t="s">
        <v>2504</v>
      </c>
      <c r="C2086" t="s">
        <v>428</v>
      </c>
      <c r="D2086" t="s">
        <v>429</v>
      </c>
      <c r="E2086">
        <v>31.232800000000001</v>
      </c>
      <c r="F2086">
        <f t="shared" si="36"/>
        <v>17</v>
      </c>
    </row>
    <row r="2087" spans="1:6" x14ac:dyDescent="0.35">
      <c r="A2087">
        <v>17010</v>
      </c>
      <c r="B2087" t="s">
        <v>2505</v>
      </c>
      <c r="C2087" t="s">
        <v>451</v>
      </c>
      <c r="D2087" t="s">
        <v>433</v>
      </c>
      <c r="E2087">
        <v>108.9729</v>
      </c>
      <c r="F2087">
        <f t="shared" si="36"/>
        <v>17</v>
      </c>
    </row>
    <row r="2088" spans="1:6" x14ac:dyDescent="0.35">
      <c r="A2088">
        <v>17011</v>
      </c>
      <c r="B2088" t="s">
        <v>2506</v>
      </c>
      <c r="C2088" t="s">
        <v>442</v>
      </c>
      <c r="D2088" t="s">
        <v>433</v>
      </c>
      <c r="E2088">
        <v>11.257400000000001</v>
      </c>
      <c r="F2088">
        <f t="shared" si="36"/>
        <v>17</v>
      </c>
    </row>
    <row r="2089" spans="1:6" x14ac:dyDescent="0.35">
      <c r="A2089">
        <v>17012</v>
      </c>
      <c r="B2089" t="s">
        <v>2507</v>
      </c>
      <c r="C2089" t="s">
        <v>432</v>
      </c>
      <c r="D2089" t="s">
        <v>433</v>
      </c>
      <c r="E2089">
        <v>5.5403000000000002</v>
      </c>
      <c r="F2089">
        <f t="shared" si="36"/>
        <v>17</v>
      </c>
    </row>
    <row r="2090" spans="1:6" x14ac:dyDescent="0.35">
      <c r="A2090">
        <v>17013</v>
      </c>
      <c r="B2090" t="s">
        <v>2508</v>
      </c>
      <c r="C2090" t="s">
        <v>428</v>
      </c>
      <c r="D2090" t="s">
        <v>429</v>
      </c>
      <c r="E2090">
        <v>9.7876999999999992</v>
      </c>
      <c r="F2090">
        <f t="shared" si="36"/>
        <v>17</v>
      </c>
    </row>
    <row r="2091" spans="1:6" x14ac:dyDescent="0.35">
      <c r="A2091">
        <v>17014</v>
      </c>
      <c r="B2091" t="s">
        <v>2509</v>
      </c>
      <c r="C2091" t="s">
        <v>428</v>
      </c>
      <c r="D2091" t="s">
        <v>429</v>
      </c>
      <c r="E2091">
        <v>26.242599999999999</v>
      </c>
      <c r="F2091">
        <f t="shared" si="36"/>
        <v>17</v>
      </c>
    </row>
    <row r="2092" spans="1:6" x14ac:dyDescent="0.35">
      <c r="A2092">
        <v>17015</v>
      </c>
      <c r="B2092" t="s">
        <v>2510</v>
      </c>
      <c r="C2092" t="s">
        <v>428</v>
      </c>
      <c r="D2092" t="s">
        <v>429</v>
      </c>
      <c r="E2092">
        <v>4.7942</v>
      </c>
      <c r="F2092">
        <f t="shared" si="36"/>
        <v>17</v>
      </c>
    </row>
    <row r="2093" spans="1:6" x14ac:dyDescent="0.35">
      <c r="A2093">
        <v>17016</v>
      </c>
      <c r="B2093" t="s">
        <v>2511</v>
      </c>
      <c r="C2093" t="s">
        <v>451</v>
      </c>
      <c r="D2093" t="s">
        <v>433</v>
      </c>
      <c r="E2093">
        <v>15.5802</v>
      </c>
      <c r="F2093">
        <f t="shared" si="36"/>
        <v>17</v>
      </c>
    </row>
    <row r="2094" spans="1:6" x14ac:dyDescent="0.35">
      <c r="A2094">
        <v>17017</v>
      </c>
      <c r="B2094" t="s">
        <v>2512</v>
      </c>
      <c r="C2094" t="s">
        <v>432</v>
      </c>
      <c r="D2094" t="s">
        <v>433</v>
      </c>
      <c r="E2094">
        <v>22.2791</v>
      </c>
      <c r="F2094">
        <f t="shared" si="36"/>
        <v>17</v>
      </c>
    </row>
    <row r="2095" spans="1:6" x14ac:dyDescent="0.35">
      <c r="A2095">
        <v>17018</v>
      </c>
      <c r="B2095" t="s">
        <v>2513</v>
      </c>
      <c r="C2095" t="s">
        <v>432</v>
      </c>
      <c r="D2095" t="s">
        <v>433</v>
      </c>
      <c r="E2095">
        <v>46.345700000000001</v>
      </c>
      <c r="F2095">
        <f t="shared" si="36"/>
        <v>17</v>
      </c>
    </row>
    <row r="2096" spans="1:6" x14ac:dyDescent="0.35">
      <c r="A2096">
        <v>17019</v>
      </c>
      <c r="B2096" t="s">
        <v>2514</v>
      </c>
      <c r="C2096" t="s">
        <v>432</v>
      </c>
      <c r="D2096" t="s">
        <v>433</v>
      </c>
      <c r="E2096">
        <v>17.629000000000001</v>
      </c>
      <c r="F2096">
        <f t="shared" si="36"/>
        <v>17</v>
      </c>
    </row>
    <row r="2097" spans="1:6" x14ac:dyDescent="0.35">
      <c r="A2097">
        <v>17020</v>
      </c>
      <c r="B2097" t="s">
        <v>2515</v>
      </c>
      <c r="C2097" t="s">
        <v>442</v>
      </c>
      <c r="D2097" t="s">
        <v>433</v>
      </c>
      <c r="E2097">
        <v>29.736499999999999</v>
      </c>
      <c r="F2097">
        <f t="shared" si="36"/>
        <v>17</v>
      </c>
    </row>
    <row r="2098" spans="1:6" x14ac:dyDescent="0.35">
      <c r="A2098">
        <v>17021</v>
      </c>
      <c r="B2098" t="s">
        <v>2516</v>
      </c>
      <c r="C2098" t="s">
        <v>428</v>
      </c>
      <c r="D2098" t="s">
        <v>429</v>
      </c>
      <c r="E2098">
        <v>8.4855999999999998</v>
      </c>
      <c r="F2098">
        <f t="shared" si="36"/>
        <v>17</v>
      </c>
    </row>
    <row r="2099" spans="1:6" x14ac:dyDescent="0.35">
      <c r="A2099">
        <v>17022</v>
      </c>
      <c r="B2099" t="s">
        <v>2517</v>
      </c>
      <c r="C2099" t="s">
        <v>451</v>
      </c>
      <c r="D2099" t="s">
        <v>433</v>
      </c>
      <c r="E2099">
        <v>30.151399999999999</v>
      </c>
      <c r="F2099">
        <f t="shared" si="36"/>
        <v>17</v>
      </c>
    </row>
    <row r="2100" spans="1:6" x14ac:dyDescent="0.35">
      <c r="A2100">
        <v>17023</v>
      </c>
      <c r="B2100" t="s">
        <v>2518</v>
      </c>
      <c r="C2100" t="s">
        <v>428</v>
      </c>
      <c r="D2100" t="s">
        <v>429</v>
      </c>
      <c r="E2100">
        <v>18.499300000000002</v>
      </c>
      <c r="F2100">
        <f t="shared" si="36"/>
        <v>17</v>
      </c>
    </row>
    <row r="2101" spans="1:6" x14ac:dyDescent="0.35">
      <c r="A2101">
        <v>17024</v>
      </c>
      <c r="B2101" t="s">
        <v>2519</v>
      </c>
      <c r="C2101" t="s">
        <v>432</v>
      </c>
      <c r="D2101" t="s">
        <v>433</v>
      </c>
      <c r="E2101">
        <v>48.006</v>
      </c>
      <c r="F2101">
        <f t="shared" si="36"/>
        <v>17</v>
      </c>
    </row>
    <row r="2102" spans="1:6" x14ac:dyDescent="0.35">
      <c r="A2102">
        <v>17025</v>
      </c>
      <c r="B2102" t="s">
        <v>2520</v>
      </c>
      <c r="C2102" t="s">
        <v>428</v>
      </c>
      <c r="D2102" t="s">
        <v>429</v>
      </c>
      <c r="E2102">
        <v>6.3278999999999996</v>
      </c>
      <c r="F2102">
        <f t="shared" si="36"/>
        <v>17</v>
      </c>
    </row>
    <row r="2103" spans="1:6" x14ac:dyDescent="0.35">
      <c r="A2103">
        <v>17026</v>
      </c>
      <c r="B2103" t="s">
        <v>2521</v>
      </c>
      <c r="C2103" t="s">
        <v>442</v>
      </c>
      <c r="D2103" t="s">
        <v>433</v>
      </c>
      <c r="E2103">
        <v>8.0157000000000007</v>
      </c>
      <c r="F2103">
        <f t="shared" si="36"/>
        <v>17</v>
      </c>
    </row>
    <row r="2104" spans="1:6" x14ac:dyDescent="0.35">
      <c r="A2104">
        <v>17027</v>
      </c>
      <c r="B2104" t="s">
        <v>2522</v>
      </c>
      <c r="C2104" t="s">
        <v>451</v>
      </c>
      <c r="D2104" t="s">
        <v>433</v>
      </c>
      <c r="E2104">
        <v>13.448499999999999</v>
      </c>
      <c r="F2104">
        <f t="shared" si="36"/>
        <v>17</v>
      </c>
    </row>
    <row r="2105" spans="1:6" x14ac:dyDescent="0.35">
      <c r="A2105">
        <v>17028</v>
      </c>
      <c r="B2105" t="s">
        <v>2523</v>
      </c>
      <c r="C2105" t="s">
        <v>432</v>
      </c>
      <c r="D2105" t="s">
        <v>433</v>
      </c>
      <c r="E2105">
        <v>59.837699999999998</v>
      </c>
      <c r="F2105">
        <f t="shared" si="36"/>
        <v>17</v>
      </c>
    </row>
    <row r="2106" spans="1:6" x14ac:dyDescent="0.35">
      <c r="A2106">
        <v>17029</v>
      </c>
      <c r="B2106" t="s">
        <v>24</v>
      </c>
      <c r="C2106" t="s">
        <v>511</v>
      </c>
      <c r="D2106" t="s">
        <v>429</v>
      </c>
      <c r="E2106">
        <v>90.584100000000007</v>
      </c>
      <c r="F2106">
        <f t="shared" si="36"/>
        <v>17</v>
      </c>
    </row>
    <row r="2107" spans="1:6" x14ac:dyDescent="0.35">
      <c r="A2107">
        <v>17030</v>
      </c>
      <c r="B2107" t="s">
        <v>2524</v>
      </c>
      <c r="C2107" t="s">
        <v>442</v>
      </c>
      <c r="D2107" t="s">
        <v>433</v>
      </c>
      <c r="E2107">
        <v>6.4375</v>
      </c>
      <c r="F2107">
        <f t="shared" si="36"/>
        <v>17</v>
      </c>
    </row>
    <row r="2108" spans="1:6" x14ac:dyDescent="0.35">
      <c r="A2108">
        <v>17031</v>
      </c>
      <c r="B2108" t="s">
        <v>2525</v>
      </c>
      <c r="C2108" t="s">
        <v>442</v>
      </c>
      <c r="D2108" t="s">
        <v>433</v>
      </c>
      <c r="E2108">
        <v>17.988800000000001</v>
      </c>
      <c r="F2108">
        <f t="shared" si="36"/>
        <v>17</v>
      </c>
    </row>
    <row r="2109" spans="1:6" x14ac:dyDescent="0.35">
      <c r="A2109">
        <v>17032</v>
      </c>
      <c r="B2109" t="s">
        <v>2526</v>
      </c>
      <c r="C2109" t="s">
        <v>428</v>
      </c>
      <c r="D2109" t="s">
        <v>429</v>
      </c>
      <c r="E2109">
        <v>33.427999999999997</v>
      </c>
      <c r="F2109">
        <f t="shared" si="36"/>
        <v>17</v>
      </c>
    </row>
    <row r="2110" spans="1:6" x14ac:dyDescent="0.35">
      <c r="A2110">
        <v>17033</v>
      </c>
      <c r="B2110" t="s">
        <v>2527</v>
      </c>
      <c r="C2110" t="s">
        <v>428</v>
      </c>
      <c r="D2110" t="s">
        <v>429</v>
      </c>
      <c r="E2110">
        <v>11.8271</v>
      </c>
      <c r="F2110">
        <f t="shared" si="36"/>
        <v>17</v>
      </c>
    </row>
    <row r="2111" spans="1:6" x14ac:dyDescent="0.35">
      <c r="A2111">
        <v>17034</v>
      </c>
      <c r="B2111" t="s">
        <v>2528</v>
      </c>
      <c r="C2111" t="s">
        <v>442</v>
      </c>
      <c r="D2111" t="s">
        <v>433</v>
      </c>
      <c r="E2111">
        <v>44.705300000000001</v>
      </c>
      <c r="F2111">
        <f t="shared" si="36"/>
        <v>17</v>
      </c>
    </row>
    <row r="2112" spans="1:6" x14ac:dyDescent="0.35">
      <c r="A2112">
        <v>17035</v>
      </c>
      <c r="B2112" t="s">
        <v>2529</v>
      </c>
      <c r="C2112" t="s">
        <v>451</v>
      </c>
      <c r="D2112" t="s">
        <v>433</v>
      </c>
      <c r="E2112">
        <v>17.877300000000002</v>
      </c>
      <c r="F2112">
        <f t="shared" si="36"/>
        <v>17</v>
      </c>
    </row>
    <row r="2113" spans="1:6" x14ac:dyDescent="0.35">
      <c r="A2113">
        <v>17036</v>
      </c>
      <c r="B2113" t="s">
        <v>2530</v>
      </c>
      <c r="C2113" t="s">
        <v>451</v>
      </c>
      <c r="D2113" t="s">
        <v>433</v>
      </c>
      <c r="E2113">
        <v>23.1783</v>
      </c>
      <c r="F2113">
        <f t="shared" si="36"/>
        <v>17</v>
      </c>
    </row>
    <row r="2114" spans="1:6" x14ac:dyDescent="0.35">
      <c r="A2114">
        <v>17037</v>
      </c>
      <c r="B2114" t="s">
        <v>2531</v>
      </c>
      <c r="C2114" t="s">
        <v>428</v>
      </c>
      <c r="D2114" t="s">
        <v>429</v>
      </c>
      <c r="E2114">
        <v>13.593</v>
      </c>
      <c r="F2114">
        <f t="shared" si="36"/>
        <v>17</v>
      </c>
    </row>
    <row r="2115" spans="1:6" x14ac:dyDescent="0.35">
      <c r="A2115">
        <v>17038</v>
      </c>
      <c r="B2115" t="s">
        <v>2532</v>
      </c>
      <c r="C2115" t="s">
        <v>428</v>
      </c>
      <c r="D2115" t="s">
        <v>429</v>
      </c>
      <c r="E2115">
        <v>10.801399999999999</v>
      </c>
      <c r="F2115">
        <f t="shared" ref="F2115:F2178" si="37">INT(A2115/1000)</f>
        <v>17</v>
      </c>
    </row>
    <row r="2116" spans="1:6" x14ac:dyDescent="0.35">
      <c r="A2116">
        <v>17039</v>
      </c>
      <c r="B2116" t="s">
        <v>2533</v>
      </c>
      <c r="C2116" t="s">
        <v>428</v>
      </c>
      <c r="D2116" t="s">
        <v>429</v>
      </c>
      <c r="E2116">
        <v>29.957000000000001</v>
      </c>
      <c r="F2116">
        <f t="shared" si="37"/>
        <v>17</v>
      </c>
    </row>
    <row r="2117" spans="1:6" x14ac:dyDescent="0.35">
      <c r="A2117">
        <v>17040</v>
      </c>
      <c r="B2117" t="s">
        <v>2534</v>
      </c>
      <c r="C2117" t="s">
        <v>428</v>
      </c>
      <c r="D2117" t="s">
        <v>429</v>
      </c>
      <c r="E2117">
        <v>9.3963000000000001</v>
      </c>
      <c r="F2117">
        <f t="shared" si="37"/>
        <v>17</v>
      </c>
    </row>
    <row r="2118" spans="1:6" x14ac:dyDescent="0.35">
      <c r="A2118">
        <v>17041</v>
      </c>
      <c r="B2118" t="s">
        <v>2535</v>
      </c>
      <c r="C2118" t="s">
        <v>428</v>
      </c>
      <c r="D2118" t="s">
        <v>429</v>
      </c>
      <c r="E2118">
        <v>6.4688999999999997</v>
      </c>
      <c r="F2118">
        <f t="shared" si="37"/>
        <v>17</v>
      </c>
    </row>
    <row r="2119" spans="1:6" x14ac:dyDescent="0.35">
      <c r="A2119">
        <v>17042</v>
      </c>
      <c r="B2119" t="s">
        <v>2536</v>
      </c>
      <c r="C2119" t="s">
        <v>428</v>
      </c>
      <c r="D2119" t="s">
        <v>429</v>
      </c>
      <c r="E2119">
        <v>7.7454999999999998</v>
      </c>
      <c r="F2119">
        <f t="shared" si="37"/>
        <v>17</v>
      </c>
    </row>
    <row r="2120" spans="1:6" x14ac:dyDescent="0.35">
      <c r="A2120">
        <v>17043</v>
      </c>
      <c r="B2120" t="s">
        <v>2537</v>
      </c>
      <c r="C2120" t="s">
        <v>428</v>
      </c>
      <c r="D2120" t="s">
        <v>429</v>
      </c>
      <c r="E2120">
        <v>26.1556</v>
      </c>
      <c r="F2120">
        <f t="shared" si="37"/>
        <v>17</v>
      </c>
    </row>
    <row r="2121" spans="1:6" x14ac:dyDescent="0.35">
      <c r="A2121">
        <v>17044</v>
      </c>
      <c r="B2121" t="s">
        <v>2538</v>
      </c>
      <c r="C2121" t="s">
        <v>432</v>
      </c>
      <c r="D2121" t="s">
        <v>433</v>
      </c>
      <c r="E2121">
        <v>21.017299999999999</v>
      </c>
      <c r="F2121">
        <f t="shared" si="37"/>
        <v>17</v>
      </c>
    </row>
    <row r="2122" spans="1:6" x14ac:dyDescent="0.35">
      <c r="A2122">
        <v>17045</v>
      </c>
      <c r="B2122" t="s">
        <v>2539</v>
      </c>
      <c r="C2122" t="s">
        <v>428</v>
      </c>
      <c r="D2122" t="s">
        <v>429</v>
      </c>
      <c r="E2122">
        <v>13.2783</v>
      </c>
      <c r="F2122">
        <f t="shared" si="37"/>
        <v>17</v>
      </c>
    </row>
    <row r="2123" spans="1:6" x14ac:dyDescent="0.35">
      <c r="A2123">
        <v>17046</v>
      </c>
      <c r="B2123" t="s">
        <v>2540</v>
      </c>
      <c r="C2123" t="s">
        <v>428</v>
      </c>
      <c r="D2123" t="s">
        <v>429</v>
      </c>
      <c r="E2123">
        <v>21.880600000000001</v>
      </c>
      <c r="F2123">
        <f t="shared" si="37"/>
        <v>17</v>
      </c>
    </row>
    <row r="2124" spans="1:6" x14ac:dyDescent="0.35">
      <c r="A2124">
        <v>17047</v>
      </c>
      <c r="B2124" t="s">
        <v>2541</v>
      </c>
      <c r="C2124" t="s">
        <v>451</v>
      </c>
      <c r="D2124" t="s">
        <v>433</v>
      </c>
      <c r="E2124">
        <v>10.7624</v>
      </c>
      <c r="F2124">
        <f t="shared" si="37"/>
        <v>17</v>
      </c>
    </row>
    <row r="2125" spans="1:6" x14ac:dyDescent="0.35">
      <c r="A2125">
        <v>17048</v>
      </c>
      <c r="B2125" t="s">
        <v>2542</v>
      </c>
      <c r="C2125" t="s">
        <v>428</v>
      </c>
      <c r="D2125" t="s">
        <v>429</v>
      </c>
      <c r="E2125">
        <v>6.4170999999999996</v>
      </c>
      <c r="F2125">
        <f t="shared" si="37"/>
        <v>17</v>
      </c>
    </row>
    <row r="2126" spans="1:6" x14ac:dyDescent="0.35">
      <c r="A2126">
        <v>17049</v>
      </c>
      <c r="B2126" t="s">
        <v>2543</v>
      </c>
      <c r="C2126" t="s">
        <v>451</v>
      </c>
      <c r="D2126" t="s">
        <v>433</v>
      </c>
      <c r="E2126">
        <v>21.160299999999999</v>
      </c>
      <c r="F2126">
        <f t="shared" si="37"/>
        <v>17</v>
      </c>
    </row>
    <row r="2127" spans="1:6" x14ac:dyDescent="0.35">
      <c r="A2127">
        <v>17050</v>
      </c>
      <c r="B2127" t="s">
        <v>2544</v>
      </c>
      <c r="C2127" t="s">
        <v>451</v>
      </c>
      <c r="D2127" t="s">
        <v>433</v>
      </c>
      <c r="E2127">
        <v>32.124400000000001</v>
      </c>
      <c r="F2127">
        <f t="shared" si="37"/>
        <v>17</v>
      </c>
    </row>
    <row r="2128" spans="1:6" x14ac:dyDescent="0.35">
      <c r="A2128">
        <v>17051</v>
      </c>
      <c r="B2128" t="s">
        <v>2545</v>
      </c>
      <c r="C2128" t="s">
        <v>451</v>
      </c>
      <c r="D2128" t="s">
        <v>433</v>
      </c>
      <c r="E2128">
        <v>34.799799999999998</v>
      </c>
      <c r="F2128">
        <f t="shared" si="37"/>
        <v>17</v>
      </c>
    </row>
    <row r="2129" spans="1:6" x14ac:dyDescent="0.35">
      <c r="A2129">
        <v>17052</v>
      </c>
      <c r="B2129" t="s">
        <v>2546</v>
      </c>
      <c r="C2129" t="s">
        <v>438</v>
      </c>
      <c r="D2129" t="s">
        <v>429</v>
      </c>
      <c r="E2129">
        <v>37.785200000000003</v>
      </c>
      <c r="F2129">
        <f t="shared" si="37"/>
        <v>17</v>
      </c>
    </row>
    <row r="2130" spans="1:6" x14ac:dyDescent="0.35">
      <c r="A2130">
        <v>17053</v>
      </c>
      <c r="B2130" t="s">
        <v>2547</v>
      </c>
      <c r="C2130" t="s">
        <v>442</v>
      </c>
      <c r="D2130" t="s">
        <v>433</v>
      </c>
      <c r="E2130">
        <v>9.2964000000000002</v>
      </c>
      <c r="F2130">
        <f t="shared" si="37"/>
        <v>17</v>
      </c>
    </row>
    <row r="2131" spans="1:6" x14ac:dyDescent="0.35">
      <c r="A2131">
        <v>17054</v>
      </c>
      <c r="B2131" t="s">
        <v>2548</v>
      </c>
      <c r="C2131" t="s">
        <v>451</v>
      </c>
      <c r="D2131" t="s">
        <v>433</v>
      </c>
      <c r="E2131">
        <v>24.6889</v>
      </c>
      <c r="F2131">
        <f t="shared" si="37"/>
        <v>17</v>
      </c>
    </row>
    <row r="2132" spans="1:6" x14ac:dyDescent="0.35">
      <c r="A2132">
        <v>17055</v>
      </c>
      <c r="B2132" t="s">
        <v>2549</v>
      </c>
      <c r="C2132" t="s">
        <v>432</v>
      </c>
      <c r="D2132" t="s">
        <v>433</v>
      </c>
      <c r="E2132">
        <v>3.2501000000000002</v>
      </c>
      <c r="F2132">
        <f t="shared" si="37"/>
        <v>17</v>
      </c>
    </row>
    <row r="2133" spans="1:6" x14ac:dyDescent="0.35">
      <c r="A2133">
        <v>17056</v>
      </c>
      <c r="B2133" t="s">
        <v>2550</v>
      </c>
      <c r="C2133" t="s">
        <v>428</v>
      </c>
      <c r="D2133" t="s">
        <v>429</v>
      </c>
      <c r="E2133">
        <v>12.012499999999999</v>
      </c>
      <c r="F2133">
        <f t="shared" si="37"/>
        <v>17</v>
      </c>
    </row>
    <row r="2134" spans="1:6" x14ac:dyDescent="0.35">
      <c r="A2134">
        <v>17057</v>
      </c>
      <c r="B2134" t="s">
        <v>2551</v>
      </c>
      <c r="C2134" t="s">
        <v>428</v>
      </c>
      <c r="D2134" t="s">
        <v>429</v>
      </c>
      <c r="E2134">
        <v>5.5404999999999998</v>
      </c>
      <c r="F2134">
        <f t="shared" si="37"/>
        <v>17</v>
      </c>
    </row>
    <row r="2135" spans="1:6" x14ac:dyDescent="0.35">
      <c r="A2135">
        <v>17058</v>
      </c>
      <c r="B2135" t="s">
        <v>2552</v>
      </c>
      <c r="C2135" t="s">
        <v>432</v>
      </c>
      <c r="D2135" t="s">
        <v>433</v>
      </c>
      <c r="E2135">
        <v>53.3827</v>
      </c>
      <c r="F2135">
        <f t="shared" si="37"/>
        <v>17</v>
      </c>
    </row>
    <row r="2136" spans="1:6" x14ac:dyDescent="0.35">
      <c r="A2136">
        <v>17059</v>
      </c>
      <c r="B2136" t="s">
        <v>2553</v>
      </c>
      <c r="C2136" t="s">
        <v>428</v>
      </c>
      <c r="D2136" t="s">
        <v>429</v>
      </c>
      <c r="E2136">
        <v>14.262499999999999</v>
      </c>
      <c r="F2136">
        <f t="shared" si="37"/>
        <v>17</v>
      </c>
    </row>
    <row r="2137" spans="1:6" x14ac:dyDescent="0.35">
      <c r="A2137">
        <v>17060</v>
      </c>
      <c r="B2137" t="s">
        <v>2554</v>
      </c>
      <c r="C2137" t="s">
        <v>428</v>
      </c>
      <c r="D2137" t="s">
        <v>429</v>
      </c>
      <c r="E2137">
        <v>15.116300000000001</v>
      </c>
      <c r="F2137">
        <f t="shared" si="37"/>
        <v>17</v>
      </c>
    </row>
    <row r="2138" spans="1:6" x14ac:dyDescent="0.35">
      <c r="A2138">
        <v>17061</v>
      </c>
      <c r="B2138" t="s">
        <v>2555</v>
      </c>
      <c r="C2138" t="s">
        <v>428</v>
      </c>
      <c r="D2138" t="s">
        <v>429</v>
      </c>
      <c r="E2138">
        <v>18.695900000000002</v>
      </c>
      <c r="F2138">
        <f t="shared" si="37"/>
        <v>17</v>
      </c>
    </row>
    <row r="2139" spans="1:6" x14ac:dyDescent="0.35">
      <c r="A2139">
        <v>17062</v>
      </c>
      <c r="B2139" t="s">
        <v>2556</v>
      </c>
      <c r="C2139" t="s">
        <v>428</v>
      </c>
      <c r="D2139" t="s">
        <v>429</v>
      </c>
      <c r="E2139">
        <v>14.361700000000001</v>
      </c>
      <c r="F2139">
        <f t="shared" si="37"/>
        <v>17</v>
      </c>
    </row>
    <row r="2140" spans="1:6" x14ac:dyDescent="0.35">
      <c r="A2140">
        <v>17063</v>
      </c>
      <c r="B2140" t="s">
        <v>2557</v>
      </c>
      <c r="C2140" t="s">
        <v>432</v>
      </c>
      <c r="D2140" t="s">
        <v>433</v>
      </c>
      <c r="E2140">
        <v>83.181100000000001</v>
      </c>
      <c r="F2140">
        <f t="shared" si="37"/>
        <v>17</v>
      </c>
    </row>
    <row r="2141" spans="1:6" x14ac:dyDescent="0.35">
      <c r="A2141">
        <v>17064</v>
      </c>
      <c r="B2141" t="s">
        <v>2558</v>
      </c>
      <c r="C2141" t="s">
        <v>442</v>
      </c>
      <c r="D2141" t="s">
        <v>433</v>
      </c>
      <c r="E2141">
        <v>12.862299999999999</v>
      </c>
      <c r="F2141">
        <f t="shared" si="37"/>
        <v>17</v>
      </c>
    </row>
    <row r="2142" spans="1:6" x14ac:dyDescent="0.35">
      <c r="A2142">
        <v>17065</v>
      </c>
      <c r="B2142" t="s">
        <v>2559</v>
      </c>
      <c r="C2142" t="s">
        <v>432</v>
      </c>
      <c r="D2142" t="s">
        <v>433</v>
      </c>
      <c r="E2142">
        <v>35.665599999999998</v>
      </c>
      <c r="F2142">
        <f t="shared" si="37"/>
        <v>17</v>
      </c>
    </row>
    <row r="2143" spans="1:6" x14ac:dyDescent="0.35">
      <c r="A2143">
        <v>17066</v>
      </c>
      <c r="B2143" t="s">
        <v>2560</v>
      </c>
      <c r="C2143" t="s">
        <v>442</v>
      </c>
      <c r="D2143" t="s">
        <v>433</v>
      </c>
      <c r="E2143">
        <v>22.851099999999999</v>
      </c>
      <c r="F2143">
        <f t="shared" si="37"/>
        <v>17</v>
      </c>
    </row>
    <row r="2144" spans="1:6" x14ac:dyDescent="0.35">
      <c r="A2144">
        <v>17067</v>
      </c>
      <c r="B2144" t="s">
        <v>2561</v>
      </c>
      <c r="C2144" t="s">
        <v>511</v>
      </c>
      <c r="D2144" t="s">
        <v>429</v>
      </c>
      <c r="E2144">
        <v>59.187899999999999</v>
      </c>
      <c r="F2144">
        <f t="shared" si="37"/>
        <v>17</v>
      </c>
    </row>
    <row r="2145" spans="1:6" x14ac:dyDescent="0.35">
      <c r="A2145">
        <v>17068</v>
      </c>
      <c r="B2145" t="s">
        <v>2562</v>
      </c>
      <c r="C2145" t="s">
        <v>432</v>
      </c>
      <c r="D2145" t="s">
        <v>433</v>
      </c>
      <c r="E2145">
        <v>88.952100000000002</v>
      </c>
      <c r="F2145">
        <f t="shared" si="37"/>
        <v>17</v>
      </c>
    </row>
    <row r="2146" spans="1:6" x14ac:dyDescent="0.35">
      <c r="A2146">
        <v>17069</v>
      </c>
      <c r="B2146" t="s">
        <v>2563</v>
      </c>
      <c r="C2146" t="s">
        <v>428</v>
      </c>
      <c r="D2146" t="s">
        <v>429</v>
      </c>
      <c r="E2146">
        <v>15.955500000000001</v>
      </c>
      <c r="F2146">
        <f t="shared" si="37"/>
        <v>17</v>
      </c>
    </row>
    <row r="2147" spans="1:6" x14ac:dyDescent="0.35">
      <c r="A2147">
        <v>17070</v>
      </c>
      <c r="B2147" t="s">
        <v>2564</v>
      </c>
      <c r="C2147" t="s">
        <v>432</v>
      </c>
      <c r="D2147" t="s">
        <v>433</v>
      </c>
      <c r="E2147">
        <v>30.116700000000002</v>
      </c>
      <c r="F2147">
        <f t="shared" si="37"/>
        <v>17</v>
      </c>
    </row>
    <row r="2148" spans="1:6" x14ac:dyDescent="0.35">
      <c r="A2148">
        <v>17071</v>
      </c>
      <c r="B2148" t="s">
        <v>2565</v>
      </c>
      <c r="C2148" t="s">
        <v>442</v>
      </c>
      <c r="D2148" t="s">
        <v>433</v>
      </c>
      <c r="E2148">
        <v>16.104099999999999</v>
      </c>
      <c r="F2148">
        <f t="shared" si="37"/>
        <v>17</v>
      </c>
    </row>
    <row r="2149" spans="1:6" x14ac:dyDescent="0.35">
      <c r="A2149">
        <v>17072</v>
      </c>
      <c r="B2149" t="s">
        <v>2566</v>
      </c>
      <c r="C2149" t="s">
        <v>428</v>
      </c>
      <c r="D2149" t="s">
        <v>429</v>
      </c>
      <c r="E2149">
        <v>9.8513000000000002</v>
      </c>
      <c r="F2149">
        <f t="shared" si="37"/>
        <v>17</v>
      </c>
    </row>
    <row r="2150" spans="1:6" x14ac:dyDescent="0.35">
      <c r="A2150">
        <v>17073</v>
      </c>
      <c r="B2150" t="s">
        <v>2567</v>
      </c>
      <c r="C2150" t="s">
        <v>442</v>
      </c>
      <c r="D2150" t="s">
        <v>433</v>
      </c>
      <c r="E2150">
        <v>31.209599999999998</v>
      </c>
      <c r="F2150">
        <f t="shared" si="37"/>
        <v>17</v>
      </c>
    </row>
    <row r="2151" spans="1:6" x14ac:dyDescent="0.35">
      <c r="A2151">
        <v>17074</v>
      </c>
      <c r="B2151" t="s">
        <v>2568</v>
      </c>
      <c r="C2151" t="s">
        <v>442</v>
      </c>
      <c r="D2151" t="s">
        <v>433</v>
      </c>
      <c r="E2151">
        <v>21.726400000000002</v>
      </c>
      <c r="F2151">
        <f t="shared" si="37"/>
        <v>17</v>
      </c>
    </row>
    <row r="2152" spans="1:6" x14ac:dyDescent="0.35">
      <c r="A2152">
        <v>17075</v>
      </c>
      <c r="B2152" t="s">
        <v>2569</v>
      </c>
      <c r="C2152" t="s">
        <v>442</v>
      </c>
      <c r="D2152" t="s">
        <v>433</v>
      </c>
      <c r="E2152">
        <v>26.7285</v>
      </c>
      <c r="F2152">
        <f t="shared" si="37"/>
        <v>17</v>
      </c>
    </row>
    <row r="2153" spans="1:6" x14ac:dyDescent="0.35">
      <c r="A2153">
        <v>17076</v>
      </c>
      <c r="B2153" t="s">
        <v>2570</v>
      </c>
      <c r="C2153" t="s">
        <v>432</v>
      </c>
      <c r="D2153" t="s">
        <v>433</v>
      </c>
      <c r="E2153">
        <v>76.795500000000004</v>
      </c>
      <c r="F2153">
        <f t="shared" si="37"/>
        <v>17</v>
      </c>
    </row>
    <row r="2154" spans="1:6" x14ac:dyDescent="0.35">
      <c r="A2154">
        <v>17077</v>
      </c>
      <c r="B2154" t="s">
        <v>2571</v>
      </c>
      <c r="C2154" t="s">
        <v>442</v>
      </c>
      <c r="D2154" t="s">
        <v>433</v>
      </c>
      <c r="E2154">
        <v>29.0184</v>
      </c>
      <c r="F2154">
        <f t="shared" si="37"/>
        <v>17</v>
      </c>
    </row>
    <row r="2155" spans="1:6" x14ac:dyDescent="0.35">
      <c r="A2155">
        <v>17078</v>
      </c>
      <c r="B2155" t="s">
        <v>2572</v>
      </c>
      <c r="C2155" t="s">
        <v>442</v>
      </c>
      <c r="D2155" t="s">
        <v>433</v>
      </c>
      <c r="E2155">
        <v>61.560299999999998</v>
      </c>
      <c r="F2155">
        <f t="shared" si="37"/>
        <v>17</v>
      </c>
    </row>
    <row r="2156" spans="1:6" x14ac:dyDescent="0.35">
      <c r="A2156">
        <v>17079</v>
      </c>
      <c r="B2156" t="s">
        <v>2573</v>
      </c>
      <c r="C2156" t="s">
        <v>432</v>
      </c>
      <c r="D2156" t="s">
        <v>433</v>
      </c>
      <c r="E2156">
        <v>13.7005</v>
      </c>
      <c r="F2156">
        <f t="shared" si="37"/>
        <v>17</v>
      </c>
    </row>
    <row r="2157" spans="1:6" x14ac:dyDescent="0.35">
      <c r="A2157">
        <v>17080</v>
      </c>
      <c r="B2157" t="s">
        <v>2574</v>
      </c>
      <c r="C2157" t="s">
        <v>442</v>
      </c>
      <c r="D2157" t="s">
        <v>433</v>
      </c>
      <c r="E2157">
        <v>28.804400000000001</v>
      </c>
      <c r="F2157">
        <f t="shared" si="37"/>
        <v>17</v>
      </c>
    </row>
    <row r="2158" spans="1:6" x14ac:dyDescent="0.35">
      <c r="A2158">
        <v>17081</v>
      </c>
      <c r="B2158" t="s">
        <v>2575</v>
      </c>
      <c r="C2158" t="s">
        <v>428</v>
      </c>
      <c r="D2158" t="s">
        <v>429</v>
      </c>
      <c r="E2158">
        <v>24.853200000000001</v>
      </c>
      <c r="F2158">
        <f t="shared" si="37"/>
        <v>17</v>
      </c>
    </row>
    <row r="2159" spans="1:6" x14ac:dyDescent="0.35">
      <c r="A2159">
        <v>17082</v>
      </c>
      <c r="B2159" t="s">
        <v>2576</v>
      </c>
      <c r="C2159" t="s">
        <v>432</v>
      </c>
      <c r="D2159" t="s">
        <v>433</v>
      </c>
      <c r="E2159">
        <v>22.6556</v>
      </c>
      <c r="F2159">
        <f t="shared" si="37"/>
        <v>17</v>
      </c>
    </row>
    <row r="2160" spans="1:6" x14ac:dyDescent="0.35">
      <c r="A2160">
        <v>17083</v>
      </c>
      <c r="B2160" t="s">
        <v>2577</v>
      </c>
      <c r="C2160" t="s">
        <v>432</v>
      </c>
      <c r="D2160" t="s">
        <v>433</v>
      </c>
      <c r="E2160">
        <v>19.392099999999999</v>
      </c>
      <c r="F2160">
        <f t="shared" si="37"/>
        <v>17</v>
      </c>
    </row>
    <row r="2161" spans="1:6" x14ac:dyDescent="0.35">
      <c r="A2161">
        <v>17084</v>
      </c>
      <c r="B2161" t="s">
        <v>2578</v>
      </c>
      <c r="C2161" t="s">
        <v>432</v>
      </c>
      <c r="D2161" t="s">
        <v>433</v>
      </c>
      <c r="E2161">
        <v>5.1237000000000004</v>
      </c>
      <c r="F2161">
        <f t="shared" si="37"/>
        <v>17</v>
      </c>
    </row>
    <row r="2162" spans="1:6" x14ac:dyDescent="0.35">
      <c r="A2162">
        <v>17085</v>
      </c>
      <c r="B2162" t="s">
        <v>2579</v>
      </c>
      <c r="C2162" t="s">
        <v>442</v>
      </c>
      <c r="D2162" t="s">
        <v>433</v>
      </c>
      <c r="E2162">
        <v>28.315000000000001</v>
      </c>
      <c r="F2162">
        <f t="shared" si="37"/>
        <v>17</v>
      </c>
    </row>
    <row r="2163" spans="1:6" x14ac:dyDescent="0.35">
      <c r="A2163">
        <v>17086</v>
      </c>
      <c r="B2163" t="s">
        <v>2580</v>
      </c>
      <c r="C2163" t="s">
        <v>442</v>
      </c>
      <c r="D2163" t="s">
        <v>433</v>
      </c>
      <c r="E2163">
        <v>15.398999999999999</v>
      </c>
      <c r="F2163">
        <f t="shared" si="37"/>
        <v>17</v>
      </c>
    </row>
    <row r="2164" spans="1:6" x14ac:dyDescent="0.35">
      <c r="A2164">
        <v>17087</v>
      </c>
      <c r="B2164" t="s">
        <v>2581</v>
      </c>
      <c r="C2164" t="s">
        <v>432</v>
      </c>
      <c r="D2164" t="s">
        <v>433</v>
      </c>
      <c r="E2164">
        <v>31.1065</v>
      </c>
      <c r="F2164">
        <f t="shared" si="37"/>
        <v>17</v>
      </c>
    </row>
    <row r="2165" spans="1:6" x14ac:dyDescent="0.35">
      <c r="A2165">
        <v>17088</v>
      </c>
      <c r="B2165" t="s">
        <v>2582</v>
      </c>
      <c r="C2165" t="s">
        <v>442</v>
      </c>
      <c r="D2165" t="s">
        <v>433</v>
      </c>
      <c r="E2165">
        <v>58.843600000000002</v>
      </c>
      <c r="F2165">
        <f t="shared" si="37"/>
        <v>17</v>
      </c>
    </row>
    <row r="2166" spans="1:6" x14ac:dyDescent="0.35">
      <c r="A2166">
        <v>17089</v>
      </c>
      <c r="B2166" t="s">
        <v>2583</v>
      </c>
      <c r="C2166" t="s">
        <v>432</v>
      </c>
      <c r="D2166" t="s">
        <v>433</v>
      </c>
      <c r="E2166">
        <v>23.287099999999999</v>
      </c>
      <c r="F2166">
        <f t="shared" si="37"/>
        <v>17</v>
      </c>
    </row>
    <row r="2167" spans="1:6" x14ac:dyDescent="0.35">
      <c r="A2167">
        <v>17090</v>
      </c>
      <c r="B2167" t="s">
        <v>2584</v>
      </c>
      <c r="C2167" t="s">
        <v>432</v>
      </c>
      <c r="D2167" t="s">
        <v>433</v>
      </c>
      <c r="E2167">
        <v>16.469000000000001</v>
      </c>
      <c r="F2167">
        <f t="shared" si="37"/>
        <v>17</v>
      </c>
    </row>
    <row r="2168" spans="1:6" x14ac:dyDescent="0.35">
      <c r="A2168">
        <v>17091</v>
      </c>
      <c r="B2168" t="s">
        <v>2585</v>
      </c>
      <c r="C2168" t="s">
        <v>428</v>
      </c>
      <c r="D2168" t="s">
        <v>429</v>
      </c>
      <c r="E2168">
        <v>12.6142</v>
      </c>
      <c r="F2168">
        <f t="shared" si="37"/>
        <v>17</v>
      </c>
    </row>
    <row r="2169" spans="1:6" x14ac:dyDescent="0.35">
      <c r="A2169">
        <v>17092</v>
      </c>
      <c r="B2169" t="s">
        <v>2586</v>
      </c>
      <c r="C2169" t="s">
        <v>428</v>
      </c>
      <c r="D2169" t="s">
        <v>429</v>
      </c>
      <c r="E2169">
        <v>68.911299999999997</v>
      </c>
      <c r="F2169">
        <f t="shared" si="37"/>
        <v>17</v>
      </c>
    </row>
    <row r="2170" spans="1:6" x14ac:dyDescent="0.35">
      <c r="A2170">
        <v>17093</v>
      </c>
      <c r="B2170" t="s">
        <v>2587</v>
      </c>
      <c r="C2170" t="s">
        <v>442</v>
      </c>
      <c r="D2170" t="s">
        <v>433</v>
      </c>
      <c r="E2170">
        <v>3.5954999999999999</v>
      </c>
      <c r="F2170">
        <f t="shared" si="37"/>
        <v>17</v>
      </c>
    </row>
    <row r="2171" spans="1:6" x14ac:dyDescent="0.35">
      <c r="A2171">
        <v>17094</v>
      </c>
      <c r="B2171" t="s">
        <v>2588</v>
      </c>
      <c r="C2171" t="s">
        <v>432</v>
      </c>
      <c r="D2171" t="s">
        <v>433</v>
      </c>
      <c r="E2171">
        <v>6.4047000000000001</v>
      </c>
      <c r="F2171">
        <f t="shared" si="37"/>
        <v>17</v>
      </c>
    </row>
    <row r="2172" spans="1:6" x14ac:dyDescent="0.35">
      <c r="A2172">
        <v>17095</v>
      </c>
      <c r="B2172" t="s">
        <v>2589</v>
      </c>
      <c r="C2172" t="s">
        <v>451</v>
      </c>
      <c r="D2172" t="s">
        <v>433</v>
      </c>
      <c r="E2172">
        <v>23.774000000000001</v>
      </c>
      <c r="F2172">
        <f t="shared" si="37"/>
        <v>17</v>
      </c>
    </row>
    <row r="2173" spans="1:6" x14ac:dyDescent="0.35">
      <c r="A2173">
        <v>17096</v>
      </c>
      <c r="B2173" t="s">
        <v>2590</v>
      </c>
      <c r="C2173" t="s">
        <v>442</v>
      </c>
      <c r="D2173" t="s">
        <v>433</v>
      </c>
      <c r="E2173">
        <v>31.385200000000001</v>
      </c>
      <c r="F2173">
        <f t="shared" si="37"/>
        <v>17</v>
      </c>
    </row>
    <row r="2174" spans="1:6" x14ac:dyDescent="0.35">
      <c r="A2174">
        <v>17097</v>
      </c>
      <c r="B2174" t="s">
        <v>2591</v>
      </c>
      <c r="C2174" t="s">
        <v>428</v>
      </c>
      <c r="D2174" t="s">
        <v>429</v>
      </c>
      <c r="E2174">
        <v>4.6601999999999997</v>
      </c>
      <c r="F2174">
        <f t="shared" si="37"/>
        <v>17</v>
      </c>
    </row>
    <row r="2175" spans="1:6" x14ac:dyDescent="0.35">
      <c r="A2175">
        <v>17098</v>
      </c>
      <c r="B2175" t="s">
        <v>2592</v>
      </c>
      <c r="C2175" t="s">
        <v>451</v>
      </c>
      <c r="D2175" t="s">
        <v>433</v>
      </c>
      <c r="E2175">
        <v>19.333600000000001</v>
      </c>
      <c r="F2175">
        <f t="shared" si="37"/>
        <v>17</v>
      </c>
    </row>
    <row r="2176" spans="1:6" x14ac:dyDescent="0.35">
      <c r="A2176">
        <v>17099</v>
      </c>
      <c r="B2176" t="s">
        <v>2593</v>
      </c>
      <c r="C2176" t="s">
        <v>428</v>
      </c>
      <c r="D2176" t="s">
        <v>429</v>
      </c>
      <c r="E2176">
        <v>11.721500000000001</v>
      </c>
      <c r="F2176">
        <f t="shared" si="37"/>
        <v>17</v>
      </c>
    </row>
    <row r="2177" spans="1:6" x14ac:dyDescent="0.35">
      <c r="A2177">
        <v>17100</v>
      </c>
      <c r="B2177" t="s">
        <v>2594</v>
      </c>
      <c r="C2177" t="s">
        <v>432</v>
      </c>
      <c r="D2177" t="s">
        <v>433</v>
      </c>
      <c r="E2177">
        <v>7.3842999999999996</v>
      </c>
      <c r="F2177">
        <f t="shared" si="37"/>
        <v>17</v>
      </c>
    </row>
    <row r="2178" spans="1:6" x14ac:dyDescent="0.35">
      <c r="A2178">
        <v>17101</v>
      </c>
      <c r="B2178" t="s">
        <v>2595</v>
      </c>
      <c r="C2178" t="s">
        <v>451</v>
      </c>
      <c r="D2178" t="s">
        <v>433</v>
      </c>
      <c r="E2178">
        <v>31.425899999999999</v>
      </c>
      <c r="F2178">
        <f t="shared" si="37"/>
        <v>17</v>
      </c>
    </row>
    <row r="2179" spans="1:6" x14ac:dyDescent="0.35">
      <c r="A2179">
        <v>17102</v>
      </c>
      <c r="B2179" t="s">
        <v>2596</v>
      </c>
      <c r="C2179" t="s">
        <v>428</v>
      </c>
      <c r="D2179" t="s">
        <v>429</v>
      </c>
      <c r="E2179">
        <v>36.664900000000003</v>
      </c>
      <c r="F2179">
        <f t="shared" ref="F2179:F2242" si="38">INT(A2179/1000)</f>
        <v>17</v>
      </c>
    </row>
    <row r="2180" spans="1:6" x14ac:dyDescent="0.35">
      <c r="A2180">
        <v>17103</v>
      </c>
      <c r="B2180" t="s">
        <v>2597</v>
      </c>
      <c r="C2180" t="s">
        <v>428</v>
      </c>
      <c r="D2180" t="s">
        <v>429</v>
      </c>
      <c r="E2180">
        <v>27.616599999999998</v>
      </c>
      <c r="F2180">
        <f t="shared" si="38"/>
        <v>17</v>
      </c>
    </row>
    <row r="2181" spans="1:6" x14ac:dyDescent="0.35">
      <c r="A2181">
        <v>17104</v>
      </c>
      <c r="B2181" t="s">
        <v>2598</v>
      </c>
      <c r="C2181" t="s">
        <v>442</v>
      </c>
      <c r="D2181" t="s">
        <v>433</v>
      </c>
      <c r="E2181">
        <v>22.976800000000001</v>
      </c>
      <c r="F2181">
        <f t="shared" si="38"/>
        <v>17</v>
      </c>
    </row>
    <row r="2182" spans="1:6" x14ac:dyDescent="0.35">
      <c r="A2182">
        <v>17105</v>
      </c>
      <c r="B2182" t="s">
        <v>2599</v>
      </c>
      <c r="C2182" t="s">
        <v>432</v>
      </c>
      <c r="D2182" t="s">
        <v>433</v>
      </c>
      <c r="E2182">
        <v>18.079000000000001</v>
      </c>
      <c r="F2182">
        <f t="shared" si="38"/>
        <v>17</v>
      </c>
    </row>
    <row r="2183" spans="1:6" x14ac:dyDescent="0.35">
      <c r="A2183">
        <v>17106</v>
      </c>
      <c r="B2183" t="s">
        <v>2600</v>
      </c>
      <c r="C2183" t="s">
        <v>442</v>
      </c>
      <c r="D2183" t="s">
        <v>433</v>
      </c>
      <c r="E2183">
        <v>23.749500000000001</v>
      </c>
      <c r="F2183">
        <f t="shared" si="38"/>
        <v>17</v>
      </c>
    </row>
    <row r="2184" spans="1:6" x14ac:dyDescent="0.35">
      <c r="A2184">
        <v>17107</v>
      </c>
      <c r="B2184" t="s">
        <v>2601</v>
      </c>
      <c r="C2184" t="s">
        <v>428</v>
      </c>
      <c r="D2184" t="s">
        <v>429</v>
      </c>
      <c r="E2184">
        <v>15.742800000000001</v>
      </c>
      <c r="F2184">
        <f t="shared" si="38"/>
        <v>17</v>
      </c>
    </row>
    <row r="2185" spans="1:6" x14ac:dyDescent="0.35">
      <c r="A2185">
        <v>17108</v>
      </c>
      <c r="B2185" t="s">
        <v>2602</v>
      </c>
      <c r="C2185" t="s">
        <v>428</v>
      </c>
      <c r="D2185" t="s">
        <v>429</v>
      </c>
      <c r="E2185">
        <v>8.3668999999999993</v>
      </c>
      <c r="F2185">
        <f t="shared" si="38"/>
        <v>17</v>
      </c>
    </row>
    <row r="2186" spans="1:6" x14ac:dyDescent="0.35">
      <c r="A2186">
        <v>17109</v>
      </c>
      <c r="B2186" t="s">
        <v>2603</v>
      </c>
      <c r="C2186" t="s">
        <v>428</v>
      </c>
      <c r="D2186" t="s">
        <v>429</v>
      </c>
      <c r="E2186">
        <v>14.597899999999999</v>
      </c>
      <c r="F2186">
        <f t="shared" si="38"/>
        <v>17</v>
      </c>
    </row>
    <row r="2187" spans="1:6" x14ac:dyDescent="0.35">
      <c r="A2187">
        <v>17110</v>
      </c>
      <c r="B2187" t="s">
        <v>2604</v>
      </c>
      <c r="C2187" t="s">
        <v>451</v>
      </c>
      <c r="D2187" t="s">
        <v>433</v>
      </c>
      <c r="E2187">
        <v>31.160799999999998</v>
      </c>
      <c r="F2187">
        <f t="shared" si="38"/>
        <v>17</v>
      </c>
    </row>
    <row r="2188" spans="1:6" x14ac:dyDescent="0.35">
      <c r="A2188">
        <v>17111</v>
      </c>
      <c r="B2188" t="s">
        <v>2605</v>
      </c>
      <c r="C2188" t="s">
        <v>442</v>
      </c>
      <c r="D2188" t="s">
        <v>433</v>
      </c>
      <c r="E2188">
        <v>12.6089</v>
      </c>
      <c r="F2188">
        <f t="shared" si="38"/>
        <v>17</v>
      </c>
    </row>
    <row r="2189" spans="1:6" x14ac:dyDescent="0.35">
      <c r="A2189">
        <v>17112</v>
      </c>
      <c r="B2189" t="s">
        <v>2606</v>
      </c>
      <c r="C2189" t="s">
        <v>428</v>
      </c>
      <c r="D2189" t="s">
        <v>429</v>
      </c>
      <c r="E2189">
        <v>10.748200000000001</v>
      </c>
      <c r="F2189">
        <f t="shared" si="38"/>
        <v>17</v>
      </c>
    </row>
    <row r="2190" spans="1:6" x14ac:dyDescent="0.35">
      <c r="A2190">
        <v>17113</v>
      </c>
      <c r="B2190" t="s">
        <v>2607</v>
      </c>
      <c r="C2190" t="s">
        <v>428</v>
      </c>
      <c r="D2190" t="s">
        <v>429</v>
      </c>
      <c r="E2190">
        <v>82.015600000000006</v>
      </c>
      <c r="F2190">
        <f t="shared" si="38"/>
        <v>17</v>
      </c>
    </row>
    <row r="2191" spans="1:6" x14ac:dyDescent="0.35">
      <c r="A2191">
        <v>17114</v>
      </c>
      <c r="B2191" t="s">
        <v>2608</v>
      </c>
      <c r="C2191" t="s">
        <v>428</v>
      </c>
      <c r="D2191" t="s">
        <v>429</v>
      </c>
      <c r="E2191">
        <v>10.2879</v>
      </c>
      <c r="F2191">
        <f t="shared" si="38"/>
        <v>17</v>
      </c>
    </row>
    <row r="2192" spans="1:6" x14ac:dyDescent="0.35">
      <c r="A2192">
        <v>17115</v>
      </c>
      <c r="B2192" t="s">
        <v>2609</v>
      </c>
      <c r="C2192" t="s">
        <v>432</v>
      </c>
      <c r="D2192" t="s">
        <v>433</v>
      </c>
      <c r="E2192">
        <v>12.7211</v>
      </c>
      <c r="F2192">
        <f t="shared" si="38"/>
        <v>17</v>
      </c>
    </row>
    <row r="2193" spans="1:6" x14ac:dyDescent="0.35">
      <c r="A2193">
        <v>17116</v>
      </c>
      <c r="B2193" t="s">
        <v>2610</v>
      </c>
      <c r="C2193" t="s">
        <v>428</v>
      </c>
      <c r="D2193" t="s">
        <v>429</v>
      </c>
      <c r="E2193">
        <v>10.321400000000001</v>
      </c>
      <c r="F2193">
        <f t="shared" si="38"/>
        <v>17</v>
      </c>
    </row>
    <row r="2194" spans="1:6" x14ac:dyDescent="0.35">
      <c r="A2194">
        <v>17117</v>
      </c>
      <c r="B2194" t="s">
        <v>2611</v>
      </c>
      <c r="C2194" t="s">
        <v>428</v>
      </c>
      <c r="D2194" t="s">
        <v>429</v>
      </c>
      <c r="E2194">
        <v>27.1432</v>
      </c>
      <c r="F2194">
        <f t="shared" si="38"/>
        <v>17</v>
      </c>
    </row>
    <row r="2195" spans="1:6" x14ac:dyDescent="0.35">
      <c r="A2195">
        <v>17118</v>
      </c>
      <c r="B2195" t="s">
        <v>2612</v>
      </c>
      <c r="C2195" t="s">
        <v>451</v>
      </c>
      <c r="D2195" t="s">
        <v>433</v>
      </c>
      <c r="E2195">
        <v>22.544699999999999</v>
      </c>
      <c r="F2195">
        <f t="shared" si="38"/>
        <v>17</v>
      </c>
    </row>
    <row r="2196" spans="1:6" x14ac:dyDescent="0.35">
      <c r="A2196">
        <v>17119</v>
      </c>
      <c r="B2196" t="s">
        <v>2613</v>
      </c>
      <c r="C2196" t="s">
        <v>442</v>
      </c>
      <c r="D2196" t="s">
        <v>433</v>
      </c>
      <c r="E2196">
        <v>6.7843999999999998</v>
      </c>
      <c r="F2196">
        <f t="shared" si="38"/>
        <v>17</v>
      </c>
    </row>
    <row r="2197" spans="1:6" x14ac:dyDescent="0.35">
      <c r="A2197">
        <v>17120</v>
      </c>
      <c r="B2197" t="s">
        <v>2614</v>
      </c>
      <c r="C2197" t="s">
        <v>428</v>
      </c>
      <c r="D2197" t="s">
        <v>429</v>
      </c>
      <c r="E2197">
        <v>13.5764</v>
      </c>
      <c r="F2197">
        <f t="shared" si="38"/>
        <v>17</v>
      </c>
    </row>
    <row r="2198" spans="1:6" x14ac:dyDescent="0.35">
      <c r="A2198">
        <v>17121</v>
      </c>
      <c r="B2198" t="s">
        <v>2615</v>
      </c>
      <c r="C2198" t="s">
        <v>432</v>
      </c>
      <c r="D2198" t="s">
        <v>433</v>
      </c>
      <c r="E2198">
        <v>6.8223000000000003</v>
      </c>
      <c r="F2198">
        <f t="shared" si="38"/>
        <v>17</v>
      </c>
    </row>
    <row r="2199" spans="1:6" x14ac:dyDescent="0.35">
      <c r="A2199">
        <v>17122</v>
      </c>
      <c r="B2199" t="s">
        <v>2616</v>
      </c>
      <c r="C2199" t="s">
        <v>442</v>
      </c>
      <c r="D2199" t="s">
        <v>433</v>
      </c>
      <c r="E2199">
        <v>22.806100000000001</v>
      </c>
      <c r="F2199">
        <f t="shared" si="38"/>
        <v>17</v>
      </c>
    </row>
    <row r="2200" spans="1:6" x14ac:dyDescent="0.35">
      <c r="A2200">
        <v>17123</v>
      </c>
      <c r="B2200" t="s">
        <v>2617</v>
      </c>
      <c r="C2200" t="s">
        <v>428</v>
      </c>
      <c r="D2200" t="s">
        <v>429</v>
      </c>
      <c r="E2200">
        <v>9.6788000000000007</v>
      </c>
      <c r="F2200">
        <f t="shared" si="38"/>
        <v>17</v>
      </c>
    </row>
    <row r="2201" spans="1:6" x14ac:dyDescent="0.35">
      <c r="A2201">
        <v>17124</v>
      </c>
      <c r="B2201" t="s">
        <v>2618</v>
      </c>
      <c r="C2201" t="s">
        <v>451</v>
      </c>
      <c r="D2201" t="s">
        <v>433</v>
      </c>
      <c r="E2201">
        <v>14.3962</v>
      </c>
      <c r="F2201">
        <f t="shared" si="38"/>
        <v>17</v>
      </c>
    </row>
    <row r="2202" spans="1:6" x14ac:dyDescent="0.35">
      <c r="A2202">
        <v>17125</v>
      </c>
      <c r="B2202" t="s">
        <v>2619</v>
      </c>
      <c r="C2202" t="s">
        <v>442</v>
      </c>
      <c r="D2202" t="s">
        <v>433</v>
      </c>
      <c r="E2202">
        <v>47.441600000000001</v>
      </c>
      <c r="F2202">
        <f t="shared" si="38"/>
        <v>17</v>
      </c>
    </row>
    <row r="2203" spans="1:6" x14ac:dyDescent="0.35">
      <c r="A2203">
        <v>17126</v>
      </c>
      <c r="B2203" t="s">
        <v>2620</v>
      </c>
      <c r="C2203" t="s">
        <v>442</v>
      </c>
      <c r="D2203" t="s">
        <v>433</v>
      </c>
      <c r="E2203">
        <v>9.4793000000000003</v>
      </c>
      <c r="F2203">
        <f t="shared" si="38"/>
        <v>17</v>
      </c>
    </row>
    <row r="2204" spans="1:6" x14ac:dyDescent="0.35">
      <c r="A2204">
        <v>17127</v>
      </c>
      <c r="B2204" t="s">
        <v>2621</v>
      </c>
      <c r="C2204" t="s">
        <v>428</v>
      </c>
      <c r="D2204" t="s">
        <v>429</v>
      </c>
      <c r="E2204">
        <v>9.7454000000000001</v>
      </c>
      <c r="F2204">
        <f t="shared" si="38"/>
        <v>17</v>
      </c>
    </row>
    <row r="2205" spans="1:6" x14ac:dyDescent="0.35">
      <c r="A2205">
        <v>17128</v>
      </c>
      <c r="B2205" t="s">
        <v>2622</v>
      </c>
      <c r="C2205" t="s">
        <v>451</v>
      </c>
      <c r="D2205" t="s">
        <v>433</v>
      </c>
      <c r="E2205">
        <v>14.671900000000001</v>
      </c>
      <c r="F2205">
        <f t="shared" si="38"/>
        <v>17</v>
      </c>
    </row>
    <row r="2206" spans="1:6" x14ac:dyDescent="0.35">
      <c r="A2206">
        <v>17129</v>
      </c>
      <c r="B2206" t="s">
        <v>2623</v>
      </c>
      <c r="C2206" t="s">
        <v>428</v>
      </c>
      <c r="D2206" t="s">
        <v>429</v>
      </c>
      <c r="E2206">
        <v>26.652200000000001</v>
      </c>
      <c r="F2206">
        <f t="shared" si="38"/>
        <v>17</v>
      </c>
    </row>
    <row r="2207" spans="1:6" x14ac:dyDescent="0.35">
      <c r="A2207">
        <v>17130</v>
      </c>
      <c r="B2207" t="s">
        <v>2624</v>
      </c>
      <c r="C2207" t="s">
        <v>428</v>
      </c>
      <c r="D2207" t="s">
        <v>429</v>
      </c>
      <c r="E2207">
        <v>6.0046999999999997</v>
      </c>
      <c r="F2207">
        <f t="shared" si="38"/>
        <v>17</v>
      </c>
    </row>
    <row r="2208" spans="1:6" x14ac:dyDescent="0.35">
      <c r="A2208">
        <v>17131</v>
      </c>
      <c r="B2208" t="s">
        <v>2625</v>
      </c>
      <c r="C2208" t="s">
        <v>451</v>
      </c>
      <c r="D2208" t="s">
        <v>433</v>
      </c>
      <c r="E2208">
        <v>35.882800000000003</v>
      </c>
      <c r="F2208">
        <f t="shared" si="38"/>
        <v>17</v>
      </c>
    </row>
    <row r="2209" spans="1:6" x14ac:dyDescent="0.35">
      <c r="A2209">
        <v>17132</v>
      </c>
      <c r="B2209" t="s">
        <v>2626</v>
      </c>
      <c r="C2209" t="s">
        <v>428</v>
      </c>
      <c r="D2209" t="s">
        <v>429</v>
      </c>
      <c r="E2209">
        <v>7.9413999999999998</v>
      </c>
      <c r="F2209">
        <f t="shared" si="38"/>
        <v>17</v>
      </c>
    </row>
    <row r="2210" spans="1:6" x14ac:dyDescent="0.35">
      <c r="A2210">
        <v>17133</v>
      </c>
      <c r="B2210" t="s">
        <v>2627</v>
      </c>
      <c r="C2210" t="s">
        <v>438</v>
      </c>
      <c r="D2210" t="s">
        <v>429</v>
      </c>
      <c r="E2210">
        <v>23.306999999999999</v>
      </c>
      <c r="F2210">
        <f t="shared" si="38"/>
        <v>17</v>
      </c>
    </row>
    <row r="2211" spans="1:6" x14ac:dyDescent="0.35">
      <c r="A2211">
        <v>17134</v>
      </c>
      <c r="B2211" t="s">
        <v>2628</v>
      </c>
      <c r="C2211" t="s">
        <v>428</v>
      </c>
      <c r="D2211" t="s">
        <v>429</v>
      </c>
      <c r="E2211">
        <v>6.0704000000000002</v>
      </c>
      <c r="F2211">
        <f t="shared" si="38"/>
        <v>17</v>
      </c>
    </row>
    <row r="2212" spans="1:6" x14ac:dyDescent="0.35">
      <c r="A2212">
        <v>17135</v>
      </c>
      <c r="B2212" t="s">
        <v>2629</v>
      </c>
      <c r="C2212" t="s">
        <v>451</v>
      </c>
      <c r="D2212" t="s">
        <v>433</v>
      </c>
      <c r="E2212">
        <v>11.6732</v>
      </c>
      <c r="F2212">
        <f t="shared" si="38"/>
        <v>17</v>
      </c>
    </row>
    <row r="2213" spans="1:6" x14ac:dyDescent="0.35">
      <c r="A2213">
        <v>17136</v>
      </c>
      <c r="B2213" t="s">
        <v>2630</v>
      </c>
      <c r="C2213" t="s">
        <v>428</v>
      </c>
      <c r="D2213" t="s">
        <v>429</v>
      </c>
      <c r="E2213">
        <v>12.9933</v>
      </c>
      <c r="F2213">
        <f t="shared" si="38"/>
        <v>17</v>
      </c>
    </row>
    <row r="2214" spans="1:6" x14ac:dyDescent="0.35">
      <c r="A2214">
        <v>17137</v>
      </c>
      <c r="B2214" t="s">
        <v>2631</v>
      </c>
      <c r="C2214" t="s">
        <v>442</v>
      </c>
      <c r="D2214" t="s">
        <v>433</v>
      </c>
      <c r="E2214">
        <v>11.9345</v>
      </c>
      <c r="F2214">
        <f t="shared" si="38"/>
        <v>17</v>
      </c>
    </row>
    <row r="2215" spans="1:6" x14ac:dyDescent="0.35">
      <c r="A2215">
        <v>17138</v>
      </c>
      <c r="B2215" t="s">
        <v>2632</v>
      </c>
      <c r="C2215" t="s">
        <v>442</v>
      </c>
      <c r="D2215" t="s">
        <v>433</v>
      </c>
      <c r="E2215">
        <v>18.6221</v>
      </c>
      <c r="F2215">
        <f t="shared" si="38"/>
        <v>17</v>
      </c>
    </row>
    <row r="2216" spans="1:6" x14ac:dyDescent="0.35">
      <c r="A2216">
        <v>17139</v>
      </c>
      <c r="B2216" t="s">
        <v>2633</v>
      </c>
      <c r="C2216" t="s">
        <v>432</v>
      </c>
      <c r="D2216" t="s">
        <v>433</v>
      </c>
      <c r="E2216">
        <v>20.8048</v>
      </c>
      <c r="F2216">
        <f t="shared" si="38"/>
        <v>17</v>
      </c>
    </row>
    <row r="2217" spans="1:6" x14ac:dyDescent="0.35">
      <c r="A2217">
        <v>17140</v>
      </c>
      <c r="B2217" t="s">
        <v>2634</v>
      </c>
      <c r="C2217" t="s">
        <v>432</v>
      </c>
      <c r="D2217" t="s">
        <v>433</v>
      </c>
      <c r="E2217">
        <v>30.467099999999999</v>
      </c>
      <c r="F2217">
        <f t="shared" si="38"/>
        <v>17</v>
      </c>
    </row>
    <row r="2218" spans="1:6" x14ac:dyDescent="0.35">
      <c r="A2218">
        <v>17141</v>
      </c>
      <c r="B2218" t="s">
        <v>2635</v>
      </c>
      <c r="C2218" t="s">
        <v>432</v>
      </c>
      <c r="D2218" t="s">
        <v>433</v>
      </c>
      <c r="E2218">
        <v>21.526599999999998</v>
      </c>
      <c r="F2218">
        <f t="shared" si="38"/>
        <v>17</v>
      </c>
    </row>
    <row r="2219" spans="1:6" x14ac:dyDescent="0.35">
      <c r="A2219">
        <v>17142</v>
      </c>
      <c r="B2219" t="s">
        <v>2636</v>
      </c>
      <c r="C2219" t="s">
        <v>432</v>
      </c>
      <c r="D2219" t="s">
        <v>433</v>
      </c>
      <c r="E2219">
        <v>10.783300000000001</v>
      </c>
      <c r="F2219">
        <f t="shared" si="38"/>
        <v>17</v>
      </c>
    </row>
    <row r="2220" spans="1:6" x14ac:dyDescent="0.35">
      <c r="A2220">
        <v>17143</v>
      </c>
      <c r="B2220" t="s">
        <v>2637</v>
      </c>
      <c r="C2220" t="s">
        <v>432</v>
      </c>
      <c r="D2220" t="s">
        <v>433</v>
      </c>
      <c r="E2220">
        <v>49.034799999999997</v>
      </c>
      <c r="F2220">
        <f t="shared" si="38"/>
        <v>17</v>
      </c>
    </row>
    <row r="2221" spans="1:6" x14ac:dyDescent="0.35">
      <c r="A2221">
        <v>17144</v>
      </c>
      <c r="B2221" t="s">
        <v>2638</v>
      </c>
      <c r="C2221" t="s">
        <v>442</v>
      </c>
      <c r="D2221" t="s">
        <v>433</v>
      </c>
      <c r="E2221">
        <v>9.3765999999999998</v>
      </c>
      <c r="F2221">
        <f t="shared" si="38"/>
        <v>17</v>
      </c>
    </row>
    <row r="2222" spans="1:6" x14ac:dyDescent="0.35">
      <c r="A2222">
        <v>17145</v>
      </c>
      <c r="B2222" t="s">
        <v>2639</v>
      </c>
      <c r="C2222" t="s">
        <v>428</v>
      </c>
      <c r="D2222" t="s">
        <v>429</v>
      </c>
      <c r="E2222">
        <v>8.9374000000000002</v>
      </c>
      <c r="F2222">
        <f t="shared" si="38"/>
        <v>17</v>
      </c>
    </row>
    <row r="2223" spans="1:6" x14ac:dyDescent="0.35">
      <c r="A2223">
        <v>17146</v>
      </c>
      <c r="B2223" t="s">
        <v>2640</v>
      </c>
      <c r="C2223" t="s">
        <v>442</v>
      </c>
      <c r="D2223" t="s">
        <v>433</v>
      </c>
      <c r="E2223">
        <v>15.2578</v>
      </c>
      <c r="F2223">
        <f t="shared" si="38"/>
        <v>17</v>
      </c>
    </row>
    <row r="2224" spans="1:6" x14ac:dyDescent="0.35">
      <c r="A2224">
        <v>17147</v>
      </c>
      <c r="B2224" t="s">
        <v>2641</v>
      </c>
      <c r="C2224" t="s">
        <v>428</v>
      </c>
      <c r="D2224" t="s">
        <v>429</v>
      </c>
      <c r="E2224">
        <v>12.8339</v>
      </c>
      <c r="F2224">
        <f t="shared" si="38"/>
        <v>17</v>
      </c>
    </row>
    <row r="2225" spans="1:6" x14ac:dyDescent="0.35">
      <c r="A2225">
        <v>17148</v>
      </c>
      <c r="B2225" t="s">
        <v>2642</v>
      </c>
      <c r="C2225" t="s">
        <v>451</v>
      </c>
      <c r="D2225" t="s">
        <v>433</v>
      </c>
      <c r="E2225">
        <v>100.6673</v>
      </c>
      <c r="F2225">
        <f t="shared" si="38"/>
        <v>17</v>
      </c>
    </row>
    <row r="2226" spans="1:6" x14ac:dyDescent="0.35">
      <c r="A2226">
        <v>17149</v>
      </c>
      <c r="B2226" t="s">
        <v>2643</v>
      </c>
      <c r="C2226" t="s">
        <v>428</v>
      </c>
      <c r="D2226" t="s">
        <v>429</v>
      </c>
      <c r="E2226">
        <v>29.322099999999999</v>
      </c>
      <c r="F2226">
        <f t="shared" si="38"/>
        <v>17</v>
      </c>
    </row>
    <row r="2227" spans="1:6" x14ac:dyDescent="0.35">
      <c r="A2227">
        <v>17150</v>
      </c>
      <c r="B2227" t="s">
        <v>2644</v>
      </c>
      <c r="C2227" t="s">
        <v>428</v>
      </c>
      <c r="D2227" t="s">
        <v>429</v>
      </c>
      <c r="E2227">
        <v>11.3264</v>
      </c>
      <c r="F2227">
        <f t="shared" si="38"/>
        <v>17</v>
      </c>
    </row>
    <row r="2228" spans="1:6" x14ac:dyDescent="0.35">
      <c r="A2228">
        <v>17151</v>
      </c>
      <c r="B2228" t="s">
        <v>2645</v>
      </c>
      <c r="C2228" t="s">
        <v>428</v>
      </c>
      <c r="D2228" t="s">
        <v>429</v>
      </c>
      <c r="E2228">
        <v>20.832899999999999</v>
      </c>
      <c r="F2228">
        <f t="shared" si="38"/>
        <v>17</v>
      </c>
    </row>
    <row r="2229" spans="1:6" x14ac:dyDescent="0.35">
      <c r="A2229">
        <v>17152</v>
      </c>
      <c r="B2229" t="s">
        <v>2646</v>
      </c>
      <c r="C2229" t="s">
        <v>428</v>
      </c>
      <c r="D2229" t="s">
        <v>429</v>
      </c>
      <c r="E2229">
        <v>17.5246</v>
      </c>
      <c r="F2229">
        <f t="shared" si="38"/>
        <v>17</v>
      </c>
    </row>
    <row r="2230" spans="1:6" x14ac:dyDescent="0.35">
      <c r="A2230">
        <v>17153</v>
      </c>
      <c r="B2230" t="s">
        <v>2647</v>
      </c>
      <c r="C2230" t="s">
        <v>432</v>
      </c>
      <c r="D2230" t="s">
        <v>433</v>
      </c>
      <c r="E2230">
        <v>11.6372</v>
      </c>
      <c r="F2230">
        <f t="shared" si="38"/>
        <v>17</v>
      </c>
    </row>
    <row r="2231" spans="1:6" x14ac:dyDescent="0.35">
      <c r="A2231">
        <v>17155</v>
      </c>
      <c r="B2231" t="s">
        <v>2648</v>
      </c>
      <c r="C2231" t="s">
        <v>428</v>
      </c>
      <c r="D2231" t="s">
        <v>429</v>
      </c>
      <c r="E2231">
        <v>10.0488</v>
      </c>
      <c r="F2231">
        <f t="shared" si="38"/>
        <v>17</v>
      </c>
    </row>
    <row r="2232" spans="1:6" x14ac:dyDescent="0.35">
      <c r="A2232">
        <v>17156</v>
      </c>
      <c r="B2232" t="s">
        <v>2649</v>
      </c>
      <c r="C2232" t="s">
        <v>428</v>
      </c>
      <c r="D2232" t="s">
        <v>429</v>
      </c>
      <c r="E2232">
        <v>16.484300000000001</v>
      </c>
      <c r="F2232">
        <f t="shared" si="38"/>
        <v>17</v>
      </c>
    </row>
    <row r="2233" spans="1:6" x14ac:dyDescent="0.35">
      <c r="A2233">
        <v>17157</v>
      </c>
      <c r="B2233" t="s">
        <v>2650</v>
      </c>
      <c r="C2233" t="s">
        <v>432</v>
      </c>
      <c r="D2233" t="s">
        <v>433</v>
      </c>
      <c r="E2233">
        <v>15.0939</v>
      </c>
      <c r="F2233">
        <f t="shared" si="38"/>
        <v>17</v>
      </c>
    </row>
    <row r="2234" spans="1:6" x14ac:dyDescent="0.35">
      <c r="A2234">
        <v>17158</v>
      </c>
      <c r="B2234" t="s">
        <v>2651</v>
      </c>
      <c r="C2234" t="s">
        <v>428</v>
      </c>
      <c r="D2234" t="s">
        <v>429</v>
      </c>
      <c r="E2234">
        <v>11.024900000000001</v>
      </c>
      <c r="F2234">
        <f t="shared" si="38"/>
        <v>17</v>
      </c>
    </row>
    <row r="2235" spans="1:6" x14ac:dyDescent="0.35">
      <c r="A2235">
        <v>17159</v>
      </c>
      <c r="B2235" t="s">
        <v>2652</v>
      </c>
      <c r="C2235" t="s">
        <v>442</v>
      </c>
      <c r="D2235" t="s">
        <v>433</v>
      </c>
      <c r="E2235">
        <v>21.789400000000001</v>
      </c>
      <c r="F2235">
        <f t="shared" si="38"/>
        <v>17</v>
      </c>
    </row>
    <row r="2236" spans="1:6" x14ac:dyDescent="0.35">
      <c r="A2236">
        <v>17160</v>
      </c>
      <c r="B2236" t="s">
        <v>2653</v>
      </c>
      <c r="C2236" t="s">
        <v>442</v>
      </c>
      <c r="D2236" t="s">
        <v>433</v>
      </c>
      <c r="E2236">
        <v>21.797999999999998</v>
      </c>
      <c r="F2236">
        <f t="shared" si="38"/>
        <v>17</v>
      </c>
    </row>
    <row r="2237" spans="1:6" x14ac:dyDescent="0.35">
      <c r="A2237">
        <v>17161</v>
      </c>
      <c r="B2237" t="s">
        <v>2654</v>
      </c>
      <c r="C2237" t="s">
        <v>428</v>
      </c>
      <c r="D2237" t="s">
        <v>429</v>
      </c>
      <c r="E2237">
        <v>18.2163</v>
      </c>
      <c r="F2237">
        <f t="shared" si="38"/>
        <v>17</v>
      </c>
    </row>
    <row r="2238" spans="1:6" x14ac:dyDescent="0.35">
      <c r="A2238">
        <v>17162</v>
      </c>
      <c r="B2238" t="s">
        <v>2655</v>
      </c>
      <c r="C2238" t="s">
        <v>428</v>
      </c>
      <c r="D2238" t="s">
        <v>429</v>
      </c>
      <c r="E2238">
        <v>19.139399999999998</v>
      </c>
      <c r="F2238">
        <f t="shared" si="38"/>
        <v>17</v>
      </c>
    </row>
    <row r="2239" spans="1:6" x14ac:dyDescent="0.35">
      <c r="A2239">
        <v>17163</v>
      </c>
      <c r="B2239" t="s">
        <v>2656</v>
      </c>
      <c r="C2239" t="s">
        <v>428</v>
      </c>
      <c r="D2239" t="s">
        <v>429</v>
      </c>
      <c r="E2239">
        <v>12.9474</v>
      </c>
      <c r="F2239">
        <f t="shared" si="38"/>
        <v>17</v>
      </c>
    </row>
    <row r="2240" spans="1:6" x14ac:dyDescent="0.35">
      <c r="A2240">
        <v>17164</v>
      </c>
      <c r="B2240" t="s">
        <v>2657</v>
      </c>
      <c r="C2240" t="s">
        <v>442</v>
      </c>
      <c r="D2240" t="s">
        <v>433</v>
      </c>
      <c r="E2240">
        <v>5.8055000000000003</v>
      </c>
      <c r="F2240">
        <f t="shared" si="38"/>
        <v>17</v>
      </c>
    </row>
    <row r="2241" spans="1:6" x14ac:dyDescent="0.35">
      <c r="A2241">
        <v>17165</v>
      </c>
      <c r="B2241" t="s">
        <v>2658</v>
      </c>
      <c r="C2241" t="s">
        <v>428</v>
      </c>
      <c r="D2241" t="s">
        <v>429</v>
      </c>
      <c r="E2241">
        <v>9.2902000000000005</v>
      </c>
      <c r="F2241">
        <f t="shared" si="38"/>
        <v>17</v>
      </c>
    </row>
    <row r="2242" spans="1:6" x14ac:dyDescent="0.35">
      <c r="A2242">
        <v>17166</v>
      </c>
      <c r="B2242" t="s">
        <v>2659</v>
      </c>
      <c r="C2242" t="s">
        <v>428</v>
      </c>
      <c r="D2242" t="s">
        <v>429</v>
      </c>
      <c r="E2242">
        <v>26.5319</v>
      </c>
      <c r="F2242">
        <f t="shared" si="38"/>
        <v>17</v>
      </c>
    </row>
    <row r="2243" spans="1:6" x14ac:dyDescent="0.35">
      <c r="A2243">
        <v>17167</v>
      </c>
      <c r="B2243" t="s">
        <v>2660</v>
      </c>
      <c r="C2243" t="s">
        <v>428</v>
      </c>
      <c r="D2243" t="s">
        <v>429</v>
      </c>
      <c r="E2243">
        <v>10.051299999999999</v>
      </c>
      <c r="F2243">
        <f t="shared" ref="F2243:F2306" si="39">INT(A2243/1000)</f>
        <v>17</v>
      </c>
    </row>
    <row r="2244" spans="1:6" x14ac:dyDescent="0.35">
      <c r="A2244">
        <v>17168</v>
      </c>
      <c r="B2244" t="s">
        <v>2661</v>
      </c>
      <c r="C2244" t="s">
        <v>442</v>
      </c>
      <c r="D2244" t="s">
        <v>433</v>
      </c>
      <c r="E2244">
        <v>18.017199999999999</v>
      </c>
      <c r="F2244">
        <f t="shared" si="39"/>
        <v>17</v>
      </c>
    </row>
    <row r="2245" spans="1:6" x14ac:dyDescent="0.35">
      <c r="A2245">
        <v>17169</v>
      </c>
      <c r="B2245" t="s">
        <v>2662</v>
      </c>
      <c r="C2245" t="s">
        <v>442</v>
      </c>
      <c r="D2245" t="s">
        <v>433</v>
      </c>
      <c r="E2245">
        <v>16.639500000000002</v>
      </c>
      <c r="F2245">
        <f t="shared" si="39"/>
        <v>17</v>
      </c>
    </row>
    <row r="2246" spans="1:6" x14ac:dyDescent="0.35">
      <c r="A2246">
        <v>17170</v>
      </c>
      <c r="B2246" t="s">
        <v>2663</v>
      </c>
      <c r="C2246" t="s">
        <v>442</v>
      </c>
      <c r="D2246" t="s">
        <v>433</v>
      </c>
      <c r="E2246">
        <v>26.8902</v>
      </c>
      <c r="F2246">
        <f t="shared" si="39"/>
        <v>17</v>
      </c>
    </row>
    <row r="2247" spans="1:6" x14ac:dyDescent="0.35">
      <c r="A2247">
        <v>17171</v>
      </c>
      <c r="B2247" t="s">
        <v>2664</v>
      </c>
      <c r="C2247" t="s">
        <v>428</v>
      </c>
      <c r="D2247" t="s">
        <v>429</v>
      </c>
      <c r="E2247">
        <v>20.2882</v>
      </c>
      <c r="F2247">
        <f t="shared" si="39"/>
        <v>17</v>
      </c>
    </row>
    <row r="2248" spans="1:6" x14ac:dyDescent="0.35">
      <c r="A2248">
        <v>17172</v>
      </c>
      <c r="B2248" t="s">
        <v>2665</v>
      </c>
      <c r="C2248" t="s">
        <v>428</v>
      </c>
      <c r="D2248" t="s">
        <v>429</v>
      </c>
      <c r="E2248">
        <v>10.7155</v>
      </c>
      <c r="F2248">
        <f t="shared" si="39"/>
        <v>17</v>
      </c>
    </row>
    <row r="2249" spans="1:6" x14ac:dyDescent="0.35">
      <c r="A2249">
        <v>17173</v>
      </c>
      <c r="B2249" t="s">
        <v>2666</v>
      </c>
      <c r="C2249" t="s">
        <v>428</v>
      </c>
      <c r="D2249" t="s">
        <v>429</v>
      </c>
      <c r="E2249">
        <v>6.1780999999999997</v>
      </c>
      <c r="F2249">
        <f t="shared" si="39"/>
        <v>17</v>
      </c>
    </row>
    <row r="2250" spans="1:6" x14ac:dyDescent="0.35">
      <c r="A2250">
        <v>17174</v>
      </c>
      <c r="B2250" t="s">
        <v>2667</v>
      </c>
      <c r="C2250" t="s">
        <v>442</v>
      </c>
      <c r="D2250" t="s">
        <v>433</v>
      </c>
      <c r="E2250">
        <v>17.772600000000001</v>
      </c>
      <c r="F2250">
        <f t="shared" si="39"/>
        <v>17</v>
      </c>
    </row>
    <row r="2251" spans="1:6" x14ac:dyDescent="0.35">
      <c r="A2251">
        <v>17175</v>
      </c>
      <c r="B2251" t="s">
        <v>2668</v>
      </c>
      <c r="C2251" t="s">
        <v>451</v>
      </c>
      <c r="D2251" t="s">
        <v>433</v>
      </c>
      <c r="E2251">
        <v>84.941900000000004</v>
      </c>
      <c r="F2251">
        <f t="shared" si="39"/>
        <v>17</v>
      </c>
    </row>
    <row r="2252" spans="1:6" x14ac:dyDescent="0.35">
      <c r="A2252">
        <v>17176</v>
      </c>
      <c r="B2252" t="s">
        <v>2669</v>
      </c>
      <c r="C2252" t="s">
        <v>451</v>
      </c>
      <c r="D2252" t="s">
        <v>433</v>
      </c>
      <c r="E2252">
        <v>14.433999999999999</v>
      </c>
      <c r="F2252">
        <f t="shared" si="39"/>
        <v>17</v>
      </c>
    </row>
    <row r="2253" spans="1:6" x14ac:dyDescent="0.35">
      <c r="A2253">
        <v>17177</v>
      </c>
      <c r="B2253" t="s">
        <v>2670</v>
      </c>
      <c r="C2253" t="s">
        <v>428</v>
      </c>
      <c r="D2253" t="s">
        <v>429</v>
      </c>
      <c r="E2253">
        <v>13.286099999999999</v>
      </c>
      <c r="F2253">
        <f t="shared" si="39"/>
        <v>17</v>
      </c>
    </row>
    <row r="2254" spans="1:6" x14ac:dyDescent="0.35">
      <c r="A2254">
        <v>17178</v>
      </c>
      <c r="B2254" t="s">
        <v>2671</v>
      </c>
      <c r="C2254" t="s">
        <v>442</v>
      </c>
      <c r="D2254" t="s">
        <v>433</v>
      </c>
      <c r="E2254">
        <v>18.3581</v>
      </c>
      <c r="F2254">
        <f t="shared" si="39"/>
        <v>17</v>
      </c>
    </row>
    <row r="2255" spans="1:6" x14ac:dyDescent="0.35">
      <c r="A2255">
        <v>17179</v>
      </c>
      <c r="B2255" t="s">
        <v>2672</v>
      </c>
      <c r="C2255" t="s">
        <v>428</v>
      </c>
      <c r="D2255" t="s">
        <v>429</v>
      </c>
      <c r="E2255">
        <v>26.2896</v>
      </c>
      <c r="F2255">
        <f t="shared" si="39"/>
        <v>17</v>
      </c>
    </row>
    <row r="2256" spans="1:6" x14ac:dyDescent="0.35">
      <c r="A2256">
        <v>17180</v>
      </c>
      <c r="B2256" t="s">
        <v>2673</v>
      </c>
      <c r="C2256" t="s">
        <v>428</v>
      </c>
      <c r="D2256" t="s">
        <v>429</v>
      </c>
      <c r="E2256">
        <v>5.9553000000000003</v>
      </c>
      <c r="F2256">
        <f t="shared" si="39"/>
        <v>17</v>
      </c>
    </row>
    <row r="2257" spans="1:6" x14ac:dyDescent="0.35">
      <c r="A2257">
        <v>17181</v>
      </c>
      <c r="B2257" t="s">
        <v>2674</v>
      </c>
      <c r="C2257" t="s">
        <v>432</v>
      </c>
      <c r="D2257" t="s">
        <v>433</v>
      </c>
      <c r="E2257">
        <v>61.006300000000003</v>
      </c>
      <c r="F2257">
        <f t="shared" si="39"/>
        <v>17</v>
      </c>
    </row>
    <row r="2258" spans="1:6" x14ac:dyDescent="0.35">
      <c r="A2258">
        <v>17182</v>
      </c>
      <c r="B2258" t="s">
        <v>2675</v>
      </c>
      <c r="C2258" t="s">
        <v>442</v>
      </c>
      <c r="D2258" t="s">
        <v>433</v>
      </c>
      <c r="E2258">
        <v>10.5594</v>
      </c>
      <c r="F2258">
        <f t="shared" si="39"/>
        <v>17</v>
      </c>
    </row>
    <row r="2259" spans="1:6" x14ac:dyDescent="0.35">
      <c r="A2259">
        <v>17183</v>
      </c>
      <c r="B2259" t="s">
        <v>2676</v>
      </c>
      <c r="C2259" t="s">
        <v>432</v>
      </c>
      <c r="D2259" t="s">
        <v>433</v>
      </c>
      <c r="E2259">
        <v>19.808199999999999</v>
      </c>
      <c r="F2259">
        <f t="shared" si="39"/>
        <v>17</v>
      </c>
    </row>
    <row r="2260" spans="1:6" x14ac:dyDescent="0.35">
      <c r="A2260">
        <v>17184</v>
      </c>
      <c r="B2260" t="s">
        <v>2677</v>
      </c>
      <c r="C2260" t="s">
        <v>451</v>
      </c>
      <c r="D2260" t="s">
        <v>433</v>
      </c>
      <c r="E2260">
        <v>42.8748</v>
      </c>
      <c r="F2260">
        <f t="shared" si="39"/>
        <v>17</v>
      </c>
    </row>
    <row r="2261" spans="1:6" x14ac:dyDescent="0.35">
      <c r="A2261">
        <v>17185</v>
      </c>
      <c r="B2261" t="s">
        <v>2678</v>
      </c>
      <c r="C2261" t="s">
        <v>451</v>
      </c>
      <c r="D2261" t="s">
        <v>433</v>
      </c>
      <c r="E2261">
        <v>45.834299999999999</v>
      </c>
      <c r="F2261">
        <f t="shared" si="39"/>
        <v>17</v>
      </c>
    </row>
    <row r="2262" spans="1:6" x14ac:dyDescent="0.35">
      <c r="A2262">
        <v>17186</v>
      </c>
      <c r="B2262" t="s">
        <v>2679</v>
      </c>
      <c r="C2262" t="s">
        <v>428</v>
      </c>
      <c r="D2262" t="s">
        <v>429</v>
      </c>
      <c r="E2262">
        <v>13.7064</v>
      </c>
      <c r="F2262">
        <f t="shared" si="39"/>
        <v>17</v>
      </c>
    </row>
    <row r="2263" spans="1:6" x14ac:dyDescent="0.35">
      <c r="A2263">
        <v>17187</v>
      </c>
      <c r="B2263" t="s">
        <v>2680</v>
      </c>
      <c r="C2263" t="s">
        <v>432</v>
      </c>
      <c r="D2263" t="s">
        <v>433</v>
      </c>
      <c r="E2263">
        <v>58.134999999999998</v>
      </c>
      <c r="F2263">
        <f t="shared" si="39"/>
        <v>17</v>
      </c>
    </row>
    <row r="2264" spans="1:6" x14ac:dyDescent="0.35">
      <c r="A2264">
        <v>17188</v>
      </c>
      <c r="B2264" t="s">
        <v>2681</v>
      </c>
      <c r="C2264" t="s">
        <v>428</v>
      </c>
      <c r="D2264" t="s">
        <v>429</v>
      </c>
      <c r="E2264">
        <v>17.509</v>
      </c>
      <c r="F2264">
        <f t="shared" si="39"/>
        <v>17</v>
      </c>
    </row>
    <row r="2265" spans="1:6" x14ac:dyDescent="0.35">
      <c r="A2265">
        <v>17189</v>
      </c>
      <c r="B2265" t="s">
        <v>2682</v>
      </c>
      <c r="C2265" t="s">
        <v>432</v>
      </c>
      <c r="D2265" t="s">
        <v>433</v>
      </c>
      <c r="E2265">
        <v>72.670699999999997</v>
      </c>
      <c r="F2265">
        <f t="shared" si="39"/>
        <v>17</v>
      </c>
    </row>
    <row r="2266" spans="1:6" x14ac:dyDescent="0.35">
      <c r="A2266">
        <v>17190</v>
      </c>
      <c r="B2266" t="s">
        <v>2683</v>
      </c>
      <c r="C2266" t="s">
        <v>428</v>
      </c>
      <c r="D2266" t="s">
        <v>429</v>
      </c>
      <c r="E2266">
        <v>20.770800000000001</v>
      </c>
      <c r="F2266">
        <f t="shared" si="39"/>
        <v>17</v>
      </c>
    </row>
    <row r="2267" spans="1:6" x14ac:dyDescent="0.35">
      <c r="A2267">
        <v>17191</v>
      </c>
      <c r="B2267" t="s">
        <v>2684</v>
      </c>
      <c r="C2267" t="s">
        <v>432</v>
      </c>
      <c r="D2267" t="s">
        <v>433</v>
      </c>
      <c r="E2267">
        <v>17.878799999999998</v>
      </c>
      <c r="F2267">
        <f t="shared" si="39"/>
        <v>17</v>
      </c>
    </row>
    <row r="2268" spans="1:6" x14ac:dyDescent="0.35">
      <c r="A2268">
        <v>17192</v>
      </c>
      <c r="B2268" t="s">
        <v>2685</v>
      </c>
      <c r="C2268" t="s">
        <v>428</v>
      </c>
      <c r="D2268" t="s">
        <v>429</v>
      </c>
      <c r="E2268">
        <v>9.9848999999999997</v>
      </c>
      <c r="F2268">
        <f t="shared" si="39"/>
        <v>17</v>
      </c>
    </row>
    <row r="2269" spans="1:6" x14ac:dyDescent="0.35">
      <c r="A2269">
        <v>17193</v>
      </c>
      <c r="B2269" t="s">
        <v>2686</v>
      </c>
      <c r="C2269" t="s">
        <v>442</v>
      </c>
      <c r="D2269" t="s">
        <v>433</v>
      </c>
      <c r="E2269">
        <v>15.0246</v>
      </c>
      <c r="F2269">
        <f t="shared" si="39"/>
        <v>17</v>
      </c>
    </row>
    <row r="2270" spans="1:6" x14ac:dyDescent="0.35">
      <c r="A2270">
        <v>17194</v>
      </c>
      <c r="B2270" t="s">
        <v>2687</v>
      </c>
      <c r="C2270" t="s">
        <v>451</v>
      </c>
      <c r="D2270" t="s">
        <v>433</v>
      </c>
      <c r="E2270">
        <v>30.9572</v>
      </c>
      <c r="F2270">
        <f t="shared" si="39"/>
        <v>17</v>
      </c>
    </row>
    <row r="2271" spans="1:6" x14ac:dyDescent="0.35">
      <c r="A2271">
        <v>17195</v>
      </c>
      <c r="B2271" t="s">
        <v>2688</v>
      </c>
      <c r="C2271" t="s">
        <v>442</v>
      </c>
      <c r="D2271" t="s">
        <v>433</v>
      </c>
      <c r="E2271">
        <v>25.4619</v>
      </c>
      <c r="F2271">
        <f t="shared" si="39"/>
        <v>17</v>
      </c>
    </row>
    <row r="2272" spans="1:6" x14ac:dyDescent="0.35">
      <c r="A2272">
        <v>17196</v>
      </c>
      <c r="B2272" t="s">
        <v>2689</v>
      </c>
      <c r="C2272" t="s">
        <v>442</v>
      </c>
      <c r="D2272" t="s">
        <v>433</v>
      </c>
      <c r="E2272">
        <v>21.507300000000001</v>
      </c>
      <c r="F2272">
        <f t="shared" si="39"/>
        <v>17</v>
      </c>
    </row>
    <row r="2273" spans="1:6" x14ac:dyDescent="0.35">
      <c r="A2273">
        <v>17197</v>
      </c>
      <c r="B2273" t="s">
        <v>2690</v>
      </c>
      <c r="C2273" t="s">
        <v>432</v>
      </c>
      <c r="D2273" t="s">
        <v>433</v>
      </c>
      <c r="E2273">
        <v>12.9658</v>
      </c>
      <c r="F2273">
        <f t="shared" si="39"/>
        <v>17</v>
      </c>
    </row>
    <row r="2274" spans="1:6" x14ac:dyDescent="0.35">
      <c r="A2274">
        <v>17198</v>
      </c>
      <c r="B2274" t="s">
        <v>2691</v>
      </c>
      <c r="C2274" t="s">
        <v>451</v>
      </c>
      <c r="D2274" t="s">
        <v>433</v>
      </c>
      <c r="E2274">
        <v>53.745199999999997</v>
      </c>
      <c r="F2274">
        <f t="shared" si="39"/>
        <v>17</v>
      </c>
    </row>
    <row r="2275" spans="1:6" x14ac:dyDescent="0.35">
      <c r="A2275">
        <v>17199</v>
      </c>
      <c r="B2275" t="s">
        <v>2692</v>
      </c>
      <c r="C2275" t="s">
        <v>428</v>
      </c>
      <c r="D2275" t="s">
        <v>429</v>
      </c>
      <c r="E2275">
        <v>14.380599999999999</v>
      </c>
      <c r="F2275">
        <f t="shared" si="39"/>
        <v>17</v>
      </c>
    </row>
    <row r="2276" spans="1:6" x14ac:dyDescent="0.35">
      <c r="A2276">
        <v>17200</v>
      </c>
      <c r="B2276" t="s">
        <v>2693</v>
      </c>
      <c r="C2276" t="s">
        <v>442</v>
      </c>
      <c r="D2276" t="s">
        <v>433</v>
      </c>
      <c r="E2276">
        <v>17.213000000000001</v>
      </c>
      <c r="F2276">
        <f t="shared" si="39"/>
        <v>17</v>
      </c>
    </row>
    <row r="2277" spans="1:6" x14ac:dyDescent="0.35">
      <c r="A2277">
        <v>17201</v>
      </c>
      <c r="B2277" t="s">
        <v>2694</v>
      </c>
      <c r="C2277" t="s">
        <v>442</v>
      </c>
      <c r="D2277" t="s">
        <v>433</v>
      </c>
      <c r="E2277">
        <v>9.3714999999999993</v>
      </c>
      <c r="F2277">
        <f t="shared" si="39"/>
        <v>17</v>
      </c>
    </row>
    <row r="2278" spans="1:6" x14ac:dyDescent="0.35">
      <c r="A2278">
        <v>17202</v>
      </c>
      <c r="B2278" t="s">
        <v>2695</v>
      </c>
      <c r="C2278" t="s">
        <v>451</v>
      </c>
      <c r="D2278" t="s">
        <v>433</v>
      </c>
      <c r="E2278">
        <v>35.544800000000002</v>
      </c>
      <c r="F2278">
        <f t="shared" si="39"/>
        <v>17</v>
      </c>
    </row>
    <row r="2279" spans="1:6" x14ac:dyDescent="0.35">
      <c r="A2279">
        <v>17203</v>
      </c>
      <c r="B2279" t="s">
        <v>2696</v>
      </c>
      <c r="C2279" t="s">
        <v>442</v>
      </c>
      <c r="D2279" t="s">
        <v>433</v>
      </c>
      <c r="E2279">
        <v>11.137600000000001</v>
      </c>
      <c r="F2279">
        <f t="shared" si="39"/>
        <v>17</v>
      </c>
    </row>
    <row r="2280" spans="1:6" x14ac:dyDescent="0.35">
      <c r="A2280">
        <v>17204</v>
      </c>
      <c r="B2280" t="s">
        <v>2697</v>
      </c>
      <c r="C2280" t="s">
        <v>442</v>
      </c>
      <c r="D2280" t="s">
        <v>433</v>
      </c>
      <c r="E2280">
        <v>53.3399</v>
      </c>
      <c r="F2280">
        <f t="shared" si="39"/>
        <v>17</v>
      </c>
    </row>
    <row r="2281" spans="1:6" x14ac:dyDescent="0.35">
      <c r="A2281">
        <v>17205</v>
      </c>
      <c r="B2281" t="s">
        <v>2698</v>
      </c>
      <c r="C2281" t="s">
        <v>432</v>
      </c>
      <c r="D2281" t="s">
        <v>433</v>
      </c>
      <c r="E2281">
        <v>19.656199999999998</v>
      </c>
      <c r="F2281">
        <f t="shared" si="39"/>
        <v>17</v>
      </c>
    </row>
    <row r="2282" spans="1:6" x14ac:dyDescent="0.35">
      <c r="A2282">
        <v>17206</v>
      </c>
      <c r="B2282" t="s">
        <v>2699</v>
      </c>
      <c r="C2282" t="s">
        <v>432</v>
      </c>
      <c r="D2282" t="s">
        <v>433</v>
      </c>
      <c r="E2282">
        <v>14.044</v>
      </c>
      <c r="F2282">
        <f t="shared" si="39"/>
        <v>17</v>
      </c>
    </row>
    <row r="2283" spans="1:6" x14ac:dyDescent="0.35">
      <c r="A2283">
        <v>18001</v>
      </c>
      <c r="B2283" t="s">
        <v>2700</v>
      </c>
      <c r="C2283" t="s">
        <v>428</v>
      </c>
      <c r="D2283" t="s">
        <v>429</v>
      </c>
      <c r="E2283">
        <v>8.7659000000000002</v>
      </c>
      <c r="F2283">
        <f t="shared" si="39"/>
        <v>18</v>
      </c>
    </row>
    <row r="2284" spans="1:6" x14ac:dyDescent="0.35">
      <c r="A2284">
        <v>18003</v>
      </c>
      <c r="B2284" t="s">
        <v>2701</v>
      </c>
      <c r="C2284" t="s">
        <v>428</v>
      </c>
      <c r="D2284" t="s">
        <v>429</v>
      </c>
      <c r="E2284">
        <v>4.4821999999999997</v>
      </c>
      <c r="F2284">
        <f t="shared" si="39"/>
        <v>18</v>
      </c>
    </row>
    <row r="2285" spans="1:6" x14ac:dyDescent="0.35">
      <c r="A2285">
        <v>18004</v>
      </c>
      <c r="B2285" t="s">
        <v>2702</v>
      </c>
      <c r="C2285" t="s">
        <v>428</v>
      </c>
      <c r="D2285" t="s">
        <v>429</v>
      </c>
      <c r="E2285">
        <v>14.9396</v>
      </c>
      <c r="F2285">
        <f t="shared" si="39"/>
        <v>18</v>
      </c>
    </row>
    <row r="2286" spans="1:6" x14ac:dyDescent="0.35">
      <c r="A2286">
        <v>18005</v>
      </c>
      <c r="B2286" t="s">
        <v>2703</v>
      </c>
      <c r="C2286" t="s">
        <v>442</v>
      </c>
      <c r="D2286" t="s">
        <v>433</v>
      </c>
      <c r="E2286">
        <v>22.525300000000001</v>
      </c>
      <c r="F2286">
        <f t="shared" si="39"/>
        <v>18</v>
      </c>
    </row>
    <row r="2287" spans="1:6" x14ac:dyDescent="0.35">
      <c r="A2287">
        <v>18006</v>
      </c>
      <c r="B2287" t="s">
        <v>2704</v>
      </c>
      <c r="C2287" t="s">
        <v>428</v>
      </c>
      <c r="D2287" t="s">
        <v>429</v>
      </c>
      <c r="E2287">
        <v>5.1414</v>
      </c>
      <c r="F2287">
        <f t="shared" si="39"/>
        <v>18</v>
      </c>
    </row>
    <row r="2288" spans="1:6" x14ac:dyDescent="0.35">
      <c r="A2288">
        <v>18007</v>
      </c>
      <c r="B2288" t="s">
        <v>2705</v>
      </c>
      <c r="C2288" t="s">
        <v>428</v>
      </c>
      <c r="D2288" t="s">
        <v>429</v>
      </c>
      <c r="E2288">
        <v>16.979199999999999</v>
      </c>
      <c r="F2288">
        <f t="shared" si="39"/>
        <v>18</v>
      </c>
    </row>
    <row r="2289" spans="1:6" x14ac:dyDescent="0.35">
      <c r="A2289">
        <v>18008</v>
      </c>
      <c r="B2289" t="s">
        <v>2706</v>
      </c>
      <c r="C2289" t="s">
        <v>428</v>
      </c>
      <c r="D2289" t="s">
        <v>429</v>
      </c>
      <c r="E2289">
        <v>12.114599999999999</v>
      </c>
      <c r="F2289">
        <f t="shared" si="39"/>
        <v>18</v>
      </c>
    </row>
    <row r="2290" spans="1:6" x14ac:dyDescent="0.35">
      <c r="A2290">
        <v>18009</v>
      </c>
      <c r="B2290" t="s">
        <v>2707</v>
      </c>
      <c r="C2290" t="s">
        <v>428</v>
      </c>
      <c r="D2290" t="s">
        <v>429</v>
      </c>
      <c r="E2290">
        <v>12.776300000000001</v>
      </c>
      <c r="F2290">
        <f t="shared" si="39"/>
        <v>18</v>
      </c>
    </row>
    <row r="2291" spans="1:6" x14ac:dyDescent="0.35">
      <c r="A2291">
        <v>18011</v>
      </c>
      <c r="B2291" t="s">
        <v>2708</v>
      </c>
      <c r="C2291" t="s">
        <v>428</v>
      </c>
      <c r="D2291" t="s">
        <v>429</v>
      </c>
      <c r="E2291">
        <v>12.661799999999999</v>
      </c>
      <c r="F2291">
        <f t="shared" si="39"/>
        <v>18</v>
      </c>
    </row>
    <row r="2292" spans="1:6" x14ac:dyDescent="0.35">
      <c r="A2292">
        <v>18012</v>
      </c>
      <c r="B2292" t="s">
        <v>2709</v>
      </c>
      <c r="C2292" t="s">
        <v>428</v>
      </c>
      <c r="D2292" t="s">
        <v>429</v>
      </c>
      <c r="E2292">
        <v>7.0537000000000001</v>
      </c>
      <c r="F2292">
        <f t="shared" si="39"/>
        <v>18</v>
      </c>
    </row>
    <row r="2293" spans="1:6" x14ac:dyDescent="0.35">
      <c r="A2293">
        <v>18013</v>
      </c>
      <c r="B2293" t="s">
        <v>2710</v>
      </c>
      <c r="C2293" t="s">
        <v>428</v>
      </c>
      <c r="D2293" t="s">
        <v>429</v>
      </c>
      <c r="E2293">
        <v>25.415099999999999</v>
      </c>
      <c r="F2293">
        <f t="shared" si="39"/>
        <v>18</v>
      </c>
    </row>
    <row r="2294" spans="1:6" x14ac:dyDescent="0.35">
      <c r="A2294">
        <v>18014</v>
      </c>
      <c r="B2294" t="s">
        <v>2711</v>
      </c>
      <c r="C2294" t="s">
        <v>428</v>
      </c>
      <c r="D2294" t="s">
        <v>429</v>
      </c>
      <c r="E2294">
        <v>17.696899999999999</v>
      </c>
      <c r="F2294">
        <f t="shared" si="39"/>
        <v>18</v>
      </c>
    </row>
    <row r="2295" spans="1:6" x14ac:dyDescent="0.35">
      <c r="A2295">
        <v>18015</v>
      </c>
      <c r="B2295" t="s">
        <v>2712</v>
      </c>
      <c r="C2295" t="s">
        <v>428</v>
      </c>
      <c r="D2295" t="s">
        <v>429</v>
      </c>
      <c r="E2295">
        <v>5.1196000000000002</v>
      </c>
      <c r="F2295">
        <f t="shared" si="39"/>
        <v>18</v>
      </c>
    </row>
    <row r="2296" spans="1:6" x14ac:dyDescent="0.35">
      <c r="A2296">
        <v>18016</v>
      </c>
      <c r="B2296" t="s">
        <v>2713</v>
      </c>
      <c r="C2296" t="s">
        <v>428</v>
      </c>
      <c r="D2296" t="s">
        <v>429</v>
      </c>
      <c r="E2296">
        <v>28.88</v>
      </c>
      <c r="F2296">
        <f t="shared" si="39"/>
        <v>18</v>
      </c>
    </row>
    <row r="2297" spans="1:6" x14ac:dyDescent="0.35">
      <c r="A2297">
        <v>18017</v>
      </c>
      <c r="B2297" t="s">
        <v>2714</v>
      </c>
      <c r="C2297" t="s">
        <v>428</v>
      </c>
      <c r="D2297" t="s">
        <v>429</v>
      </c>
      <c r="E2297">
        <v>16.5001</v>
      </c>
      <c r="F2297">
        <f t="shared" si="39"/>
        <v>18</v>
      </c>
    </row>
    <row r="2298" spans="1:6" x14ac:dyDescent="0.35">
      <c r="A2298">
        <v>18018</v>
      </c>
      <c r="B2298" t="s">
        <v>2715</v>
      </c>
      <c r="C2298" t="s">
        <v>428</v>
      </c>
      <c r="D2298" t="s">
        <v>429</v>
      </c>
      <c r="E2298">
        <v>18.028500000000001</v>
      </c>
      <c r="F2298">
        <f t="shared" si="39"/>
        <v>18</v>
      </c>
    </row>
    <row r="2299" spans="1:6" x14ac:dyDescent="0.35">
      <c r="A2299">
        <v>18019</v>
      </c>
      <c r="B2299" t="s">
        <v>2716</v>
      </c>
      <c r="C2299" t="s">
        <v>428</v>
      </c>
      <c r="D2299" t="s">
        <v>429</v>
      </c>
      <c r="E2299">
        <v>13.2742</v>
      </c>
      <c r="F2299">
        <f t="shared" si="39"/>
        <v>18</v>
      </c>
    </row>
    <row r="2300" spans="1:6" x14ac:dyDescent="0.35">
      <c r="A2300">
        <v>18020</v>
      </c>
      <c r="B2300" t="s">
        <v>2717</v>
      </c>
      <c r="C2300" t="s">
        <v>442</v>
      </c>
      <c r="D2300" t="s">
        <v>433</v>
      </c>
      <c r="E2300">
        <v>5.4367000000000001</v>
      </c>
      <c r="F2300">
        <f t="shared" si="39"/>
        <v>18</v>
      </c>
    </row>
    <row r="2301" spans="1:6" x14ac:dyDescent="0.35">
      <c r="A2301">
        <v>18021</v>
      </c>
      <c r="B2301" t="s">
        <v>2718</v>
      </c>
      <c r="C2301" t="s">
        <v>432</v>
      </c>
      <c r="D2301" t="s">
        <v>433</v>
      </c>
      <c r="E2301">
        <v>45.879100000000001</v>
      </c>
      <c r="F2301">
        <f t="shared" si="39"/>
        <v>18</v>
      </c>
    </row>
    <row r="2302" spans="1:6" x14ac:dyDescent="0.35">
      <c r="A2302">
        <v>18022</v>
      </c>
      <c r="B2302" t="s">
        <v>2719</v>
      </c>
      <c r="C2302" t="s">
        <v>428</v>
      </c>
      <c r="D2302" t="s">
        <v>429</v>
      </c>
      <c r="E2302">
        <v>19.162400000000002</v>
      </c>
      <c r="F2302">
        <f t="shared" si="39"/>
        <v>18</v>
      </c>
    </row>
    <row r="2303" spans="1:6" x14ac:dyDescent="0.35">
      <c r="A2303">
        <v>18023</v>
      </c>
      <c r="B2303" t="s">
        <v>2720</v>
      </c>
      <c r="C2303" t="s">
        <v>428</v>
      </c>
      <c r="D2303" t="s">
        <v>429</v>
      </c>
      <c r="E2303">
        <v>12.3004</v>
      </c>
      <c r="F2303">
        <f t="shared" si="39"/>
        <v>18</v>
      </c>
    </row>
    <row r="2304" spans="1:6" x14ac:dyDescent="0.35">
      <c r="A2304">
        <v>18024</v>
      </c>
      <c r="B2304" t="s">
        <v>2721</v>
      </c>
      <c r="C2304" t="s">
        <v>428</v>
      </c>
      <c r="D2304" t="s">
        <v>429</v>
      </c>
      <c r="E2304">
        <v>20.476099999999999</v>
      </c>
      <c r="F2304">
        <f t="shared" si="39"/>
        <v>18</v>
      </c>
    </row>
    <row r="2305" spans="1:6" x14ac:dyDescent="0.35">
      <c r="A2305">
        <v>18025</v>
      </c>
      <c r="B2305" t="s">
        <v>2722</v>
      </c>
      <c r="C2305" t="s">
        <v>428</v>
      </c>
      <c r="D2305" t="s">
        <v>429</v>
      </c>
      <c r="E2305">
        <v>7.0124000000000004</v>
      </c>
      <c r="F2305">
        <f t="shared" si="39"/>
        <v>18</v>
      </c>
    </row>
    <row r="2306" spans="1:6" x14ac:dyDescent="0.35">
      <c r="A2306">
        <v>18026</v>
      </c>
      <c r="B2306" t="s">
        <v>2723</v>
      </c>
      <c r="C2306" t="s">
        <v>428</v>
      </c>
      <c r="D2306" t="s">
        <v>429</v>
      </c>
      <c r="E2306">
        <v>12.735200000000001</v>
      </c>
      <c r="F2306">
        <f t="shared" si="39"/>
        <v>18</v>
      </c>
    </row>
    <row r="2307" spans="1:6" x14ac:dyDescent="0.35">
      <c r="A2307">
        <v>18027</v>
      </c>
      <c r="B2307" t="s">
        <v>2724</v>
      </c>
      <c r="C2307" t="s">
        <v>428</v>
      </c>
      <c r="D2307" t="s">
        <v>429</v>
      </c>
      <c r="E2307">
        <v>27.962299999999999</v>
      </c>
      <c r="F2307">
        <f t="shared" ref="F2307:F2370" si="40">INT(A2307/1000)</f>
        <v>18</v>
      </c>
    </row>
    <row r="2308" spans="1:6" x14ac:dyDescent="0.35">
      <c r="A2308">
        <v>18029</v>
      </c>
      <c r="B2308" t="s">
        <v>2725</v>
      </c>
      <c r="C2308" t="s">
        <v>442</v>
      </c>
      <c r="D2308" t="s">
        <v>433</v>
      </c>
      <c r="E2308">
        <v>5.984</v>
      </c>
      <c r="F2308">
        <f t="shared" si="40"/>
        <v>18</v>
      </c>
    </row>
    <row r="2309" spans="1:6" x14ac:dyDescent="0.35">
      <c r="A2309">
        <v>18030</v>
      </c>
      <c r="B2309" t="s">
        <v>2726</v>
      </c>
      <c r="C2309" t="s">
        <v>428</v>
      </c>
      <c r="D2309" t="s">
        <v>429</v>
      </c>
      <c r="E2309">
        <v>14.3697</v>
      </c>
      <c r="F2309">
        <f t="shared" si="40"/>
        <v>18</v>
      </c>
    </row>
    <row r="2310" spans="1:6" x14ac:dyDescent="0.35">
      <c r="A2310">
        <v>18031</v>
      </c>
      <c r="B2310" t="s">
        <v>2727</v>
      </c>
      <c r="C2310" t="s">
        <v>428</v>
      </c>
      <c r="D2310" t="s">
        <v>429</v>
      </c>
      <c r="E2310">
        <v>4.8746999999999998</v>
      </c>
      <c r="F2310">
        <f t="shared" si="40"/>
        <v>18</v>
      </c>
    </row>
    <row r="2311" spans="1:6" x14ac:dyDescent="0.35">
      <c r="A2311">
        <v>18032</v>
      </c>
      <c r="B2311" t="s">
        <v>2728</v>
      </c>
      <c r="C2311" t="s">
        <v>428</v>
      </c>
      <c r="D2311" t="s">
        <v>429</v>
      </c>
      <c r="E2311">
        <v>5.8651</v>
      </c>
      <c r="F2311">
        <f t="shared" si="40"/>
        <v>18</v>
      </c>
    </row>
    <row r="2312" spans="1:6" x14ac:dyDescent="0.35">
      <c r="A2312">
        <v>18033</v>
      </c>
      <c r="B2312" t="s">
        <v>2729</v>
      </c>
      <c r="C2312" t="s">
        <v>428</v>
      </c>
      <c r="D2312" t="s">
        <v>429</v>
      </c>
      <c r="E2312">
        <v>23.987400000000001</v>
      </c>
      <c r="F2312">
        <f t="shared" si="40"/>
        <v>18</v>
      </c>
    </row>
    <row r="2313" spans="1:6" x14ac:dyDescent="0.35">
      <c r="A2313">
        <v>18034</v>
      </c>
      <c r="B2313" t="s">
        <v>2730</v>
      </c>
      <c r="C2313" t="s">
        <v>428</v>
      </c>
      <c r="D2313" t="s">
        <v>429</v>
      </c>
      <c r="E2313">
        <v>10.1092</v>
      </c>
      <c r="F2313">
        <f t="shared" si="40"/>
        <v>18</v>
      </c>
    </row>
    <row r="2314" spans="1:6" x14ac:dyDescent="0.35">
      <c r="A2314">
        <v>18035</v>
      </c>
      <c r="B2314" t="s">
        <v>2731</v>
      </c>
      <c r="C2314" t="s">
        <v>428</v>
      </c>
      <c r="D2314" t="s">
        <v>429</v>
      </c>
      <c r="E2314">
        <v>31.513000000000002</v>
      </c>
      <c r="F2314">
        <f t="shared" si="40"/>
        <v>18</v>
      </c>
    </row>
    <row r="2315" spans="1:6" x14ac:dyDescent="0.35">
      <c r="A2315">
        <v>18036</v>
      </c>
      <c r="B2315" t="s">
        <v>2732</v>
      </c>
      <c r="C2315" t="s">
        <v>442</v>
      </c>
      <c r="D2315" t="s">
        <v>433</v>
      </c>
      <c r="E2315">
        <v>5.2202999999999999</v>
      </c>
      <c r="F2315">
        <f t="shared" si="40"/>
        <v>18</v>
      </c>
    </row>
    <row r="2316" spans="1:6" x14ac:dyDescent="0.35">
      <c r="A2316">
        <v>18037</v>
      </c>
      <c r="B2316" t="s">
        <v>2733</v>
      </c>
      <c r="C2316" t="s">
        <v>428</v>
      </c>
      <c r="D2316" t="s">
        <v>429</v>
      </c>
      <c r="E2316">
        <v>17.3123</v>
      </c>
      <c r="F2316">
        <f t="shared" si="40"/>
        <v>18</v>
      </c>
    </row>
    <row r="2317" spans="1:6" x14ac:dyDescent="0.35">
      <c r="A2317">
        <v>18038</v>
      </c>
      <c r="B2317" t="s">
        <v>2734</v>
      </c>
      <c r="C2317" t="s">
        <v>428</v>
      </c>
      <c r="D2317" t="s">
        <v>429</v>
      </c>
      <c r="E2317">
        <v>11.492699999999999</v>
      </c>
      <c r="F2317">
        <f t="shared" si="40"/>
        <v>18</v>
      </c>
    </row>
    <row r="2318" spans="1:6" x14ac:dyDescent="0.35">
      <c r="A2318">
        <v>18039</v>
      </c>
      <c r="B2318" t="s">
        <v>2735</v>
      </c>
      <c r="C2318" t="s">
        <v>428</v>
      </c>
      <c r="D2318" t="s">
        <v>429</v>
      </c>
      <c r="E2318">
        <v>10.6439</v>
      </c>
      <c r="F2318">
        <f t="shared" si="40"/>
        <v>18</v>
      </c>
    </row>
    <row r="2319" spans="1:6" x14ac:dyDescent="0.35">
      <c r="A2319">
        <v>18040</v>
      </c>
      <c r="B2319" t="s">
        <v>2736</v>
      </c>
      <c r="C2319" t="s">
        <v>428</v>
      </c>
      <c r="D2319" t="s">
        <v>429</v>
      </c>
      <c r="E2319">
        <v>17.921299999999999</v>
      </c>
      <c r="F2319">
        <f t="shared" si="40"/>
        <v>18</v>
      </c>
    </row>
    <row r="2320" spans="1:6" x14ac:dyDescent="0.35">
      <c r="A2320">
        <v>18041</v>
      </c>
      <c r="B2320" t="s">
        <v>2737</v>
      </c>
      <c r="C2320" t="s">
        <v>428</v>
      </c>
      <c r="D2320" t="s">
        <v>429</v>
      </c>
      <c r="E2320">
        <v>17.321100000000001</v>
      </c>
      <c r="F2320">
        <f t="shared" si="40"/>
        <v>18</v>
      </c>
    </row>
    <row r="2321" spans="1:6" x14ac:dyDescent="0.35">
      <c r="A2321">
        <v>18042</v>
      </c>
      <c r="B2321" t="s">
        <v>2738</v>
      </c>
      <c r="C2321" t="s">
        <v>428</v>
      </c>
      <c r="D2321" t="s">
        <v>429</v>
      </c>
      <c r="E2321">
        <v>9.9944000000000006</v>
      </c>
      <c r="F2321">
        <f t="shared" si="40"/>
        <v>18</v>
      </c>
    </row>
    <row r="2322" spans="1:6" x14ac:dyDescent="0.35">
      <c r="A2322">
        <v>18043</v>
      </c>
      <c r="B2322" t="s">
        <v>2739</v>
      </c>
      <c r="C2322" t="s">
        <v>428</v>
      </c>
      <c r="D2322" t="s">
        <v>429</v>
      </c>
      <c r="E2322">
        <v>4.7691999999999997</v>
      </c>
      <c r="F2322">
        <f t="shared" si="40"/>
        <v>18</v>
      </c>
    </row>
    <row r="2323" spans="1:6" x14ac:dyDescent="0.35">
      <c r="A2323">
        <v>18044</v>
      </c>
      <c r="B2323" t="s">
        <v>2740</v>
      </c>
      <c r="C2323" t="s">
        <v>428</v>
      </c>
      <c r="D2323" t="s">
        <v>429</v>
      </c>
      <c r="E2323">
        <v>7.6237000000000004</v>
      </c>
      <c r="F2323">
        <f t="shared" si="40"/>
        <v>18</v>
      </c>
    </row>
    <row r="2324" spans="1:6" x14ac:dyDescent="0.35">
      <c r="A2324">
        <v>18045</v>
      </c>
      <c r="B2324" t="s">
        <v>2741</v>
      </c>
      <c r="C2324" t="s">
        <v>428</v>
      </c>
      <c r="D2324" t="s">
        <v>429</v>
      </c>
      <c r="E2324">
        <v>14.0162</v>
      </c>
      <c r="F2324">
        <f t="shared" si="40"/>
        <v>18</v>
      </c>
    </row>
    <row r="2325" spans="1:6" x14ac:dyDescent="0.35">
      <c r="A2325">
        <v>18046</v>
      </c>
      <c r="B2325" t="s">
        <v>2742</v>
      </c>
      <c r="C2325" t="s">
        <v>428</v>
      </c>
      <c r="D2325" t="s">
        <v>429</v>
      </c>
      <c r="E2325">
        <v>10.5466</v>
      </c>
      <c r="F2325">
        <f t="shared" si="40"/>
        <v>18</v>
      </c>
    </row>
    <row r="2326" spans="1:6" x14ac:dyDescent="0.35">
      <c r="A2326">
        <v>18047</v>
      </c>
      <c r="B2326" t="s">
        <v>2743</v>
      </c>
      <c r="C2326" t="s">
        <v>428</v>
      </c>
      <c r="D2326" t="s">
        <v>429</v>
      </c>
      <c r="E2326">
        <v>12.4406</v>
      </c>
      <c r="F2326">
        <f t="shared" si="40"/>
        <v>18</v>
      </c>
    </row>
    <row r="2327" spans="1:6" x14ac:dyDescent="0.35">
      <c r="A2327">
        <v>18048</v>
      </c>
      <c r="B2327" t="s">
        <v>2744</v>
      </c>
      <c r="C2327" t="s">
        <v>428</v>
      </c>
      <c r="D2327" t="s">
        <v>429</v>
      </c>
      <c r="E2327">
        <v>23.227599999999999</v>
      </c>
      <c r="F2327">
        <f t="shared" si="40"/>
        <v>18</v>
      </c>
    </row>
    <row r="2328" spans="1:6" x14ac:dyDescent="0.35">
      <c r="A2328">
        <v>18049</v>
      </c>
      <c r="B2328" t="s">
        <v>2745</v>
      </c>
      <c r="C2328" t="s">
        <v>442</v>
      </c>
      <c r="D2328" t="s">
        <v>433</v>
      </c>
      <c r="E2328">
        <v>7.8545999999999996</v>
      </c>
      <c r="F2328">
        <f t="shared" si="40"/>
        <v>18</v>
      </c>
    </row>
    <row r="2329" spans="1:6" x14ac:dyDescent="0.35">
      <c r="A2329">
        <v>18050</v>
      </c>
      <c r="B2329" t="s">
        <v>2746</v>
      </c>
      <c r="C2329" t="s">
        <v>428</v>
      </c>
      <c r="D2329" t="s">
        <v>429</v>
      </c>
      <c r="E2329">
        <v>17.6294</v>
      </c>
      <c r="F2329">
        <f t="shared" si="40"/>
        <v>18</v>
      </c>
    </row>
    <row r="2330" spans="1:6" x14ac:dyDescent="0.35">
      <c r="A2330">
        <v>18051</v>
      </c>
      <c r="B2330" t="s">
        <v>2747</v>
      </c>
      <c r="C2330" t="s">
        <v>428</v>
      </c>
      <c r="D2330" t="s">
        <v>429</v>
      </c>
      <c r="E2330">
        <v>12.8965</v>
      </c>
      <c r="F2330">
        <f t="shared" si="40"/>
        <v>18</v>
      </c>
    </row>
    <row r="2331" spans="1:6" x14ac:dyDescent="0.35">
      <c r="A2331">
        <v>18052</v>
      </c>
      <c r="B2331" t="s">
        <v>2748</v>
      </c>
      <c r="C2331" t="s">
        <v>428</v>
      </c>
      <c r="D2331" t="s">
        <v>429</v>
      </c>
      <c r="E2331">
        <v>26.5626</v>
      </c>
      <c r="F2331">
        <f t="shared" si="40"/>
        <v>18</v>
      </c>
    </row>
    <row r="2332" spans="1:6" x14ac:dyDescent="0.35">
      <c r="A2332">
        <v>18053</v>
      </c>
      <c r="B2332" t="s">
        <v>2749</v>
      </c>
      <c r="C2332" t="s">
        <v>428</v>
      </c>
      <c r="D2332" t="s">
        <v>429</v>
      </c>
      <c r="E2332">
        <v>4.2546999999999997</v>
      </c>
      <c r="F2332">
        <f t="shared" si="40"/>
        <v>18</v>
      </c>
    </row>
    <row r="2333" spans="1:6" x14ac:dyDescent="0.35">
      <c r="A2333">
        <v>18054</v>
      </c>
      <c r="B2333" t="s">
        <v>2750</v>
      </c>
      <c r="C2333" t="s">
        <v>428</v>
      </c>
      <c r="D2333" t="s">
        <v>429</v>
      </c>
      <c r="E2333">
        <v>12.997</v>
      </c>
      <c r="F2333">
        <f t="shared" si="40"/>
        <v>18</v>
      </c>
    </row>
    <row r="2334" spans="1:6" x14ac:dyDescent="0.35">
      <c r="A2334">
        <v>18057</v>
      </c>
      <c r="B2334" t="s">
        <v>2751</v>
      </c>
      <c r="C2334" t="s">
        <v>428</v>
      </c>
      <c r="D2334" t="s">
        <v>429</v>
      </c>
      <c r="E2334">
        <v>4.0930999999999997</v>
      </c>
      <c r="F2334">
        <f t="shared" si="40"/>
        <v>18</v>
      </c>
    </row>
    <row r="2335" spans="1:6" x14ac:dyDescent="0.35">
      <c r="A2335">
        <v>18058</v>
      </c>
      <c r="B2335" t="s">
        <v>2752</v>
      </c>
      <c r="C2335" t="s">
        <v>442</v>
      </c>
      <c r="D2335" t="s">
        <v>433</v>
      </c>
      <c r="E2335">
        <v>11.775</v>
      </c>
      <c r="F2335">
        <f t="shared" si="40"/>
        <v>18</v>
      </c>
    </row>
    <row r="2336" spans="1:6" x14ac:dyDescent="0.35">
      <c r="A2336">
        <v>18059</v>
      </c>
      <c r="B2336" t="s">
        <v>2753</v>
      </c>
      <c r="C2336" t="s">
        <v>428</v>
      </c>
      <c r="D2336" t="s">
        <v>429</v>
      </c>
      <c r="E2336">
        <v>17.226099999999999</v>
      </c>
      <c r="F2336">
        <f t="shared" si="40"/>
        <v>18</v>
      </c>
    </row>
    <row r="2337" spans="1:6" x14ac:dyDescent="0.35">
      <c r="A2337">
        <v>18060</v>
      </c>
      <c r="B2337" t="s">
        <v>2754</v>
      </c>
      <c r="C2337" t="s">
        <v>428</v>
      </c>
      <c r="D2337" t="s">
        <v>429</v>
      </c>
      <c r="E2337">
        <v>11.258699999999999</v>
      </c>
      <c r="F2337">
        <f t="shared" si="40"/>
        <v>18</v>
      </c>
    </row>
    <row r="2338" spans="1:6" x14ac:dyDescent="0.35">
      <c r="A2338">
        <v>18061</v>
      </c>
      <c r="B2338" t="s">
        <v>2755</v>
      </c>
      <c r="C2338" t="s">
        <v>428</v>
      </c>
      <c r="D2338" t="s">
        <v>429</v>
      </c>
      <c r="E2338">
        <v>30.116199999999999</v>
      </c>
      <c r="F2338">
        <f t="shared" si="40"/>
        <v>18</v>
      </c>
    </row>
    <row r="2339" spans="1:6" x14ac:dyDescent="0.35">
      <c r="A2339">
        <v>18062</v>
      </c>
      <c r="B2339" t="s">
        <v>2756</v>
      </c>
      <c r="C2339" t="s">
        <v>442</v>
      </c>
      <c r="D2339" t="s">
        <v>433</v>
      </c>
      <c r="E2339">
        <v>18.8734</v>
      </c>
      <c r="F2339">
        <f t="shared" si="40"/>
        <v>18</v>
      </c>
    </row>
    <row r="2340" spans="1:6" x14ac:dyDescent="0.35">
      <c r="A2340">
        <v>18063</v>
      </c>
      <c r="B2340" t="s">
        <v>2757</v>
      </c>
      <c r="C2340" t="s">
        <v>428</v>
      </c>
      <c r="D2340" t="s">
        <v>429</v>
      </c>
      <c r="E2340">
        <v>8.1911000000000005</v>
      </c>
      <c r="F2340">
        <f t="shared" si="40"/>
        <v>18</v>
      </c>
    </row>
    <row r="2341" spans="1:6" x14ac:dyDescent="0.35">
      <c r="A2341">
        <v>18064</v>
      </c>
      <c r="B2341" t="s">
        <v>2758</v>
      </c>
      <c r="C2341" t="s">
        <v>428</v>
      </c>
      <c r="D2341" t="s">
        <v>429</v>
      </c>
      <c r="E2341">
        <v>17.314299999999999</v>
      </c>
      <c r="F2341">
        <f t="shared" si="40"/>
        <v>18</v>
      </c>
    </row>
    <row r="2342" spans="1:6" x14ac:dyDescent="0.35">
      <c r="A2342">
        <v>18065</v>
      </c>
      <c r="B2342" t="s">
        <v>2759</v>
      </c>
      <c r="C2342" t="s">
        <v>428</v>
      </c>
      <c r="D2342" t="s">
        <v>429</v>
      </c>
      <c r="E2342">
        <v>23.716200000000001</v>
      </c>
      <c r="F2342">
        <f t="shared" si="40"/>
        <v>18</v>
      </c>
    </row>
    <row r="2343" spans="1:6" x14ac:dyDescent="0.35">
      <c r="A2343">
        <v>18066</v>
      </c>
      <c r="B2343" t="s">
        <v>2760</v>
      </c>
      <c r="C2343" t="s">
        <v>442</v>
      </c>
      <c r="D2343" t="s">
        <v>433</v>
      </c>
      <c r="E2343">
        <v>9.4476999999999993</v>
      </c>
      <c r="F2343">
        <f t="shared" si="40"/>
        <v>18</v>
      </c>
    </row>
    <row r="2344" spans="1:6" x14ac:dyDescent="0.35">
      <c r="A2344">
        <v>18067</v>
      </c>
      <c r="B2344" t="s">
        <v>2761</v>
      </c>
      <c r="C2344" t="s">
        <v>442</v>
      </c>
      <c r="D2344" t="s">
        <v>433</v>
      </c>
      <c r="E2344">
        <v>11.667400000000001</v>
      </c>
      <c r="F2344">
        <f t="shared" si="40"/>
        <v>18</v>
      </c>
    </row>
    <row r="2345" spans="1:6" x14ac:dyDescent="0.35">
      <c r="A2345">
        <v>18068</v>
      </c>
      <c r="B2345" t="s">
        <v>2762</v>
      </c>
      <c r="C2345" t="s">
        <v>428</v>
      </c>
      <c r="D2345" t="s">
        <v>429</v>
      </c>
      <c r="E2345">
        <v>51.1937</v>
      </c>
      <c r="F2345">
        <f t="shared" si="40"/>
        <v>18</v>
      </c>
    </row>
    <row r="2346" spans="1:6" x14ac:dyDescent="0.35">
      <c r="A2346">
        <v>18069</v>
      </c>
      <c r="B2346" t="s">
        <v>2763</v>
      </c>
      <c r="C2346" t="s">
        <v>428</v>
      </c>
      <c r="D2346" t="s">
        <v>429</v>
      </c>
      <c r="E2346">
        <v>38.274500000000003</v>
      </c>
      <c r="F2346">
        <f t="shared" si="40"/>
        <v>18</v>
      </c>
    </row>
    <row r="2347" spans="1:6" x14ac:dyDescent="0.35">
      <c r="A2347">
        <v>18071</v>
      </c>
      <c r="B2347" t="s">
        <v>2764</v>
      </c>
      <c r="C2347" t="s">
        <v>428</v>
      </c>
      <c r="D2347" t="s">
        <v>429</v>
      </c>
      <c r="E2347">
        <v>5.5606999999999998</v>
      </c>
      <c r="F2347">
        <f t="shared" si="40"/>
        <v>18</v>
      </c>
    </row>
    <row r="2348" spans="1:6" x14ac:dyDescent="0.35">
      <c r="A2348">
        <v>18072</v>
      </c>
      <c r="B2348" t="s">
        <v>2765</v>
      </c>
      <c r="C2348" t="s">
        <v>428</v>
      </c>
      <c r="D2348" t="s">
        <v>429</v>
      </c>
      <c r="E2348">
        <v>24.6919</v>
      </c>
      <c r="F2348">
        <f t="shared" si="40"/>
        <v>18</v>
      </c>
    </row>
    <row r="2349" spans="1:6" x14ac:dyDescent="0.35">
      <c r="A2349">
        <v>18073</v>
      </c>
      <c r="B2349" t="s">
        <v>2766</v>
      </c>
      <c r="C2349" t="s">
        <v>428</v>
      </c>
      <c r="D2349" t="s">
        <v>429</v>
      </c>
      <c r="E2349">
        <v>20.286999999999999</v>
      </c>
      <c r="F2349">
        <f t="shared" si="40"/>
        <v>18</v>
      </c>
    </row>
    <row r="2350" spans="1:6" x14ac:dyDescent="0.35">
      <c r="A2350">
        <v>18074</v>
      </c>
      <c r="B2350" t="s">
        <v>2767</v>
      </c>
      <c r="C2350" t="s">
        <v>432</v>
      </c>
      <c r="D2350" t="s">
        <v>433</v>
      </c>
      <c r="E2350">
        <v>4.5761000000000003</v>
      </c>
      <c r="F2350">
        <f t="shared" si="40"/>
        <v>18</v>
      </c>
    </row>
    <row r="2351" spans="1:6" x14ac:dyDescent="0.35">
      <c r="A2351">
        <v>18075</v>
      </c>
      <c r="B2351" t="s">
        <v>2768</v>
      </c>
      <c r="C2351" t="s">
        <v>428</v>
      </c>
      <c r="D2351" t="s">
        <v>429</v>
      </c>
      <c r="E2351">
        <v>20.417899999999999</v>
      </c>
      <c r="F2351">
        <f t="shared" si="40"/>
        <v>18</v>
      </c>
    </row>
    <row r="2352" spans="1:6" x14ac:dyDescent="0.35">
      <c r="A2352">
        <v>18076</v>
      </c>
      <c r="B2352" t="s">
        <v>2769</v>
      </c>
      <c r="C2352" t="s">
        <v>428</v>
      </c>
      <c r="D2352" t="s">
        <v>429</v>
      </c>
      <c r="E2352">
        <v>26.180800000000001</v>
      </c>
      <c r="F2352">
        <f t="shared" si="40"/>
        <v>18</v>
      </c>
    </row>
    <row r="2353" spans="1:6" x14ac:dyDescent="0.35">
      <c r="A2353">
        <v>18077</v>
      </c>
      <c r="B2353" t="s">
        <v>2770</v>
      </c>
      <c r="C2353" t="s">
        <v>428</v>
      </c>
      <c r="D2353" t="s">
        <v>429</v>
      </c>
      <c r="E2353">
        <v>9.4314999999999998</v>
      </c>
      <c r="F2353">
        <f t="shared" si="40"/>
        <v>18</v>
      </c>
    </row>
    <row r="2354" spans="1:6" x14ac:dyDescent="0.35">
      <c r="A2354">
        <v>18078</v>
      </c>
      <c r="B2354" t="s">
        <v>2771</v>
      </c>
      <c r="C2354" t="s">
        <v>428</v>
      </c>
      <c r="D2354" t="s">
        <v>429</v>
      </c>
      <c r="E2354">
        <v>15.9025</v>
      </c>
      <c r="F2354">
        <f t="shared" si="40"/>
        <v>18</v>
      </c>
    </row>
    <row r="2355" spans="1:6" x14ac:dyDescent="0.35">
      <c r="A2355">
        <v>18079</v>
      </c>
      <c r="B2355" t="s">
        <v>2772</v>
      </c>
      <c r="C2355" t="s">
        <v>428</v>
      </c>
      <c r="D2355" t="s">
        <v>429</v>
      </c>
      <c r="E2355">
        <v>15.8079</v>
      </c>
      <c r="F2355">
        <f t="shared" si="40"/>
        <v>18</v>
      </c>
    </row>
    <row r="2356" spans="1:6" x14ac:dyDescent="0.35">
      <c r="A2356">
        <v>18080</v>
      </c>
      <c r="B2356" t="s">
        <v>2773</v>
      </c>
      <c r="C2356" t="s">
        <v>428</v>
      </c>
      <c r="D2356" t="s">
        <v>429</v>
      </c>
      <c r="E2356">
        <v>5.0998999999999999</v>
      </c>
      <c r="F2356">
        <f t="shared" si="40"/>
        <v>18</v>
      </c>
    </row>
    <row r="2357" spans="1:6" x14ac:dyDescent="0.35">
      <c r="A2357">
        <v>18081</v>
      </c>
      <c r="B2357" t="s">
        <v>2774</v>
      </c>
      <c r="C2357" t="s">
        <v>428</v>
      </c>
      <c r="D2357" t="s">
        <v>429</v>
      </c>
      <c r="E2357">
        <v>12.657</v>
      </c>
      <c r="F2357">
        <f t="shared" si="40"/>
        <v>18</v>
      </c>
    </row>
    <row r="2358" spans="1:6" x14ac:dyDescent="0.35">
      <c r="A2358">
        <v>18082</v>
      </c>
      <c r="B2358" t="s">
        <v>2775</v>
      </c>
      <c r="C2358" t="s">
        <v>442</v>
      </c>
      <c r="D2358" t="s">
        <v>433</v>
      </c>
      <c r="E2358">
        <v>1.6141000000000001</v>
      </c>
      <c r="F2358">
        <f t="shared" si="40"/>
        <v>18</v>
      </c>
    </row>
    <row r="2359" spans="1:6" x14ac:dyDescent="0.35">
      <c r="A2359">
        <v>18083</v>
      </c>
      <c r="B2359" t="s">
        <v>2776</v>
      </c>
      <c r="C2359" t="s">
        <v>442</v>
      </c>
      <c r="D2359" t="s">
        <v>433</v>
      </c>
      <c r="E2359">
        <v>22.3063</v>
      </c>
      <c r="F2359">
        <f t="shared" si="40"/>
        <v>18</v>
      </c>
    </row>
    <row r="2360" spans="1:6" x14ac:dyDescent="0.35">
      <c r="A2360">
        <v>18084</v>
      </c>
      <c r="B2360" t="s">
        <v>2777</v>
      </c>
      <c r="C2360" t="s">
        <v>428</v>
      </c>
      <c r="D2360" t="s">
        <v>429</v>
      </c>
      <c r="E2360">
        <v>6.9564000000000004</v>
      </c>
      <c r="F2360">
        <f t="shared" si="40"/>
        <v>18</v>
      </c>
    </row>
    <row r="2361" spans="1:6" x14ac:dyDescent="0.35">
      <c r="A2361">
        <v>18085</v>
      </c>
      <c r="B2361" t="s">
        <v>2778</v>
      </c>
      <c r="C2361" t="s">
        <v>428</v>
      </c>
      <c r="D2361" t="s">
        <v>429</v>
      </c>
      <c r="E2361">
        <v>5.3434999999999997</v>
      </c>
      <c r="F2361">
        <f t="shared" si="40"/>
        <v>18</v>
      </c>
    </row>
    <row r="2362" spans="1:6" x14ac:dyDescent="0.35">
      <c r="A2362">
        <v>18086</v>
      </c>
      <c r="B2362" t="s">
        <v>2779</v>
      </c>
      <c r="C2362" t="s">
        <v>428</v>
      </c>
      <c r="D2362" t="s">
        <v>429</v>
      </c>
      <c r="E2362">
        <v>10.5016</v>
      </c>
      <c r="F2362">
        <f t="shared" si="40"/>
        <v>18</v>
      </c>
    </row>
    <row r="2363" spans="1:6" x14ac:dyDescent="0.35">
      <c r="A2363">
        <v>18087</v>
      </c>
      <c r="B2363" t="s">
        <v>2780</v>
      </c>
      <c r="C2363" t="s">
        <v>428</v>
      </c>
      <c r="D2363" t="s">
        <v>429</v>
      </c>
      <c r="E2363">
        <v>9.3953000000000007</v>
      </c>
      <c r="F2363">
        <f t="shared" si="40"/>
        <v>18</v>
      </c>
    </row>
    <row r="2364" spans="1:6" x14ac:dyDescent="0.35">
      <c r="A2364">
        <v>18088</v>
      </c>
      <c r="B2364" t="s">
        <v>2781</v>
      </c>
      <c r="C2364" t="s">
        <v>442</v>
      </c>
      <c r="D2364" t="s">
        <v>433</v>
      </c>
      <c r="E2364">
        <v>32.3414</v>
      </c>
      <c r="F2364">
        <f t="shared" si="40"/>
        <v>18</v>
      </c>
    </row>
    <row r="2365" spans="1:6" x14ac:dyDescent="0.35">
      <c r="A2365">
        <v>18089</v>
      </c>
      <c r="B2365" t="s">
        <v>2782</v>
      </c>
      <c r="C2365" t="s">
        <v>432</v>
      </c>
      <c r="D2365" t="s">
        <v>433</v>
      </c>
      <c r="E2365">
        <v>28.330400000000001</v>
      </c>
      <c r="F2365">
        <f t="shared" si="40"/>
        <v>18</v>
      </c>
    </row>
    <row r="2366" spans="1:6" x14ac:dyDescent="0.35">
      <c r="A2366">
        <v>18090</v>
      </c>
      <c r="B2366" t="s">
        <v>2783</v>
      </c>
      <c r="C2366" t="s">
        <v>428</v>
      </c>
      <c r="D2366" t="s">
        <v>429</v>
      </c>
      <c r="E2366">
        <v>19.225000000000001</v>
      </c>
      <c r="F2366">
        <f t="shared" si="40"/>
        <v>18</v>
      </c>
    </row>
    <row r="2367" spans="1:6" x14ac:dyDescent="0.35">
      <c r="A2367">
        <v>18091</v>
      </c>
      <c r="B2367" t="s">
        <v>2784</v>
      </c>
      <c r="C2367" t="s">
        <v>442</v>
      </c>
      <c r="D2367" t="s">
        <v>433</v>
      </c>
      <c r="E2367">
        <v>6.8696999999999999</v>
      </c>
      <c r="F2367">
        <f t="shared" si="40"/>
        <v>18</v>
      </c>
    </row>
    <row r="2368" spans="1:6" x14ac:dyDescent="0.35">
      <c r="A2368">
        <v>18092</v>
      </c>
      <c r="B2368" t="s">
        <v>2785</v>
      </c>
      <c r="C2368" t="s">
        <v>428</v>
      </c>
      <c r="D2368" t="s">
        <v>429</v>
      </c>
      <c r="E2368">
        <v>12.546900000000001</v>
      </c>
      <c r="F2368">
        <f t="shared" si="40"/>
        <v>18</v>
      </c>
    </row>
    <row r="2369" spans="1:6" x14ac:dyDescent="0.35">
      <c r="A2369">
        <v>18093</v>
      </c>
      <c r="B2369" t="s">
        <v>2786</v>
      </c>
      <c r="C2369" t="s">
        <v>442</v>
      </c>
      <c r="D2369" t="s">
        <v>433</v>
      </c>
      <c r="E2369">
        <v>9.8000000000000007</v>
      </c>
      <c r="F2369">
        <f t="shared" si="40"/>
        <v>18</v>
      </c>
    </row>
    <row r="2370" spans="1:6" x14ac:dyDescent="0.35">
      <c r="A2370">
        <v>18094</v>
      </c>
      <c r="B2370" t="s">
        <v>2787</v>
      </c>
      <c r="C2370" t="s">
        <v>428</v>
      </c>
      <c r="D2370" t="s">
        <v>429</v>
      </c>
      <c r="E2370">
        <v>18.988099999999999</v>
      </c>
      <c r="F2370">
        <f t="shared" si="40"/>
        <v>18</v>
      </c>
    </row>
    <row r="2371" spans="1:6" x14ac:dyDescent="0.35">
      <c r="A2371">
        <v>18095</v>
      </c>
      <c r="B2371" t="s">
        <v>2788</v>
      </c>
      <c r="C2371" t="s">
        <v>428</v>
      </c>
      <c r="D2371" t="s">
        <v>429</v>
      </c>
      <c r="E2371">
        <v>16.005299999999998</v>
      </c>
      <c r="F2371">
        <f t="shared" ref="F2371:F2434" si="41">INT(A2371/1000)</f>
        <v>18</v>
      </c>
    </row>
    <row r="2372" spans="1:6" x14ac:dyDescent="0.35">
      <c r="A2372">
        <v>18096</v>
      </c>
      <c r="B2372" t="s">
        <v>2789</v>
      </c>
      <c r="C2372" t="s">
        <v>432</v>
      </c>
      <c r="D2372" t="s">
        <v>433</v>
      </c>
      <c r="E2372">
        <v>11.1029</v>
      </c>
      <c r="F2372">
        <f t="shared" si="41"/>
        <v>18</v>
      </c>
    </row>
    <row r="2373" spans="1:6" x14ac:dyDescent="0.35">
      <c r="A2373">
        <v>18097</v>
      </c>
      <c r="B2373" t="s">
        <v>2790</v>
      </c>
      <c r="C2373" t="s">
        <v>442</v>
      </c>
      <c r="D2373" t="s">
        <v>433</v>
      </c>
      <c r="E2373">
        <v>2.4081999999999999</v>
      </c>
      <c r="F2373">
        <f t="shared" si="41"/>
        <v>18</v>
      </c>
    </row>
    <row r="2374" spans="1:6" x14ac:dyDescent="0.35">
      <c r="A2374">
        <v>18098</v>
      </c>
      <c r="B2374" t="s">
        <v>2791</v>
      </c>
      <c r="C2374" t="s">
        <v>442</v>
      </c>
      <c r="D2374" t="s">
        <v>433</v>
      </c>
      <c r="E2374">
        <v>14.914400000000001</v>
      </c>
      <c r="F2374">
        <f t="shared" si="41"/>
        <v>18</v>
      </c>
    </row>
    <row r="2375" spans="1:6" x14ac:dyDescent="0.35">
      <c r="A2375">
        <v>18099</v>
      </c>
      <c r="B2375" t="s">
        <v>2792</v>
      </c>
      <c r="C2375" t="s">
        <v>442</v>
      </c>
      <c r="D2375" t="s">
        <v>433</v>
      </c>
      <c r="E2375">
        <v>20.507100000000001</v>
      </c>
      <c r="F2375">
        <f t="shared" si="41"/>
        <v>18</v>
      </c>
    </row>
    <row r="2376" spans="1:6" x14ac:dyDescent="0.35">
      <c r="A2376">
        <v>18100</v>
      </c>
      <c r="B2376" t="s">
        <v>2793</v>
      </c>
      <c r="C2376" t="s">
        <v>442</v>
      </c>
      <c r="D2376" t="s">
        <v>433</v>
      </c>
      <c r="E2376">
        <v>15.4308</v>
      </c>
      <c r="F2376">
        <f t="shared" si="41"/>
        <v>18</v>
      </c>
    </row>
    <row r="2377" spans="1:6" x14ac:dyDescent="0.35">
      <c r="A2377">
        <v>18101</v>
      </c>
      <c r="B2377" t="s">
        <v>2794</v>
      </c>
      <c r="C2377" t="s">
        <v>428</v>
      </c>
      <c r="D2377" t="s">
        <v>429</v>
      </c>
      <c r="E2377">
        <v>8.1662999999999997</v>
      </c>
      <c r="F2377">
        <f t="shared" si="41"/>
        <v>18</v>
      </c>
    </row>
    <row r="2378" spans="1:6" x14ac:dyDescent="0.35">
      <c r="A2378">
        <v>18102</v>
      </c>
      <c r="B2378" t="s">
        <v>2795</v>
      </c>
      <c r="C2378" t="s">
        <v>428</v>
      </c>
      <c r="D2378" t="s">
        <v>429</v>
      </c>
      <c r="E2378">
        <v>51.203400000000002</v>
      </c>
      <c r="F2378">
        <f t="shared" si="41"/>
        <v>18</v>
      </c>
    </row>
    <row r="2379" spans="1:6" x14ac:dyDescent="0.35">
      <c r="A2379">
        <v>18103</v>
      </c>
      <c r="B2379" t="s">
        <v>2796</v>
      </c>
      <c r="C2379" t="s">
        <v>428</v>
      </c>
      <c r="D2379" t="s">
        <v>429</v>
      </c>
      <c r="E2379">
        <v>7.9943</v>
      </c>
      <c r="F2379">
        <f t="shared" si="41"/>
        <v>18</v>
      </c>
    </row>
    <row r="2380" spans="1:6" x14ac:dyDescent="0.35">
      <c r="A2380">
        <v>18104</v>
      </c>
      <c r="B2380" t="s">
        <v>2797</v>
      </c>
      <c r="C2380" t="s">
        <v>428</v>
      </c>
      <c r="D2380" t="s">
        <v>429</v>
      </c>
      <c r="E2380">
        <v>15.9191</v>
      </c>
      <c r="F2380">
        <f t="shared" si="41"/>
        <v>18</v>
      </c>
    </row>
    <row r="2381" spans="1:6" x14ac:dyDescent="0.35">
      <c r="A2381">
        <v>18105</v>
      </c>
      <c r="B2381" t="s">
        <v>2798</v>
      </c>
      <c r="C2381" t="s">
        <v>428</v>
      </c>
      <c r="D2381" t="s">
        <v>429</v>
      </c>
      <c r="E2381">
        <v>4.2054</v>
      </c>
      <c r="F2381">
        <f t="shared" si="41"/>
        <v>18</v>
      </c>
    </row>
    <row r="2382" spans="1:6" x14ac:dyDescent="0.35">
      <c r="A2382">
        <v>18106</v>
      </c>
      <c r="B2382" t="s">
        <v>2799</v>
      </c>
      <c r="C2382" t="s">
        <v>428</v>
      </c>
      <c r="D2382" t="s">
        <v>429</v>
      </c>
      <c r="E2382">
        <v>24.602</v>
      </c>
      <c r="F2382">
        <f t="shared" si="41"/>
        <v>18</v>
      </c>
    </row>
    <row r="2383" spans="1:6" x14ac:dyDescent="0.35">
      <c r="A2383">
        <v>18107</v>
      </c>
      <c r="B2383" t="s">
        <v>2800</v>
      </c>
      <c r="C2383" t="s">
        <v>428</v>
      </c>
      <c r="D2383" t="s">
        <v>429</v>
      </c>
      <c r="E2383">
        <v>19.274100000000001</v>
      </c>
      <c r="F2383">
        <f t="shared" si="41"/>
        <v>18</v>
      </c>
    </row>
    <row r="2384" spans="1:6" x14ac:dyDescent="0.35">
      <c r="A2384">
        <v>18108</v>
      </c>
      <c r="B2384" t="s">
        <v>2801</v>
      </c>
      <c r="C2384" t="s">
        <v>428</v>
      </c>
      <c r="D2384" t="s">
        <v>429</v>
      </c>
      <c r="E2384">
        <v>6.2834000000000003</v>
      </c>
      <c r="F2384">
        <f t="shared" si="41"/>
        <v>18</v>
      </c>
    </row>
    <row r="2385" spans="1:6" x14ac:dyDescent="0.35">
      <c r="A2385">
        <v>18109</v>
      </c>
      <c r="B2385" t="s">
        <v>2802</v>
      </c>
      <c r="C2385" t="s">
        <v>428</v>
      </c>
      <c r="D2385" t="s">
        <v>429</v>
      </c>
      <c r="E2385">
        <v>9.5777999999999999</v>
      </c>
      <c r="F2385">
        <f t="shared" si="41"/>
        <v>18</v>
      </c>
    </row>
    <row r="2386" spans="1:6" x14ac:dyDescent="0.35">
      <c r="A2386">
        <v>18110</v>
      </c>
      <c r="B2386" t="s">
        <v>25</v>
      </c>
      <c r="C2386" t="s">
        <v>511</v>
      </c>
      <c r="D2386" t="s">
        <v>429</v>
      </c>
      <c r="E2386">
        <v>63.048699999999997</v>
      </c>
      <c r="F2386">
        <f t="shared" si="41"/>
        <v>18</v>
      </c>
    </row>
    <row r="2387" spans="1:6" x14ac:dyDescent="0.35">
      <c r="A2387">
        <v>18111</v>
      </c>
      <c r="B2387" t="s">
        <v>2803</v>
      </c>
      <c r="C2387" t="s">
        <v>442</v>
      </c>
      <c r="D2387" t="s">
        <v>433</v>
      </c>
      <c r="E2387">
        <v>11.155099999999999</v>
      </c>
      <c r="F2387">
        <f t="shared" si="41"/>
        <v>18</v>
      </c>
    </row>
    <row r="2388" spans="1:6" x14ac:dyDescent="0.35">
      <c r="A2388">
        <v>18112</v>
      </c>
      <c r="B2388" t="s">
        <v>2804</v>
      </c>
      <c r="C2388" t="s">
        <v>442</v>
      </c>
      <c r="D2388" t="s">
        <v>433</v>
      </c>
      <c r="E2388">
        <v>18.278099999999998</v>
      </c>
      <c r="F2388">
        <f t="shared" si="41"/>
        <v>18</v>
      </c>
    </row>
    <row r="2389" spans="1:6" x14ac:dyDescent="0.35">
      <c r="A2389">
        <v>18113</v>
      </c>
      <c r="B2389" t="s">
        <v>2805</v>
      </c>
      <c r="C2389" t="s">
        <v>428</v>
      </c>
      <c r="D2389" t="s">
        <v>429</v>
      </c>
      <c r="E2389">
        <v>24.0092</v>
      </c>
      <c r="F2389">
        <f t="shared" si="41"/>
        <v>18</v>
      </c>
    </row>
    <row r="2390" spans="1:6" x14ac:dyDescent="0.35">
      <c r="A2390">
        <v>18114</v>
      </c>
      <c r="B2390" t="s">
        <v>2806</v>
      </c>
      <c r="C2390" t="s">
        <v>428</v>
      </c>
      <c r="D2390" t="s">
        <v>429</v>
      </c>
      <c r="E2390">
        <v>16.2529</v>
      </c>
      <c r="F2390">
        <f t="shared" si="41"/>
        <v>18</v>
      </c>
    </row>
    <row r="2391" spans="1:6" x14ac:dyDescent="0.35">
      <c r="A2391">
        <v>18115</v>
      </c>
      <c r="B2391" t="s">
        <v>2807</v>
      </c>
      <c r="C2391" t="s">
        <v>428</v>
      </c>
      <c r="D2391" t="s">
        <v>429</v>
      </c>
      <c r="E2391">
        <v>11.5261</v>
      </c>
      <c r="F2391">
        <f t="shared" si="41"/>
        <v>18</v>
      </c>
    </row>
    <row r="2392" spans="1:6" x14ac:dyDescent="0.35">
      <c r="A2392">
        <v>18116</v>
      </c>
      <c r="B2392" t="s">
        <v>2808</v>
      </c>
      <c r="C2392" t="s">
        <v>428</v>
      </c>
      <c r="D2392" t="s">
        <v>429</v>
      </c>
      <c r="E2392">
        <v>7.2598000000000003</v>
      </c>
      <c r="F2392">
        <f t="shared" si="41"/>
        <v>18</v>
      </c>
    </row>
    <row r="2393" spans="1:6" x14ac:dyDescent="0.35">
      <c r="A2393">
        <v>18117</v>
      </c>
      <c r="B2393" t="s">
        <v>2809</v>
      </c>
      <c r="C2393" t="s">
        <v>428</v>
      </c>
      <c r="D2393" t="s">
        <v>429</v>
      </c>
      <c r="E2393">
        <v>23.0137</v>
      </c>
      <c r="F2393">
        <f t="shared" si="41"/>
        <v>18</v>
      </c>
    </row>
    <row r="2394" spans="1:6" x14ac:dyDescent="0.35">
      <c r="A2394">
        <v>18118</v>
      </c>
      <c r="B2394" t="s">
        <v>2810</v>
      </c>
      <c r="C2394" t="s">
        <v>442</v>
      </c>
      <c r="D2394" t="s">
        <v>433</v>
      </c>
      <c r="E2394">
        <v>4.8521000000000001</v>
      </c>
      <c r="F2394">
        <f t="shared" si="41"/>
        <v>18</v>
      </c>
    </row>
    <row r="2395" spans="1:6" x14ac:dyDescent="0.35">
      <c r="A2395">
        <v>18119</v>
      </c>
      <c r="B2395" t="s">
        <v>2811</v>
      </c>
      <c r="C2395" t="s">
        <v>428</v>
      </c>
      <c r="D2395" t="s">
        <v>429</v>
      </c>
      <c r="E2395">
        <v>2.2791999999999999</v>
      </c>
      <c r="F2395">
        <f t="shared" si="41"/>
        <v>18</v>
      </c>
    </row>
    <row r="2396" spans="1:6" x14ac:dyDescent="0.35">
      <c r="A2396">
        <v>18120</v>
      </c>
      <c r="B2396" t="s">
        <v>2812</v>
      </c>
      <c r="C2396" t="s">
        <v>428</v>
      </c>
      <c r="D2396" t="s">
        <v>429</v>
      </c>
      <c r="E2396">
        <v>5.4981</v>
      </c>
      <c r="F2396">
        <f t="shared" si="41"/>
        <v>18</v>
      </c>
    </row>
    <row r="2397" spans="1:6" x14ac:dyDescent="0.35">
      <c r="A2397">
        <v>18121</v>
      </c>
      <c r="B2397" t="s">
        <v>2813</v>
      </c>
      <c r="C2397" t="s">
        <v>428</v>
      </c>
      <c r="D2397" t="s">
        <v>429</v>
      </c>
      <c r="E2397">
        <v>11.526400000000001</v>
      </c>
      <c r="F2397">
        <f t="shared" si="41"/>
        <v>18</v>
      </c>
    </row>
    <row r="2398" spans="1:6" x14ac:dyDescent="0.35">
      <c r="A2398">
        <v>18122</v>
      </c>
      <c r="B2398" t="s">
        <v>2814</v>
      </c>
      <c r="C2398" t="s">
        <v>428</v>
      </c>
      <c r="D2398" t="s">
        <v>429</v>
      </c>
      <c r="E2398">
        <v>29.6937</v>
      </c>
      <c r="F2398">
        <f t="shared" si="41"/>
        <v>18</v>
      </c>
    </row>
    <row r="2399" spans="1:6" x14ac:dyDescent="0.35">
      <c r="A2399">
        <v>18123</v>
      </c>
      <c r="B2399" t="s">
        <v>2815</v>
      </c>
      <c r="C2399" t="s">
        <v>428</v>
      </c>
      <c r="D2399" t="s">
        <v>429</v>
      </c>
      <c r="E2399">
        <v>40.911299999999997</v>
      </c>
      <c r="F2399">
        <f t="shared" si="41"/>
        <v>18</v>
      </c>
    </row>
    <row r="2400" spans="1:6" x14ac:dyDescent="0.35">
      <c r="A2400">
        <v>18124</v>
      </c>
      <c r="B2400" t="s">
        <v>2816</v>
      </c>
      <c r="C2400" t="s">
        <v>428</v>
      </c>
      <c r="D2400" t="s">
        <v>429</v>
      </c>
      <c r="E2400">
        <v>6.8047000000000004</v>
      </c>
      <c r="F2400">
        <f t="shared" si="41"/>
        <v>18</v>
      </c>
    </row>
    <row r="2401" spans="1:6" x14ac:dyDescent="0.35">
      <c r="A2401">
        <v>18125</v>
      </c>
      <c r="B2401" t="s">
        <v>2817</v>
      </c>
      <c r="C2401" t="s">
        <v>442</v>
      </c>
      <c r="D2401" t="s">
        <v>433</v>
      </c>
      <c r="E2401">
        <v>10.832700000000001</v>
      </c>
      <c r="F2401">
        <f t="shared" si="41"/>
        <v>18</v>
      </c>
    </row>
    <row r="2402" spans="1:6" x14ac:dyDescent="0.35">
      <c r="A2402">
        <v>18126</v>
      </c>
      <c r="B2402" t="s">
        <v>2818</v>
      </c>
      <c r="C2402" t="s">
        <v>428</v>
      </c>
      <c r="D2402" t="s">
        <v>429</v>
      </c>
      <c r="E2402">
        <v>12.854100000000001</v>
      </c>
      <c r="F2402">
        <f t="shared" si="41"/>
        <v>18</v>
      </c>
    </row>
    <row r="2403" spans="1:6" x14ac:dyDescent="0.35">
      <c r="A2403">
        <v>18127</v>
      </c>
      <c r="B2403" t="s">
        <v>2819</v>
      </c>
      <c r="C2403" t="s">
        <v>428</v>
      </c>
      <c r="D2403" t="s">
        <v>429</v>
      </c>
      <c r="E2403">
        <v>9.3079000000000001</v>
      </c>
      <c r="F2403">
        <f t="shared" si="41"/>
        <v>18</v>
      </c>
    </row>
    <row r="2404" spans="1:6" x14ac:dyDescent="0.35">
      <c r="A2404">
        <v>18128</v>
      </c>
      <c r="B2404" t="s">
        <v>2820</v>
      </c>
      <c r="C2404" t="s">
        <v>432</v>
      </c>
      <c r="D2404" t="s">
        <v>433</v>
      </c>
      <c r="E2404">
        <v>30.3413</v>
      </c>
      <c r="F2404">
        <f t="shared" si="41"/>
        <v>18</v>
      </c>
    </row>
    <row r="2405" spans="1:6" x14ac:dyDescent="0.35">
      <c r="A2405">
        <v>18129</v>
      </c>
      <c r="B2405" t="s">
        <v>2821</v>
      </c>
      <c r="C2405" t="s">
        <v>428</v>
      </c>
      <c r="D2405" t="s">
        <v>429</v>
      </c>
      <c r="E2405">
        <v>5.0448000000000004</v>
      </c>
      <c r="F2405">
        <f t="shared" si="41"/>
        <v>18</v>
      </c>
    </row>
    <row r="2406" spans="1:6" x14ac:dyDescent="0.35">
      <c r="A2406">
        <v>18130</v>
      </c>
      <c r="B2406" t="s">
        <v>2822</v>
      </c>
      <c r="C2406" t="s">
        <v>428</v>
      </c>
      <c r="D2406" t="s">
        <v>429</v>
      </c>
      <c r="E2406">
        <v>19.420100000000001</v>
      </c>
      <c r="F2406">
        <f t="shared" si="41"/>
        <v>18</v>
      </c>
    </row>
    <row r="2407" spans="1:6" x14ac:dyDescent="0.35">
      <c r="A2407">
        <v>18131</v>
      </c>
      <c r="B2407" t="s">
        <v>2823</v>
      </c>
      <c r="C2407" t="s">
        <v>442</v>
      </c>
      <c r="D2407" t="s">
        <v>433</v>
      </c>
      <c r="E2407">
        <v>8.5021000000000004</v>
      </c>
      <c r="F2407">
        <f t="shared" si="41"/>
        <v>18</v>
      </c>
    </row>
    <row r="2408" spans="1:6" x14ac:dyDescent="0.35">
      <c r="A2408">
        <v>18133</v>
      </c>
      <c r="B2408" t="s">
        <v>2824</v>
      </c>
      <c r="C2408" t="s">
        <v>428</v>
      </c>
      <c r="D2408" t="s">
        <v>429</v>
      </c>
      <c r="E2408">
        <v>8.5274000000000001</v>
      </c>
      <c r="F2408">
        <f t="shared" si="41"/>
        <v>18</v>
      </c>
    </row>
    <row r="2409" spans="1:6" x14ac:dyDescent="0.35">
      <c r="A2409">
        <v>18134</v>
      </c>
      <c r="B2409" t="s">
        <v>2825</v>
      </c>
      <c r="C2409" t="s">
        <v>442</v>
      </c>
      <c r="D2409" t="s">
        <v>433</v>
      </c>
      <c r="E2409">
        <v>6.5015999999999998</v>
      </c>
      <c r="F2409">
        <f t="shared" si="41"/>
        <v>18</v>
      </c>
    </row>
    <row r="2410" spans="1:6" x14ac:dyDescent="0.35">
      <c r="A2410">
        <v>18135</v>
      </c>
      <c r="B2410" t="s">
        <v>2826</v>
      </c>
      <c r="C2410" t="s">
        <v>428</v>
      </c>
      <c r="D2410" t="s">
        <v>429</v>
      </c>
      <c r="E2410">
        <v>9.0481999999999996</v>
      </c>
      <c r="F2410">
        <f t="shared" si="41"/>
        <v>18</v>
      </c>
    </row>
    <row r="2411" spans="1:6" x14ac:dyDescent="0.35">
      <c r="A2411">
        <v>18136</v>
      </c>
      <c r="B2411" t="s">
        <v>2827</v>
      </c>
      <c r="C2411" t="s">
        <v>428</v>
      </c>
      <c r="D2411" t="s">
        <v>429</v>
      </c>
      <c r="E2411">
        <v>25.216699999999999</v>
      </c>
      <c r="F2411">
        <f t="shared" si="41"/>
        <v>18</v>
      </c>
    </row>
    <row r="2412" spans="1:6" x14ac:dyDescent="0.35">
      <c r="A2412">
        <v>18137</v>
      </c>
      <c r="B2412" t="s">
        <v>2828</v>
      </c>
      <c r="C2412" t="s">
        <v>428</v>
      </c>
      <c r="D2412" t="s">
        <v>429</v>
      </c>
      <c r="E2412">
        <v>14.542199999999999</v>
      </c>
      <c r="F2412">
        <f t="shared" si="41"/>
        <v>18</v>
      </c>
    </row>
    <row r="2413" spans="1:6" x14ac:dyDescent="0.35">
      <c r="A2413">
        <v>18138</v>
      </c>
      <c r="B2413" t="s">
        <v>2829</v>
      </c>
      <c r="C2413" t="s">
        <v>428</v>
      </c>
      <c r="D2413" t="s">
        <v>429</v>
      </c>
      <c r="E2413">
        <v>23.988600000000002</v>
      </c>
      <c r="F2413">
        <f t="shared" si="41"/>
        <v>18</v>
      </c>
    </row>
    <row r="2414" spans="1:6" x14ac:dyDescent="0.35">
      <c r="A2414">
        <v>18139</v>
      </c>
      <c r="B2414" t="s">
        <v>2830</v>
      </c>
      <c r="C2414" t="s">
        <v>442</v>
      </c>
      <c r="D2414" t="s">
        <v>433</v>
      </c>
      <c r="E2414">
        <v>22.324999999999999</v>
      </c>
      <c r="F2414">
        <f t="shared" si="41"/>
        <v>18</v>
      </c>
    </row>
    <row r="2415" spans="1:6" x14ac:dyDescent="0.35">
      <c r="A2415">
        <v>18140</v>
      </c>
      <c r="B2415" t="s">
        <v>2831</v>
      </c>
      <c r="C2415" t="s">
        <v>428</v>
      </c>
      <c r="D2415" t="s">
        <v>429</v>
      </c>
      <c r="E2415">
        <v>10.9274</v>
      </c>
      <c r="F2415">
        <f t="shared" si="41"/>
        <v>18</v>
      </c>
    </row>
    <row r="2416" spans="1:6" x14ac:dyDescent="0.35">
      <c r="A2416">
        <v>18141</v>
      </c>
      <c r="B2416" t="s">
        <v>2832</v>
      </c>
      <c r="C2416" t="s">
        <v>428</v>
      </c>
      <c r="D2416" t="s">
        <v>429</v>
      </c>
      <c r="E2416">
        <v>6.8002000000000002</v>
      </c>
      <c r="F2416">
        <f t="shared" si="41"/>
        <v>18</v>
      </c>
    </row>
    <row r="2417" spans="1:6" x14ac:dyDescent="0.35">
      <c r="A2417">
        <v>18142</v>
      </c>
      <c r="B2417" t="s">
        <v>2833</v>
      </c>
      <c r="C2417" t="s">
        <v>432</v>
      </c>
      <c r="D2417" t="s">
        <v>433</v>
      </c>
      <c r="E2417">
        <v>36.530999999999999</v>
      </c>
      <c r="F2417">
        <f t="shared" si="41"/>
        <v>18</v>
      </c>
    </row>
    <row r="2418" spans="1:6" x14ac:dyDescent="0.35">
      <c r="A2418">
        <v>18143</v>
      </c>
      <c r="B2418" t="s">
        <v>2834</v>
      </c>
      <c r="C2418" t="s">
        <v>442</v>
      </c>
      <c r="D2418" t="s">
        <v>433</v>
      </c>
      <c r="E2418">
        <v>18.636800000000001</v>
      </c>
      <c r="F2418">
        <f t="shared" si="41"/>
        <v>18</v>
      </c>
    </row>
    <row r="2419" spans="1:6" x14ac:dyDescent="0.35">
      <c r="A2419">
        <v>18144</v>
      </c>
      <c r="B2419" t="s">
        <v>2835</v>
      </c>
      <c r="C2419" t="s">
        <v>428</v>
      </c>
      <c r="D2419" t="s">
        <v>429</v>
      </c>
      <c r="E2419">
        <v>10.4955</v>
      </c>
      <c r="F2419">
        <f t="shared" si="41"/>
        <v>18</v>
      </c>
    </row>
    <row r="2420" spans="1:6" x14ac:dyDescent="0.35">
      <c r="A2420">
        <v>18145</v>
      </c>
      <c r="B2420" t="s">
        <v>2836</v>
      </c>
      <c r="C2420" t="s">
        <v>442</v>
      </c>
      <c r="D2420" t="s">
        <v>433</v>
      </c>
      <c r="E2420">
        <v>7.1106999999999996</v>
      </c>
      <c r="F2420">
        <f t="shared" si="41"/>
        <v>18</v>
      </c>
    </row>
    <row r="2421" spans="1:6" x14ac:dyDescent="0.35">
      <c r="A2421">
        <v>18146</v>
      </c>
      <c r="B2421" t="s">
        <v>2837</v>
      </c>
      <c r="C2421" t="s">
        <v>428</v>
      </c>
      <c r="D2421" t="s">
        <v>429</v>
      </c>
      <c r="E2421">
        <v>30.2012</v>
      </c>
      <c r="F2421">
        <f t="shared" si="41"/>
        <v>18</v>
      </c>
    </row>
    <row r="2422" spans="1:6" x14ac:dyDescent="0.35">
      <c r="A2422">
        <v>18147</v>
      </c>
      <c r="B2422" t="s">
        <v>2838</v>
      </c>
      <c r="C2422" t="s">
        <v>442</v>
      </c>
      <c r="D2422" t="s">
        <v>433</v>
      </c>
      <c r="E2422">
        <v>11.9293</v>
      </c>
      <c r="F2422">
        <f t="shared" si="41"/>
        <v>18</v>
      </c>
    </row>
    <row r="2423" spans="1:6" x14ac:dyDescent="0.35">
      <c r="A2423">
        <v>18148</v>
      </c>
      <c r="B2423" t="s">
        <v>2839</v>
      </c>
      <c r="C2423" t="s">
        <v>442</v>
      </c>
      <c r="D2423" t="s">
        <v>433</v>
      </c>
      <c r="E2423">
        <v>9.9111999999999991</v>
      </c>
      <c r="F2423">
        <f t="shared" si="41"/>
        <v>18</v>
      </c>
    </row>
    <row r="2424" spans="1:6" x14ac:dyDescent="0.35">
      <c r="A2424">
        <v>18149</v>
      </c>
      <c r="B2424" t="s">
        <v>2840</v>
      </c>
      <c r="C2424" t="s">
        <v>428</v>
      </c>
      <c r="D2424" t="s">
        <v>429</v>
      </c>
      <c r="E2424">
        <v>13.952500000000001</v>
      </c>
      <c r="F2424">
        <f t="shared" si="41"/>
        <v>18</v>
      </c>
    </row>
    <row r="2425" spans="1:6" x14ac:dyDescent="0.35">
      <c r="A2425">
        <v>18150</v>
      </c>
      <c r="B2425" t="s">
        <v>2841</v>
      </c>
      <c r="C2425" t="s">
        <v>428</v>
      </c>
      <c r="D2425" t="s">
        <v>429</v>
      </c>
      <c r="E2425">
        <v>10.881</v>
      </c>
      <c r="F2425">
        <f t="shared" si="41"/>
        <v>18</v>
      </c>
    </row>
    <row r="2426" spans="1:6" x14ac:dyDescent="0.35">
      <c r="A2426">
        <v>18151</v>
      </c>
      <c r="B2426" t="s">
        <v>2842</v>
      </c>
      <c r="C2426" t="s">
        <v>428</v>
      </c>
      <c r="D2426" t="s">
        <v>429</v>
      </c>
      <c r="E2426">
        <v>15.0221</v>
      </c>
      <c r="F2426">
        <f t="shared" si="41"/>
        <v>18</v>
      </c>
    </row>
    <row r="2427" spans="1:6" x14ac:dyDescent="0.35">
      <c r="A2427">
        <v>18152</v>
      </c>
      <c r="B2427" t="s">
        <v>2843</v>
      </c>
      <c r="C2427" t="s">
        <v>442</v>
      </c>
      <c r="D2427" t="s">
        <v>433</v>
      </c>
      <c r="E2427">
        <v>12.303100000000001</v>
      </c>
      <c r="F2427">
        <f t="shared" si="41"/>
        <v>18</v>
      </c>
    </row>
    <row r="2428" spans="1:6" x14ac:dyDescent="0.35">
      <c r="A2428">
        <v>18153</v>
      </c>
      <c r="B2428" t="s">
        <v>2844</v>
      </c>
      <c r="C2428" t="s">
        <v>442</v>
      </c>
      <c r="D2428" t="s">
        <v>433</v>
      </c>
      <c r="E2428">
        <v>18.203399999999998</v>
      </c>
      <c r="F2428">
        <f t="shared" si="41"/>
        <v>18</v>
      </c>
    </row>
    <row r="2429" spans="1:6" x14ac:dyDescent="0.35">
      <c r="A2429">
        <v>18154</v>
      </c>
      <c r="B2429" t="s">
        <v>2845</v>
      </c>
      <c r="C2429" t="s">
        <v>442</v>
      </c>
      <c r="D2429" t="s">
        <v>433</v>
      </c>
      <c r="E2429">
        <v>10.268000000000001</v>
      </c>
      <c r="F2429">
        <f t="shared" si="41"/>
        <v>18</v>
      </c>
    </row>
    <row r="2430" spans="1:6" x14ac:dyDescent="0.35">
      <c r="A2430">
        <v>18155</v>
      </c>
      <c r="B2430" t="s">
        <v>2846</v>
      </c>
      <c r="C2430" t="s">
        <v>428</v>
      </c>
      <c r="D2430" t="s">
        <v>429</v>
      </c>
      <c r="E2430">
        <v>16.228200000000001</v>
      </c>
      <c r="F2430">
        <f t="shared" si="41"/>
        <v>18</v>
      </c>
    </row>
    <row r="2431" spans="1:6" x14ac:dyDescent="0.35">
      <c r="A2431">
        <v>18156</v>
      </c>
      <c r="B2431" t="s">
        <v>2847</v>
      </c>
      <c r="C2431" t="s">
        <v>428</v>
      </c>
      <c r="D2431" t="s">
        <v>429</v>
      </c>
      <c r="E2431">
        <v>17.475300000000001</v>
      </c>
      <c r="F2431">
        <f t="shared" si="41"/>
        <v>18</v>
      </c>
    </row>
    <row r="2432" spans="1:6" x14ac:dyDescent="0.35">
      <c r="A2432">
        <v>18157</v>
      </c>
      <c r="B2432" t="s">
        <v>2848</v>
      </c>
      <c r="C2432" t="s">
        <v>428</v>
      </c>
      <c r="D2432" t="s">
        <v>429</v>
      </c>
      <c r="E2432">
        <v>4.6315999999999997</v>
      </c>
      <c r="F2432">
        <f t="shared" si="41"/>
        <v>18</v>
      </c>
    </row>
    <row r="2433" spans="1:6" x14ac:dyDescent="0.35">
      <c r="A2433">
        <v>18158</v>
      </c>
      <c r="B2433" t="s">
        <v>2849</v>
      </c>
      <c r="C2433" t="s">
        <v>428</v>
      </c>
      <c r="D2433" t="s">
        <v>429</v>
      </c>
      <c r="E2433">
        <v>4.0486000000000004</v>
      </c>
      <c r="F2433">
        <f t="shared" si="41"/>
        <v>18</v>
      </c>
    </row>
    <row r="2434" spans="1:6" x14ac:dyDescent="0.35">
      <c r="A2434">
        <v>18159</v>
      </c>
      <c r="B2434" t="s">
        <v>2850</v>
      </c>
      <c r="C2434" t="s">
        <v>428</v>
      </c>
      <c r="D2434" t="s">
        <v>429</v>
      </c>
      <c r="E2434">
        <v>16.7042</v>
      </c>
      <c r="F2434">
        <f t="shared" si="41"/>
        <v>18</v>
      </c>
    </row>
    <row r="2435" spans="1:6" x14ac:dyDescent="0.35">
      <c r="A2435">
        <v>18160</v>
      </c>
      <c r="B2435" t="s">
        <v>2851</v>
      </c>
      <c r="C2435" t="s">
        <v>428</v>
      </c>
      <c r="D2435" t="s">
        <v>429</v>
      </c>
      <c r="E2435">
        <v>17.319800000000001</v>
      </c>
      <c r="F2435">
        <f t="shared" ref="F2435:F2498" si="42">INT(A2435/1000)</f>
        <v>18</v>
      </c>
    </row>
    <row r="2436" spans="1:6" x14ac:dyDescent="0.35">
      <c r="A2436">
        <v>18161</v>
      </c>
      <c r="B2436" t="s">
        <v>2852</v>
      </c>
      <c r="C2436" t="s">
        <v>428</v>
      </c>
      <c r="D2436" t="s">
        <v>429</v>
      </c>
      <c r="E2436">
        <v>3.6682000000000001</v>
      </c>
      <c r="F2436">
        <f t="shared" si="42"/>
        <v>18</v>
      </c>
    </row>
    <row r="2437" spans="1:6" x14ac:dyDescent="0.35">
      <c r="A2437">
        <v>18162</v>
      </c>
      <c r="B2437" t="s">
        <v>2853</v>
      </c>
      <c r="C2437" t="s">
        <v>428</v>
      </c>
      <c r="D2437" t="s">
        <v>429</v>
      </c>
      <c r="E2437">
        <v>17.383900000000001</v>
      </c>
      <c r="F2437">
        <f t="shared" si="42"/>
        <v>18</v>
      </c>
    </row>
    <row r="2438" spans="1:6" x14ac:dyDescent="0.35">
      <c r="A2438">
        <v>18163</v>
      </c>
      <c r="B2438" t="s">
        <v>2854</v>
      </c>
      <c r="C2438" t="s">
        <v>428</v>
      </c>
      <c r="D2438" t="s">
        <v>429</v>
      </c>
      <c r="E2438">
        <v>3.7896000000000001</v>
      </c>
      <c r="F2438">
        <f t="shared" si="42"/>
        <v>18</v>
      </c>
    </row>
    <row r="2439" spans="1:6" x14ac:dyDescent="0.35">
      <c r="A2439">
        <v>18164</v>
      </c>
      <c r="B2439" t="s">
        <v>2855</v>
      </c>
      <c r="C2439" t="s">
        <v>428</v>
      </c>
      <c r="D2439" t="s">
        <v>429</v>
      </c>
      <c r="E2439">
        <v>36.089799999999997</v>
      </c>
      <c r="F2439">
        <f t="shared" si="42"/>
        <v>18</v>
      </c>
    </row>
    <row r="2440" spans="1:6" x14ac:dyDescent="0.35">
      <c r="A2440">
        <v>18165</v>
      </c>
      <c r="B2440" t="s">
        <v>2856</v>
      </c>
      <c r="C2440" t="s">
        <v>428</v>
      </c>
      <c r="D2440" t="s">
        <v>429</v>
      </c>
      <c r="E2440">
        <v>7.7859999999999996</v>
      </c>
      <c r="F2440">
        <f t="shared" si="42"/>
        <v>18</v>
      </c>
    </row>
    <row r="2441" spans="1:6" x14ac:dyDescent="0.35">
      <c r="A2441">
        <v>18166</v>
      </c>
      <c r="B2441" t="s">
        <v>2857</v>
      </c>
      <c r="C2441" t="s">
        <v>442</v>
      </c>
      <c r="D2441" t="s">
        <v>433</v>
      </c>
      <c r="E2441">
        <v>29.962299999999999</v>
      </c>
      <c r="F2441">
        <f t="shared" si="42"/>
        <v>18</v>
      </c>
    </row>
    <row r="2442" spans="1:6" x14ac:dyDescent="0.35">
      <c r="A2442">
        <v>18167</v>
      </c>
      <c r="B2442" t="s">
        <v>2858</v>
      </c>
      <c r="C2442" t="s">
        <v>428</v>
      </c>
      <c r="D2442" t="s">
        <v>429</v>
      </c>
      <c r="E2442">
        <v>9.6166</v>
      </c>
      <c r="F2442">
        <f t="shared" si="42"/>
        <v>18</v>
      </c>
    </row>
    <row r="2443" spans="1:6" x14ac:dyDescent="0.35">
      <c r="A2443">
        <v>18168</v>
      </c>
      <c r="B2443" t="s">
        <v>2859</v>
      </c>
      <c r="C2443" t="s">
        <v>428</v>
      </c>
      <c r="D2443" t="s">
        <v>429</v>
      </c>
      <c r="E2443">
        <v>26.343499999999999</v>
      </c>
      <c r="F2443">
        <f t="shared" si="42"/>
        <v>18</v>
      </c>
    </row>
    <row r="2444" spans="1:6" x14ac:dyDescent="0.35">
      <c r="A2444">
        <v>18169</v>
      </c>
      <c r="B2444" t="s">
        <v>2860</v>
      </c>
      <c r="C2444" t="s">
        <v>428</v>
      </c>
      <c r="D2444" t="s">
        <v>429</v>
      </c>
      <c r="E2444">
        <v>7.3720999999999997</v>
      </c>
      <c r="F2444">
        <f t="shared" si="42"/>
        <v>18</v>
      </c>
    </row>
    <row r="2445" spans="1:6" x14ac:dyDescent="0.35">
      <c r="A2445">
        <v>18171</v>
      </c>
      <c r="B2445" t="s">
        <v>2861</v>
      </c>
      <c r="C2445" t="s">
        <v>442</v>
      </c>
      <c r="D2445" t="s">
        <v>433</v>
      </c>
      <c r="E2445">
        <v>57.177100000000003</v>
      </c>
      <c r="F2445">
        <f t="shared" si="42"/>
        <v>18</v>
      </c>
    </row>
    <row r="2446" spans="1:6" x14ac:dyDescent="0.35">
      <c r="A2446">
        <v>18172</v>
      </c>
      <c r="B2446" t="s">
        <v>2862</v>
      </c>
      <c r="C2446" t="s">
        <v>442</v>
      </c>
      <c r="D2446" t="s">
        <v>433</v>
      </c>
      <c r="E2446">
        <v>8.0550999999999995</v>
      </c>
      <c r="F2446">
        <f t="shared" si="42"/>
        <v>18</v>
      </c>
    </row>
    <row r="2447" spans="1:6" x14ac:dyDescent="0.35">
      <c r="A2447">
        <v>18173</v>
      </c>
      <c r="B2447" t="s">
        <v>2863</v>
      </c>
      <c r="C2447" t="s">
        <v>428</v>
      </c>
      <c r="D2447" t="s">
        <v>429</v>
      </c>
      <c r="E2447">
        <v>8.3531999999999993</v>
      </c>
      <c r="F2447">
        <f t="shared" si="42"/>
        <v>18</v>
      </c>
    </row>
    <row r="2448" spans="1:6" x14ac:dyDescent="0.35">
      <c r="A2448">
        <v>18174</v>
      </c>
      <c r="B2448" t="s">
        <v>2864</v>
      </c>
      <c r="C2448" t="s">
        <v>428</v>
      </c>
      <c r="D2448" t="s">
        <v>429</v>
      </c>
      <c r="E2448">
        <v>2.7944</v>
      </c>
      <c r="F2448">
        <f t="shared" si="42"/>
        <v>18</v>
      </c>
    </row>
    <row r="2449" spans="1:6" x14ac:dyDescent="0.35">
      <c r="A2449">
        <v>18175</v>
      </c>
      <c r="B2449" t="s">
        <v>2865</v>
      </c>
      <c r="C2449" t="s">
        <v>428</v>
      </c>
      <c r="D2449" t="s">
        <v>429</v>
      </c>
      <c r="E2449">
        <v>11.178100000000001</v>
      </c>
      <c r="F2449">
        <f t="shared" si="42"/>
        <v>18</v>
      </c>
    </row>
    <row r="2450" spans="1:6" x14ac:dyDescent="0.35">
      <c r="A2450">
        <v>18176</v>
      </c>
      <c r="B2450" t="s">
        <v>2866</v>
      </c>
      <c r="C2450" t="s">
        <v>428</v>
      </c>
      <c r="D2450" t="s">
        <v>429</v>
      </c>
      <c r="E2450">
        <v>15.613899999999999</v>
      </c>
      <c r="F2450">
        <f t="shared" si="42"/>
        <v>18</v>
      </c>
    </row>
    <row r="2451" spans="1:6" x14ac:dyDescent="0.35">
      <c r="A2451">
        <v>18177</v>
      </c>
      <c r="B2451" t="s">
        <v>2867</v>
      </c>
      <c r="C2451" t="s">
        <v>511</v>
      </c>
      <c r="D2451" t="s">
        <v>429</v>
      </c>
      <c r="E2451">
        <v>81.471400000000003</v>
      </c>
      <c r="F2451">
        <f t="shared" si="42"/>
        <v>18</v>
      </c>
    </row>
    <row r="2452" spans="1:6" x14ac:dyDescent="0.35">
      <c r="A2452">
        <v>18178</v>
      </c>
      <c r="B2452" t="s">
        <v>2868</v>
      </c>
      <c r="C2452" t="s">
        <v>442</v>
      </c>
      <c r="D2452" t="s">
        <v>433</v>
      </c>
      <c r="E2452">
        <v>5.0804999999999998</v>
      </c>
      <c r="F2452">
        <f t="shared" si="42"/>
        <v>18</v>
      </c>
    </row>
    <row r="2453" spans="1:6" x14ac:dyDescent="0.35">
      <c r="A2453">
        <v>18179</v>
      </c>
      <c r="B2453" t="s">
        <v>2869</v>
      </c>
      <c r="C2453" t="s">
        <v>428</v>
      </c>
      <c r="D2453" t="s">
        <v>429</v>
      </c>
      <c r="E2453">
        <v>6.6643999999999997</v>
      </c>
      <c r="F2453">
        <f t="shared" si="42"/>
        <v>18</v>
      </c>
    </row>
    <row r="2454" spans="1:6" x14ac:dyDescent="0.35">
      <c r="A2454">
        <v>18180</v>
      </c>
      <c r="B2454" t="s">
        <v>2870</v>
      </c>
      <c r="C2454" t="s">
        <v>428</v>
      </c>
      <c r="D2454" t="s">
        <v>429</v>
      </c>
      <c r="E2454">
        <v>14.504899999999999</v>
      </c>
      <c r="F2454">
        <f t="shared" si="42"/>
        <v>18</v>
      </c>
    </row>
    <row r="2455" spans="1:6" x14ac:dyDescent="0.35">
      <c r="A2455">
        <v>18181</v>
      </c>
      <c r="B2455" t="s">
        <v>2871</v>
      </c>
      <c r="C2455" t="s">
        <v>428</v>
      </c>
      <c r="D2455" t="s">
        <v>429</v>
      </c>
      <c r="E2455">
        <v>9.4385999999999992</v>
      </c>
      <c r="F2455">
        <f t="shared" si="42"/>
        <v>18</v>
      </c>
    </row>
    <row r="2456" spans="1:6" x14ac:dyDescent="0.35">
      <c r="A2456">
        <v>18182</v>
      </c>
      <c r="B2456" t="s">
        <v>2872</v>
      </c>
      <c r="C2456" t="s">
        <v>511</v>
      </c>
      <c r="D2456" t="s">
        <v>429</v>
      </c>
      <c r="E2456">
        <v>63.219099999999997</v>
      </c>
      <c r="F2456">
        <f t="shared" si="42"/>
        <v>18</v>
      </c>
    </row>
    <row r="2457" spans="1:6" x14ac:dyDescent="0.35">
      <c r="A2457">
        <v>18183</v>
      </c>
      <c r="B2457" t="s">
        <v>2873</v>
      </c>
      <c r="C2457" t="s">
        <v>432</v>
      </c>
      <c r="D2457" t="s">
        <v>433</v>
      </c>
      <c r="E2457">
        <v>3.6869999999999998</v>
      </c>
      <c r="F2457">
        <f t="shared" si="42"/>
        <v>18</v>
      </c>
    </row>
    <row r="2458" spans="1:6" x14ac:dyDescent="0.35">
      <c r="A2458">
        <v>18184</v>
      </c>
      <c r="B2458" t="s">
        <v>2874</v>
      </c>
      <c r="C2458" t="s">
        <v>432</v>
      </c>
      <c r="D2458" t="s">
        <v>433</v>
      </c>
      <c r="E2458">
        <v>28.017700000000001</v>
      </c>
      <c r="F2458">
        <f t="shared" si="42"/>
        <v>18</v>
      </c>
    </row>
    <row r="2459" spans="1:6" x14ac:dyDescent="0.35">
      <c r="A2459">
        <v>18185</v>
      </c>
      <c r="B2459" t="s">
        <v>2875</v>
      </c>
      <c r="C2459" t="s">
        <v>428</v>
      </c>
      <c r="D2459" t="s">
        <v>429</v>
      </c>
      <c r="E2459">
        <v>5.7352999999999996</v>
      </c>
      <c r="F2459">
        <f t="shared" si="42"/>
        <v>18</v>
      </c>
    </row>
    <row r="2460" spans="1:6" x14ac:dyDescent="0.35">
      <c r="A2460">
        <v>18186</v>
      </c>
      <c r="B2460" t="s">
        <v>2876</v>
      </c>
      <c r="C2460" t="s">
        <v>428</v>
      </c>
      <c r="D2460" t="s">
        <v>429</v>
      </c>
      <c r="E2460">
        <v>25.0794</v>
      </c>
      <c r="F2460">
        <f t="shared" si="42"/>
        <v>18</v>
      </c>
    </row>
    <row r="2461" spans="1:6" x14ac:dyDescent="0.35">
      <c r="A2461">
        <v>18187</v>
      </c>
      <c r="B2461" t="s">
        <v>2877</v>
      </c>
      <c r="C2461" t="s">
        <v>442</v>
      </c>
      <c r="D2461" t="s">
        <v>433</v>
      </c>
      <c r="E2461">
        <v>5.0795000000000003</v>
      </c>
      <c r="F2461">
        <f t="shared" si="42"/>
        <v>18</v>
      </c>
    </row>
    <row r="2462" spans="1:6" x14ac:dyDescent="0.35">
      <c r="A2462">
        <v>18188</v>
      </c>
      <c r="B2462" t="s">
        <v>2878</v>
      </c>
      <c r="C2462" t="s">
        <v>442</v>
      </c>
      <c r="D2462" t="s">
        <v>433</v>
      </c>
      <c r="E2462">
        <v>5.9034000000000004</v>
      </c>
      <c r="F2462">
        <f t="shared" si="42"/>
        <v>18</v>
      </c>
    </row>
    <row r="2463" spans="1:6" x14ac:dyDescent="0.35">
      <c r="A2463">
        <v>18189</v>
      </c>
      <c r="B2463" t="s">
        <v>2879</v>
      </c>
      <c r="C2463" t="s">
        <v>428</v>
      </c>
      <c r="D2463" t="s">
        <v>429</v>
      </c>
      <c r="E2463">
        <v>37.623199999999997</v>
      </c>
      <c r="F2463">
        <f t="shared" si="42"/>
        <v>18</v>
      </c>
    </row>
    <row r="2464" spans="1:6" x14ac:dyDescent="0.35">
      <c r="A2464">
        <v>18190</v>
      </c>
      <c r="B2464" t="s">
        <v>2880</v>
      </c>
      <c r="C2464" t="s">
        <v>428</v>
      </c>
      <c r="D2464" t="s">
        <v>429</v>
      </c>
      <c r="E2464">
        <v>29.6859</v>
      </c>
      <c r="F2464">
        <f t="shared" si="42"/>
        <v>18</v>
      </c>
    </row>
    <row r="2465" spans="1:6" x14ac:dyDescent="0.35">
      <c r="A2465">
        <v>18191</v>
      </c>
      <c r="B2465" t="s">
        <v>2881</v>
      </c>
      <c r="C2465" t="s">
        <v>428</v>
      </c>
      <c r="D2465" t="s">
        <v>429</v>
      </c>
      <c r="E2465">
        <v>3.5333000000000001</v>
      </c>
      <c r="F2465">
        <f t="shared" si="42"/>
        <v>18</v>
      </c>
    </row>
    <row r="2466" spans="1:6" x14ac:dyDescent="0.35">
      <c r="A2466">
        <v>18192</v>
      </c>
      <c r="B2466" t="s">
        <v>2882</v>
      </c>
      <c r="C2466" t="s">
        <v>428</v>
      </c>
      <c r="D2466" t="s">
        <v>429</v>
      </c>
      <c r="E2466">
        <v>14.292899999999999</v>
      </c>
      <c r="F2466">
        <f t="shared" si="42"/>
        <v>18</v>
      </c>
    </row>
    <row r="2467" spans="1:6" x14ac:dyDescent="0.35">
      <c r="A2467">
        <v>18193</v>
      </c>
      <c r="B2467" t="s">
        <v>2883</v>
      </c>
      <c r="C2467" t="s">
        <v>432</v>
      </c>
      <c r="D2467" t="s">
        <v>433</v>
      </c>
      <c r="E2467">
        <v>41.265099999999997</v>
      </c>
      <c r="F2467">
        <f t="shared" si="42"/>
        <v>18</v>
      </c>
    </row>
    <row r="2468" spans="1:6" x14ac:dyDescent="0.35">
      <c r="A2468">
        <v>19001</v>
      </c>
      <c r="B2468" t="s">
        <v>2884</v>
      </c>
      <c r="C2468" t="s">
        <v>428</v>
      </c>
      <c r="D2468" t="s">
        <v>429</v>
      </c>
      <c r="E2468">
        <v>9.5940999999999992</v>
      </c>
      <c r="F2468">
        <f t="shared" si="42"/>
        <v>19</v>
      </c>
    </row>
    <row r="2469" spans="1:6" x14ac:dyDescent="0.35">
      <c r="A2469">
        <v>19002</v>
      </c>
      <c r="B2469" t="s">
        <v>2885</v>
      </c>
      <c r="C2469" t="s">
        <v>428</v>
      </c>
      <c r="D2469" t="s">
        <v>429</v>
      </c>
      <c r="E2469">
        <v>12.173500000000001</v>
      </c>
      <c r="F2469">
        <f t="shared" si="42"/>
        <v>19</v>
      </c>
    </row>
    <row r="2470" spans="1:6" x14ac:dyDescent="0.35">
      <c r="A2470">
        <v>19003</v>
      </c>
      <c r="B2470" t="s">
        <v>2886</v>
      </c>
      <c r="C2470" t="s">
        <v>428</v>
      </c>
      <c r="D2470" t="s">
        <v>429</v>
      </c>
      <c r="E2470">
        <v>19.523700000000002</v>
      </c>
      <c r="F2470">
        <f t="shared" si="42"/>
        <v>19</v>
      </c>
    </row>
    <row r="2471" spans="1:6" x14ac:dyDescent="0.35">
      <c r="A2471">
        <v>19004</v>
      </c>
      <c r="B2471" t="s">
        <v>2887</v>
      </c>
      <c r="C2471" t="s">
        <v>442</v>
      </c>
      <c r="D2471" t="s">
        <v>433</v>
      </c>
      <c r="E2471">
        <v>11.282999999999999</v>
      </c>
      <c r="F2471">
        <f t="shared" si="42"/>
        <v>19</v>
      </c>
    </row>
    <row r="2472" spans="1:6" x14ac:dyDescent="0.35">
      <c r="A2472">
        <v>19005</v>
      </c>
      <c r="B2472" t="s">
        <v>2888</v>
      </c>
      <c r="C2472" t="s">
        <v>428</v>
      </c>
      <c r="D2472" t="s">
        <v>429</v>
      </c>
      <c r="E2472">
        <v>10.003399999999999</v>
      </c>
      <c r="F2472">
        <f t="shared" si="42"/>
        <v>19</v>
      </c>
    </row>
    <row r="2473" spans="1:6" x14ac:dyDescent="0.35">
      <c r="A2473">
        <v>19006</v>
      </c>
      <c r="B2473" t="s">
        <v>2889</v>
      </c>
      <c r="C2473" t="s">
        <v>428</v>
      </c>
      <c r="D2473" t="s">
        <v>429</v>
      </c>
      <c r="E2473">
        <v>6.0313999999999997</v>
      </c>
      <c r="F2473">
        <f t="shared" si="42"/>
        <v>19</v>
      </c>
    </row>
    <row r="2474" spans="1:6" x14ac:dyDescent="0.35">
      <c r="A2474">
        <v>19007</v>
      </c>
      <c r="B2474" t="s">
        <v>2890</v>
      </c>
      <c r="C2474" t="s">
        <v>428</v>
      </c>
      <c r="D2474" t="s">
        <v>429</v>
      </c>
      <c r="E2474">
        <v>7.7012999999999998</v>
      </c>
      <c r="F2474">
        <f t="shared" si="42"/>
        <v>19</v>
      </c>
    </row>
    <row r="2475" spans="1:6" x14ac:dyDescent="0.35">
      <c r="A2475">
        <v>19009</v>
      </c>
      <c r="B2475" t="s">
        <v>2891</v>
      </c>
      <c r="C2475" t="s">
        <v>442</v>
      </c>
      <c r="D2475" t="s">
        <v>433</v>
      </c>
      <c r="E2475">
        <v>13.767300000000001</v>
      </c>
      <c r="F2475">
        <f t="shared" si="42"/>
        <v>19</v>
      </c>
    </row>
    <row r="2476" spans="1:6" x14ac:dyDescent="0.35">
      <c r="A2476">
        <v>19010</v>
      </c>
      <c r="B2476" t="s">
        <v>2892</v>
      </c>
      <c r="C2476" t="s">
        <v>428</v>
      </c>
      <c r="D2476" t="s">
        <v>429</v>
      </c>
      <c r="E2476">
        <v>11.141299999999999</v>
      </c>
      <c r="F2476">
        <f t="shared" si="42"/>
        <v>19</v>
      </c>
    </row>
    <row r="2477" spans="1:6" x14ac:dyDescent="0.35">
      <c r="A2477">
        <v>19011</v>
      </c>
      <c r="B2477" t="s">
        <v>2893</v>
      </c>
      <c r="C2477" t="s">
        <v>428</v>
      </c>
      <c r="D2477" t="s">
        <v>429</v>
      </c>
      <c r="E2477">
        <v>4.5876000000000001</v>
      </c>
      <c r="F2477">
        <f t="shared" si="42"/>
        <v>19</v>
      </c>
    </row>
    <row r="2478" spans="1:6" x14ac:dyDescent="0.35">
      <c r="A2478">
        <v>19012</v>
      </c>
      <c r="B2478" t="s">
        <v>2894</v>
      </c>
      <c r="C2478" t="s">
        <v>428</v>
      </c>
      <c r="D2478" t="s">
        <v>429</v>
      </c>
      <c r="E2478">
        <v>6.9543999999999997</v>
      </c>
      <c r="F2478">
        <f t="shared" si="42"/>
        <v>19</v>
      </c>
    </row>
    <row r="2479" spans="1:6" x14ac:dyDescent="0.35">
      <c r="A2479">
        <v>19013</v>
      </c>
      <c r="B2479" t="s">
        <v>2895</v>
      </c>
      <c r="C2479" t="s">
        <v>428</v>
      </c>
      <c r="D2479" t="s">
        <v>429</v>
      </c>
      <c r="E2479">
        <v>13.0747</v>
      </c>
      <c r="F2479">
        <f t="shared" si="42"/>
        <v>19</v>
      </c>
    </row>
    <row r="2480" spans="1:6" x14ac:dyDescent="0.35">
      <c r="A2480">
        <v>19014</v>
      </c>
      <c r="B2480" t="s">
        <v>2896</v>
      </c>
      <c r="C2480" t="s">
        <v>428</v>
      </c>
      <c r="D2480" t="s">
        <v>429</v>
      </c>
      <c r="E2480">
        <v>13.9697</v>
      </c>
      <c r="F2480">
        <f t="shared" si="42"/>
        <v>19</v>
      </c>
    </row>
    <row r="2481" spans="1:6" x14ac:dyDescent="0.35">
      <c r="A2481">
        <v>19015</v>
      </c>
      <c r="B2481" t="s">
        <v>2897</v>
      </c>
      <c r="C2481" t="s">
        <v>428</v>
      </c>
      <c r="D2481" t="s">
        <v>429</v>
      </c>
      <c r="E2481">
        <v>14.0837</v>
      </c>
      <c r="F2481">
        <f t="shared" si="42"/>
        <v>19</v>
      </c>
    </row>
    <row r="2482" spans="1:6" x14ac:dyDescent="0.35">
      <c r="A2482">
        <v>19016</v>
      </c>
      <c r="B2482" t="s">
        <v>2898</v>
      </c>
      <c r="C2482" t="s">
        <v>428</v>
      </c>
      <c r="D2482" t="s">
        <v>429</v>
      </c>
      <c r="E2482">
        <v>22.053699999999999</v>
      </c>
      <c r="F2482">
        <f t="shared" si="42"/>
        <v>19</v>
      </c>
    </row>
    <row r="2483" spans="1:6" x14ac:dyDescent="0.35">
      <c r="A2483">
        <v>19017</v>
      </c>
      <c r="B2483" t="s">
        <v>2899</v>
      </c>
      <c r="C2483" t="s">
        <v>428</v>
      </c>
      <c r="D2483" t="s">
        <v>429</v>
      </c>
      <c r="E2483">
        <v>8.9082000000000008</v>
      </c>
      <c r="F2483">
        <f t="shared" si="42"/>
        <v>19</v>
      </c>
    </row>
    <row r="2484" spans="1:6" x14ac:dyDescent="0.35">
      <c r="A2484">
        <v>19018</v>
      </c>
      <c r="B2484" t="s">
        <v>2900</v>
      </c>
      <c r="C2484" t="s">
        <v>428</v>
      </c>
      <c r="D2484" t="s">
        <v>429</v>
      </c>
      <c r="E2484">
        <v>6.4875999999999996</v>
      </c>
      <c r="F2484">
        <f t="shared" si="42"/>
        <v>19</v>
      </c>
    </row>
    <row r="2485" spans="1:6" x14ac:dyDescent="0.35">
      <c r="A2485">
        <v>19019</v>
      </c>
      <c r="B2485" t="s">
        <v>2901</v>
      </c>
      <c r="C2485" t="s">
        <v>428</v>
      </c>
      <c r="D2485" t="s">
        <v>429</v>
      </c>
      <c r="E2485">
        <v>8.9581999999999997</v>
      </c>
      <c r="F2485">
        <f t="shared" si="42"/>
        <v>19</v>
      </c>
    </row>
    <row r="2486" spans="1:6" x14ac:dyDescent="0.35">
      <c r="A2486">
        <v>19020</v>
      </c>
      <c r="B2486" t="s">
        <v>2902</v>
      </c>
      <c r="C2486" t="s">
        <v>428</v>
      </c>
      <c r="D2486" t="s">
        <v>429</v>
      </c>
      <c r="E2486">
        <v>5.3220000000000001</v>
      </c>
      <c r="F2486">
        <f t="shared" si="42"/>
        <v>19</v>
      </c>
    </row>
    <row r="2487" spans="1:6" x14ac:dyDescent="0.35">
      <c r="A2487">
        <v>19021</v>
      </c>
      <c r="B2487" t="s">
        <v>2903</v>
      </c>
      <c r="C2487" t="s">
        <v>442</v>
      </c>
      <c r="D2487" t="s">
        <v>433</v>
      </c>
      <c r="E2487">
        <v>64.003</v>
      </c>
      <c r="F2487">
        <f t="shared" si="42"/>
        <v>19</v>
      </c>
    </row>
    <row r="2488" spans="1:6" x14ac:dyDescent="0.35">
      <c r="A2488">
        <v>19022</v>
      </c>
      <c r="B2488" t="s">
        <v>2904</v>
      </c>
      <c r="C2488" t="s">
        <v>442</v>
      </c>
      <c r="D2488" t="s">
        <v>433</v>
      </c>
      <c r="E2488">
        <v>12.5221</v>
      </c>
      <c r="F2488">
        <f t="shared" si="42"/>
        <v>19</v>
      </c>
    </row>
    <row r="2489" spans="1:6" x14ac:dyDescent="0.35">
      <c r="A2489">
        <v>19023</v>
      </c>
      <c r="B2489" t="s">
        <v>2905</v>
      </c>
      <c r="C2489" t="s">
        <v>442</v>
      </c>
      <c r="D2489" t="s">
        <v>433</v>
      </c>
      <c r="E2489">
        <v>10.7926</v>
      </c>
      <c r="F2489">
        <f t="shared" si="42"/>
        <v>19</v>
      </c>
    </row>
    <row r="2490" spans="1:6" x14ac:dyDescent="0.35">
      <c r="A2490">
        <v>19024</v>
      </c>
      <c r="B2490" t="s">
        <v>2906</v>
      </c>
      <c r="C2490" t="s">
        <v>428</v>
      </c>
      <c r="D2490" t="s">
        <v>429</v>
      </c>
      <c r="E2490">
        <v>6.1581000000000001</v>
      </c>
      <c r="F2490">
        <f t="shared" si="42"/>
        <v>19</v>
      </c>
    </row>
    <row r="2491" spans="1:6" x14ac:dyDescent="0.35">
      <c r="A2491">
        <v>19025</v>
      </c>
      <c r="B2491" t="s">
        <v>2907</v>
      </c>
      <c r="C2491" t="s">
        <v>428</v>
      </c>
      <c r="D2491" t="s">
        <v>429</v>
      </c>
      <c r="E2491">
        <v>44.993200000000002</v>
      </c>
      <c r="F2491">
        <f t="shared" si="42"/>
        <v>19</v>
      </c>
    </row>
    <row r="2492" spans="1:6" x14ac:dyDescent="0.35">
      <c r="A2492">
        <v>19026</v>
      </c>
      <c r="B2492" t="s">
        <v>2908</v>
      </c>
      <c r="C2492" t="s">
        <v>428</v>
      </c>
      <c r="D2492" t="s">
        <v>429</v>
      </c>
      <c r="E2492">
        <v>31.272300000000001</v>
      </c>
      <c r="F2492">
        <f t="shared" si="42"/>
        <v>19</v>
      </c>
    </row>
    <row r="2493" spans="1:6" x14ac:dyDescent="0.35">
      <c r="A2493">
        <v>19027</v>
      </c>
      <c r="B2493" t="s">
        <v>2909</v>
      </c>
      <c r="C2493" t="s">
        <v>442</v>
      </c>
      <c r="D2493" t="s">
        <v>433</v>
      </c>
      <c r="E2493">
        <v>10.150600000000001</v>
      </c>
      <c r="F2493">
        <f t="shared" si="42"/>
        <v>19</v>
      </c>
    </row>
    <row r="2494" spans="1:6" x14ac:dyDescent="0.35">
      <c r="A2494">
        <v>19028</v>
      </c>
      <c r="B2494" t="s">
        <v>2910</v>
      </c>
      <c r="C2494" t="s">
        <v>428</v>
      </c>
      <c r="D2494" t="s">
        <v>429</v>
      </c>
      <c r="E2494">
        <v>18.602399999999999</v>
      </c>
      <c r="F2494">
        <f t="shared" si="42"/>
        <v>19</v>
      </c>
    </row>
    <row r="2495" spans="1:6" x14ac:dyDescent="0.35">
      <c r="A2495">
        <v>19029</v>
      </c>
      <c r="B2495" t="s">
        <v>2911</v>
      </c>
      <c r="C2495" t="s">
        <v>428</v>
      </c>
      <c r="D2495" t="s">
        <v>429</v>
      </c>
      <c r="E2495">
        <v>6.0705</v>
      </c>
      <c r="F2495">
        <f t="shared" si="42"/>
        <v>19</v>
      </c>
    </row>
    <row r="2496" spans="1:6" x14ac:dyDescent="0.35">
      <c r="A2496">
        <v>19030</v>
      </c>
      <c r="B2496" t="s">
        <v>2912</v>
      </c>
      <c r="C2496" t="s">
        <v>428</v>
      </c>
      <c r="D2496" t="s">
        <v>429</v>
      </c>
      <c r="E2496">
        <v>7.3270999999999997</v>
      </c>
      <c r="F2496">
        <f t="shared" si="42"/>
        <v>19</v>
      </c>
    </row>
    <row r="2497" spans="1:6" x14ac:dyDescent="0.35">
      <c r="A2497">
        <v>19031</v>
      </c>
      <c r="B2497" t="s">
        <v>2913</v>
      </c>
      <c r="C2497" t="s">
        <v>428</v>
      </c>
      <c r="D2497" t="s">
        <v>429</v>
      </c>
      <c r="E2497">
        <v>14.422700000000001</v>
      </c>
      <c r="F2497">
        <f t="shared" si="42"/>
        <v>19</v>
      </c>
    </row>
    <row r="2498" spans="1:6" x14ac:dyDescent="0.35">
      <c r="A2498">
        <v>19032</v>
      </c>
      <c r="B2498" t="s">
        <v>2914</v>
      </c>
      <c r="C2498" t="s">
        <v>428</v>
      </c>
      <c r="D2498" t="s">
        <v>429</v>
      </c>
      <c r="E2498">
        <v>12.318</v>
      </c>
      <c r="F2498">
        <f t="shared" si="42"/>
        <v>19</v>
      </c>
    </row>
    <row r="2499" spans="1:6" x14ac:dyDescent="0.35">
      <c r="A2499">
        <v>19033</v>
      </c>
      <c r="B2499" t="s">
        <v>2915</v>
      </c>
      <c r="C2499" t="s">
        <v>428</v>
      </c>
      <c r="D2499" t="s">
        <v>429</v>
      </c>
      <c r="E2499">
        <v>20.3003</v>
      </c>
      <c r="F2499">
        <f t="shared" ref="F2499:F2562" si="43">INT(A2499/1000)</f>
        <v>19</v>
      </c>
    </row>
    <row r="2500" spans="1:6" x14ac:dyDescent="0.35">
      <c r="A2500">
        <v>19034</v>
      </c>
      <c r="B2500" t="s">
        <v>2916</v>
      </c>
      <c r="C2500" t="s">
        <v>428</v>
      </c>
      <c r="D2500" t="s">
        <v>429</v>
      </c>
      <c r="E2500">
        <v>13.522399999999999</v>
      </c>
      <c r="F2500">
        <f t="shared" si="43"/>
        <v>19</v>
      </c>
    </row>
    <row r="2501" spans="1:6" x14ac:dyDescent="0.35">
      <c r="A2501">
        <v>19035</v>
      </c>
      <c r="B2501" t="s">
        <v>2917</v>
      </c>
      <c r="C2501" t="s">
        <v>511</v>
      </c>
      <c r="D2501" t="s">
        <v>429</v>
      </c>
      <c r="E2501">
        <v>34.572899999999997</v>
      </c>
      <c r="F2501">
        <f t="shared" si="43"/>
        <v>19</v>
      </c>
    </row>
    <row r="2502" spans="1:6" x14ac:dyDescent="0.35">
      <c r="A2502">
        <v>19036</v>
      </c>
      <c r="B2502" t="s">
        <v>26</v>
      </c>
      <c r="C2502" t="s">
        <v>511</v>
      </c>
      <c r="D2502" t="s">
        <v>429</v>
      </c>
      <c r="E2502">
        <v>70.085700000000003</v>
      </c>
      <c r="F2502">
        <f t="shared" si="43"/>
        <v>19</v>
      </c>
    </row>
    <row r="2503" spans="1:6" x14ac:dyDescent="0.35">
      <c r="A2503">
        <v>19037</v>
      </c>
      <c r="B2503" t="s">
        <v>2918</v>
      </c>
      <c r="C2503" t="s">
        <v>428</v>
      </c>
      <c r="D2503" t="s">
        <v>429</v>
      </c>
      <c r="E2503">
        <v>5.9151999999999996</v>
      </c>
      <c r="F2503">
        <f t="shared" si="43"/>
        <v>19</v>
      </c>
    </row>
    <row r="2504" spans="1:6" x14ac:dyDescent="0.35">
      <c r="A2504">
        <v>19038</v>
      </c>
      <c r="B2504" t="s">
        <v>2919</v>
      </c>
      <c r="C2504" t="s">
        <v>428</v>
      </c>
      <c r="D2504" t="s">
        <v>429</v>
      </c>
      <c r="E2504">
        <v>12.666700000000001</v>
      </c>
      <c r="F2504">
        <f t="shared" si="43"/>
        <v>19</v>
      </c>
    </row>
    <row r="2505" spans="1:6" x14ac:dyDescent="0.35">
      <c r="A2505">
        <v>19039</v>
      </c>
      <c r="B2505" t="s">
        <v>2920</v>
      </c>
      <c r="C2505" t="s">
        <v>428</v>
      </c>
      <c r="D2505" t="s">
        <v>429</v>
      </c>
      <c r="E2505">
        <v>6.7842000000000002</v>
      </c>
      <c r="F2505">
        <f t="shared" si="43"/>
        <v>19</v>
      </c>
    </row>
    <row r="2506" spans="1:6" x14ac:dyDescent="0.35">
      <c r="A2506">
        <v>19040</v>
      </c>
      <c r="B2506" t="s">
        <v>2921</v>
      </c>
      <c r="C2506" t="s">
        <v>428</v>
      </c>
      <c r="D2506" t="s">
        <v>429</v>
      </c>
      <c r="E2506">
        <v>10.3996</v>
      </c>
      <c r="F2506">
        <f t="shared" si="43"/>
        <v>19</v>
      </c>
    </row>
    <row r="2507" spans="1:6" x14ac:dyDescent="0.35">
      <c r="A2507">
        <v>19041</v>
      </c>
      <c r="B2507" t="s">
        <v>2922</v>
      </c>
      <c r="C2507" t="s">
        <v>428</v>
      </c>
      <c r="D2507" t="s">
        <v>429</v>
      </c>
      <c r="E2507">
        <v>20.7879</v>
      </c>
      <c r="F2507">
        <f t="shared" si="43"/>
        <v>19</v>
      </c>
    </row>
    <row r="2508" spans="1:6" x14ac:dyDescent="0.35">
      <c r="A2508">
        <v>19043</v>
      </c>
      <c r="B2508" t="s">
        <v>2923</v>
      </c>
      <c r="C2508" t="s">
        <v>428</v>
      </c>
      <c r="D2508" t="s">
        <v>429</v>
      </c>
      <c r="E2508">
        <v>8.2047000000000008</v>
      </c>
      <c r="F2508">
        <f t="shared" si="43"/>
        <v>19</v>
      </c>
    </row>
    <row r="2509" spans="1:6" x14ac:dyDescent="0.35">
      <c r="A2509">
        <v>19044</v>
      </c>
      <c r="B2509" t="s">
        <v>2924</v>
      </c>
      <c r="C2509" t="s">
        <v>428</v>
      </c>
      <c r="D2509" t="s">
        <v>429</v>
      </c>
      <c r="E2509">
        <v>12.4544</v>
      </c>
      <c r="F2509">
        <f t="shared" si="43"/>
        <v>19</v>
      </c>
    </row>
    <row r="2510" spans="1:6" x14ac:dyDescent="0.35">
      <c r="A2510">
        <v>19045</v>
      </c>
      <c r="B2510" t="s">
        <v>2925</v>
      </c>
      <c r="C2510" t="s">
        <v>428</v>
      </c>
      <c r="D2510" t="s">
        <v>429</v>
      </c>
      <c r="E2510">
        <v>15.3254</v>
      </c>
      <c r="F2510">
        <f t="shared" si="43"/>
        <v>19</v>
      </c>
    </row>
    <row r="2511" spans="1:6" x14ac:dyDescent="0.35">
      <c r="A2511">
        <v>19046</v>
      </c>
      <c r="B2511" t="s">
        <v>2926</v>
      </c>
      <c r="C2511" t="s">
        <v>428</v>
      </c>
      <c r="D2511" t="s">
        <v>429</v>
      </c>
      <c r="E2511">
        <v>16.335599999999999</v>
      </c>
      <c r="F2511">
        <f t="shared" si="43"/>
        <v>19</v>
      </c>
    </row>
    <row r="2512" spans="1:6" x14ac:dyDescent="0.35">
      <c r="A2512">
        <v>19047</v>
      </c>
      <c r="B2512" t="s">
        <v>2927</v>
      </c>
      <c r="C2512" t="s">
        <v>428</v>
      </c>
      <c r="D2512" t="s">
        <v>429</v>
      </c>
      <c r="E2512">
        <v>18.605</v>
      </c>
      <c r="F2512">
        <f t="shared" si="43"/>
        <v>19</v>
      </c>
    </row>
    <row r="2513" spans="1:6" x14ac:dyDescent="0.35">
      <c r="A2513">
        <v>19048</v>
      </c>
      <c r="B2513" t="s">
        <v>2928</v>
      </c>
      <c r="C2513" t="s">
        <v>428</v>
      </c>
      <c r="D2513" t="s">
        <v>429</v>
      </c>
      <c r="E2513">
        <v>7.5914999999999999</v>
      </c>
      <c r="F2513">
        <f t="shared" si="43"/>
        <v>19</v>
      </c>
    </row>
    <row r="2514" spans="1:6" x14ac:dyDescent="0.35">
      <c r="A2514">
        <v>19049</v>
      </c>
      <c r="B2514" t="s">
        <v>2929</v>
      </c>
      <c r="C2514" t="s">
        <v>428</v>
      </c>
      <c r="D2514" t="s">
        <v>429</v>
      </c>
      <c r="E2514">
        <v>9.2826000000000004</v>
      </c>
      <c r="F2514">
        <f t="shared" si="43"/>
        <v>19</v>
      </c>
    </row>
    <row r="2515" spans="1:6" x14ac:dyDescent="0.35">
      <c r="A2515">
        <v>19050</v>
      </c>
      <c r="B2515" t="s">
        <v>2930</v>
      </c>
      <c r="C2515" t="s">
        <v>428</v>
      </c>
      <c r="D2515" t="s">
        <v>429</v>
      </c>
      <c r="E2515">
        <v>12.8614</v>
      </c>
      <c r="F2515">
        <f t="shared" si="43"/>
        <v>19</v>
      </c>
    </row>
    <row r="2516" spans="1:6" x14ac:dyDescent="0.35">
      <c r="A2516">
        <v>19051</v>
      </c>
      <c r="B2516" t="s">
        <v>2931</v>
      </c>
      <c r="C2516" t="s">
        <v>428</v>
      </c>
      <c r="D2516" t="s">
        <v>429</v>
      </c>
      <c r="E2516">
        <v>22.510899999999999</v>
      </c>
      <c r="F2516">
        <f t="shared" si="43"/>
        <v>19</v>
      </c>
    </row>
    <row r="2517" spans="1:6" x14ac:dyDescent="0.35">
      <c r="A2517">
        <v>19052</v>
      </c>
      <c r="B2517" t="s">
        <v>2932</v>
      </c>
      <c r="C2517" t="s">
        <v>442</v>
      </c>
      <c r="D2517" t="s">
        <v>433</v>
      </c>
      <c r="E2517">
        <v>25.320399999999999</v>
      </c>
      <c r="F2517">
        <f t="shared" si="43"/>
        <v>19</v>
      </c>
    </row>
    <row r="2518" spans="1:6" x14ac:dyDescent="0.35">
      <c r="A2518">
        <v>19053</v>
      </c>
      <c r="B2518" t="s">
        <v>2933</v>
      </c>
      <c r="C2518" t="s">
        <v>428</v>
      </c>
      <c r="D2518" t="s">
        <v>429</v>
      </c>
      <c r="E2518">
        <v>9.9609000000000005</v>
      </c>
      <c r="F2518">
        <f t="shared" si="43"/>
        <v>19</v>
      </c>
    </row>
    <row r="2519" spans="1:6" x14ac:dyDescent="0.35">
      <c r="A2519">
        <v>19054</v>
      </c>
      <c r="B2519" t="s">
        <v>2934</v>
      </c>
      <c r="C2519" t="s">
        <v>428</v>
      </c>
      <c r="D2519" t="s">
        <v>429</v>
      </c>
      <c r="E2519">
        <v>6.0625999999999998</v>
      </c>
      <c r="F2519">
        <f t="shared" si="43"/>
        <v>19</v>
      </c>
    </row>
    <row r="2520" spans="1:6" x14ac:dyDescent="0.35">
      <c r="A2520">
        <v>19055</v>
      </c>
      <c r="B2520" t="s">
        <v>2935</v>
      </c>
      <c r="C2520" t="s">
        <v>428</v>
      </c>
      <c r="D2520" t="s">
        <v>429</v>
      </c>
      <c r="E2520">
        <v>10.691000000000001</v>
      </c>
      <c r="F2520">
        <f t="shared" si="43"/>
        <v>19</v>
      </c>
    </row>
    <row r="2521" spans="1:6" x14ac:dyDescent="0.35">
      <c r="A2521">
        <v>19056</v>
      </c>
      <c r="B2521" t="s">
        <v>2936</v>
      </c>
      <c r="C2521" t="s">
        <v>428</v>
      </c>
      <c r="D2521" t="s">
        <v>429</v>
      </c>
      <c r="E2521">
        <v>10.898999999999999</v>
      </c>
      <c r="F2521">
        <f t="shared" si="43"/>
        <v>19</v>
      </c>
    </row>
    <row r="2522" spans="1:6" x14ac:dyDescent="0.35">
      <c r="A2522">
        <v>19057</v>
      </c>
      <c r="B2522" t="s">
        <v>2937</v>
      </c>
      <c r="C2522" t="s">
        <v>442</v>
      </c>
      <c r="D2522" t="s">
        <v>433</v>
      </c>
      <c r="E2522">
        <v>14.903499999999999</v>
      </c>
      <c r="F2522">
        <f t="shared" si="43"/>
        <v>19</v>
      </c>
    </row>
    <row r="2523" spans="1:6" x14ac:dyDescent="0.35">
      <c r="A2523">
        <v>19058</v>
      </c>
      <c r="B2523" t="s">
        <v>2938</v>
      </c>
      <c r="C2523" t="s">
        <v>428</v>
      </c>
      <c r="D2523" t="s">
        <v>429</v>
      </c>
      <c r="E2523">
        <v>2.3588</v>
      </c>
      <c r="F2523">
        <f t="shared" si="43"/>
        <v>19</v>
      </c>
    </row>
    <row r="2524" spans="1:6" x14ac:dyDescent="0.35">
      <c r="A2524">
        <v>19059</v>
      </c>
      <c r="B2524" t="s">
        <v>2939</v>
      </c>
      <c r="C2524" t="s">
        <v>428</v>
      </c>
      <c r="D2524" t="s">
        <v>429</v>
      </c>
      <c r="E2524">
        <v>11.4107</v>
      </c>
      <c r="F2524">
        <f t="shared" si="43"/>
        <v>19</v>
      </c>
    </row>
    <row r="2525" spans="1:6" x14ac:dyDescent="0.35">
      <c r="A2525">
        <v>19060</v>
      </c>
      <c r="B2525" t="s">
        <v>2940</v>
      </c>
      <c r="C2525" t="s">
        <v>428</v>
      </c>
      <c r="D2525" t="s">
        <v>429</v>
      </c>
      <c r="E2525">
        <v>7.9646999999999997</v>
      </c>
      <c r="F2525">
        <f t="shared" si="43"/>
        <v>19</v>
      </c>
    </row>
    <row r="2526" spans="1:6" x14ac:dyDescent="0.35">
      <c r="A2526">
        <v>19061</v>
      </c>
      <c r="B2526" t="s">
        <v>2941</v>
      </c>
      <c r="C2526" t="s">
        <v>428</v>
      </c>
      <c r="D2526" t="s">
        <v>429</v>
      </c>
      <c r="E2526">
        <v>16.4679</v>
      </c>
      <c r="F2526">
        <f t="shared" si="43"/>
        <v>19</v>
      </c>
    </row>
    <row r="2527" spans="1:6" x14ac:dyDescent="0.35">
      <c r="A2527">
        <v>19062</v>
      </c>
      <c r="B2527" t="s">
        <v>2942</v>
      </c>
      <c r="C2527" t="s">
        <v>428</v>
      </c>
      <c r="D2527" t="s">
        <v>429</v>
      </c>
      <c r="E2527">
        <v>12.7746</v>
      </c>
      <c r="F2527">
        <f t="shared" si="43"/>
        <v>19</v>
      </c>
    </row>
    <row r="2528" spans="1:6" x14ac:dyDescent="0.35">
      <c r="A2528">
        <v>19063</v>
      </c>
      <c r="B2528" t="s">
        <v>2943</v>
      </c>
      <c r="C2528" t="s">
        <v>428</v>
      </c>
      <c r="D2528" t="s">
        <v>429</v>
      </c>
      <c r="E2528">
        <v>9.2178000000000004</v>
      </c>
      <c r="F2528">
        <f t="shared" si="43"/>
        <v>19</v>
      </c>
    </row>
    <row r="2529" spans="1:6" x14ac:dyDescent="0.35">
      <c r="A2529">
        <v>19064</v>
      </c>
      <c r="B2529" t="s">
        <v>2944</v>
      </c>
      <c r="C2529" t="s">
        <v>428</v>
      </c>
      <c r="D2529" t="s">
        <v>429</v>
      </c>
      <c r="E2529">
        <v>20.061299999999999</v>
      </c>
      <c r="F2529">
        <f t="shared" si="43"/>
        <v>19</v>
      </c>
    </row>
    <row r="2530" spans="1:6" x14ac:dyDescent="0.35">
      <c r="A2530">
        <v>19065</v>
      </c>
      <c r="B2530" t="s">
        <v>2945</v>
      </c>
      <c r="C2530" t="s">
        <v>428</v>
      </c>
      <c r="D2530" t="s">
        <v>429</v>
      </c>
      <c r="E2530">
        <v>24.6279</v>
      </c>
      <c r="F2530">
        <f t="shared" si="43"/>
        <v>19</v>
      </c>
    </row>
    <row r="2531" spans="1:6" x14ac:dyDescent="0.35">
      <c r="A2531">
        <v>19066</v>
      </c>
      <c r="B2531" t="s">
        <v>2946</v>
      </c>
      <c r="C2531" t="s">
        <v>428</v>
      </c>
      <c r="D2531" t="s">
        <v>429</v>
      </c>
      <c r="E2531">
        <v>8.9770000000000003</v>
      </c>
      <c r="F2531">
        <f t="shared" si="43"/>
        <v>19</v>
      </c>
    </row>
    <row r="2532" spans="1:6" x14ac:dyDescent="0.35">
      <c r="A2532">
        <v>19067</v>
      </c>
      <c r="B2532" t="s">
        <v>2947</v>
      </c>
      <c r="C2532" t="s">
        <v>428</v>
      </c>
      <c r="D2532" t="s">
        <v>429</v>
      </c>
      <c r="E2532">
        <v>21.943000000000001</v>
      </c>
      <c r="F2532">
        <f t="shared" si="43"/>
        <v>19</v>
      </c>
    </row>
    <row r="2533" spans="1:6" x14ac:dyDescent="0.35">
      <c r="A2533">
        <v>19068</v>
      </c>
      <c r="B2533" t="s">
        <v>2948</v>
      </c>
      <c r="C2533" t="s">
        <v>428</v>
      </c>
      <c r="D2533" t="s">
        <v>429</v>
      </c>
      <c r="E2533">
        <v>20.7164</v>
      </c>
      <c r="F2533">
        <f t="shared" si="43"/>
        <v>19</v>
      </c>
    </row>
    <row r="2534" spans="1:6" x14ac:dyDescent="0.35">
      <c r="A2534">
        <v>19069</v>
      </c>
      <c r="B2534" t="s">
        <v>2949</v>
      </c>
      <c r="C2534" t="s">
        <v>428</v>
      </c>
      <c r="D2534" t="s">
        <v>429</v>
      </c>
      <c r="E2534">
        <v>16.156500000000001</v>
      </c>
      <c r="F2534">
        <f t="shared" si="43"/>
        <v>19</v>
      </c>
    </row>
    <row r="2535" spans="1:6" x14ac:dyDescent="0.35">
      <c r="A2535">
        <v>19070</v>
      </c>
      <c r="B2535" t="s">
        <v>2950</v>
      </c>
      <c r="C2535" t="s">
        <v>428</v>
      </c>
      <c r="D2535" t="s">
        <v>429</v>
      </c>
      <c r="E2535">
        <v>21.398399999999999</v>
      </c>
      <c r="F2535">
        <f t="shared" si="43"/>
        <v>19</v>
      </c>
    </row>
    <row r="2536" spans="1:6" x14ac:dyDescent="0.35">
      <c r="A2536">
        <v>19072</v>
      </c>
      <c r="B2536" t="s">
        <v>2951</v>
      </c>
      <c r="C2536" t="s">
        <v>428</v>
      </c>
      <c r="D2536" t="s">
        <v>429</v>
      </c>
      <c r="E2536">
        <v>5.9154999999999998</v>
      </c>
      <c r="F2536">
        <f t="shared" si="43"/>
        <v>19</v>
      </c>
    </row>
    <row r="2537" spans="1:6" x14ac:dyDescent="0.35">
      <c r="A2537">
        <v>19073</v>
      </c>
      <c r="B2537" t="s">
        <v>2952</v>
      </c>
      <c r="C2537" t="s">
        <v>428</v>
      </c>
      <c r="D2537" t="s">
        <v>429</v>
      </c>
      <c r="E2537">
        <v>3.0087999999999999</v>
      </c>
      <c r="F2537">
        <f t="shared" si="43"/>
        <v>19</v>
      </c>
    </row>
    <row r="2538" spans="1:6" x14ac:dyDescent="0.35">
      <c r="A2538">
        <v>19074</v>
      </c>
      <c r="B2538" t="s">
        <v>2953</v>
      </c>
      <c r="C2538" t="s">
        <v>428</v>
      </c>
      <c r="D2538" t="s">
        <v>429</v>
      </c>
      <c r="E2538">
        <v>19.821100000000001</v>
      </c>
      <c r="F2538">
        <f t="shared" si="43"/>
        <v>19</v>
      </c>
    </row>
    <row r="2539" spans="1:6" x14ac:dyDescent="0.35">
      <c r="A2539">
        <v>19075</v>
      </c>
      <c r="B2539" t="s">
        <v>2954</v>
      </c>
      <c r="C2539" t="s">
        <v>428</v>
      </c>
      <c r="D2539" t="s">
        <v>429</v>
      </c>
      <c r="E2539">
        <v>14.9338</v>
      </c>
      <c r="F2539">
        <f t="shared" si="43"/>
        <v>19</v>
      </c>
    </row>
    <row r="2540" spans="1:6" x14ac:dyDescent="0.35">
      <c r="A2540">
        <v>19076</v>
      </c>
      <c r="B2540" t="s">
        <v>2955</v>
      </c>
      <c r="C2540" t="s">
        <v>428</v>
      </c>
      <c r="D2540" t="s">
        <v>429</v>
      </c>
      <c r="E2540">
        <v>32.556100000000001</v>
      </c>
      <c r="F2540">
        <f t="shared" si="43"/>
        <v>19</v>
      </c>
    </row>
    <row r="2541" spans="1:6" x14ac:dyDescent="0.35">
      <c r="A2541">
        <v>19077</v>
      </c>
      <c r="B2541" t="s">
        <v>2956</v>
      </c>
      <c r="C2541" t="s">
        <v>428</v>
      </c>
      <c r="D2541" t="s">
        <v>429</v>
      </c>
      <c r="E2541">
        <v>20.3962</v>
      </c>
      <c r="F2541">
        <f t="shared" si="43"/>
        <v>19</v>
      </c>
    </row>
    <row r="2542" spans="1:6" x14ac:dyDescent="0.35">
      <c r="A2542">
        <v>19078</v>
      </c>
      <c r="B2542" t="s">
        <v>2957</v>
      </c>
      <c r="C2542" t="s">
        <v>428</v>
      </c>
      <c r="D2542" t="s">
        <v>429</v>
      </c>
      <c r="E2542">
        <v>2.3323999999999998</v>
      </c>
      <c r="F2542">
        <f t="shared" si="43"/>
        <v>19</v>
      </c>
    </row>
    <row r="2543" spans="1:6" x14ac:dyDescent="0.35">
      <c r="A2543">
        <v>19079</v>
      </c>
      <c r="B2543" t="s">
        <v>2958</v>
      </c>
      <c r="C2543" t="s">
        <v>428</v>
      </c>
      <c r="D2543" t="s">
        <v>429</v>
      </c>
      <c r="E2543">
        <v>12.4838</v>
      </c>
      <c r="F2543">
        <f t="shared" si="43"/>
        <v>19</v>
      </c>
    </row>
    <row r="2544" spans="1:6" x14ac:dyDescent="0.35">
      <c r="A2544">
        <v>19080</v>
      </c>
      <c r="B2544" t="s">
        <v>2959</v>
      </c>
      <c r="C2544" t="s">
        <v>428</v>
      </c>
      <c r="D2544" t="s">
        <v>429</v>
      </c>
      <c r="E2544">
        <v>6.9669999999999996</v>
      </c>
      <c r="F2544">
        <f t="shared" si="43"/>
        <v>19</v>
      </c>
    </row>
    <row r="2545" spans="1:6" x14ac:dyDescent="0.35">
      <c r="A2545">
        <v>19081</v>
      </c>
      <c r="B2545" t="s">
        <v>2960</v>
      </c>
      <c r="C2545" t="s">
        <v>428</v>
      </c>
      <c r="D2545" t="s">
        <v>429</v>
      </c>
      <c r="E2545">
        <v>11.9885</v>
      </c>
      <c r="F2545">
        <f t="shared" si="43"/>
        <v>19</v>
      </c>
    </row>
    <row r="2546" spans="1:6" x14ac:dyDescent="0.35">
      <c r="A2546">
        <v>19082</v>
      </c>
      <c r="B2546" t="s">
        <v>2961</v>
      </c>
      <c r="C2546" t="s">
        <v>428</v>
      </c>
      <c r="D2546" t="s">
        <v>429</v>
      </c>
      <c r="E2546">
        <v>3.0632000000000001</v>
      </c>
      <c r="F2546">
        <f t="shared" si="43"/>
        <v>19</v>
      </c>
    </row>
    <row r="2547" spans="1:6" x14ac:dyDescent="0.35">
      <c r="A2547">
        <v>19083</v>
      </c>
      <c r="B2547" t="s">
        <v>2962</v>
      </c>
      <c r="C2547" t="s">
        <v>442</v>
      </c>
      <c r="D2547" t="s">
        <v>433</v>
      </c>
      <c r="E2547">
        <v>27.135300000000001</v>
      </c>
      <c r="F2547">
        <f t="shared" si="43"/>
        <v>19</v>
      </c>
    </row>
    <row r="2548" spans="1:6" x14ac:dyDescent="0.35">
      <c r="A2548">
        <v>19084</v>
      </c>
      <c r="B2548" t="s">
        <v>2963</v>
      </c>
      <c r="C2548" t="s">
        <v>428</v>
      </c>
      <c r="D2548" t="s">
        <v>429</v>
      </c>
      <c r="E2548">
        <v>31.251200000000001</v>
      </c>
      <c r="F2548">
        <f t="shared" si="43"/>
        <v>19</v>
      </c>
    </row>
    <row r="2549" spans="1:6" x14ac:dyDescent="0.35">
      <c r="A2549">
        <v>19085</v>
      </c>
      <c r="B2549" t="s">
        <v>2964</v>
      </c>
      <c r="C2549" t="s">
        <v>428</v>
      </c>
      <c r="D2549" t="s">
        <v>429</v>
      </c>
      <c r="E2549">
        <v>17.8597</v>
      </c>
      <c r="F2549">
        <f t="shared" si="43"/>
        <v>19</v>
      </c>
    </row>
    <row r="2550" spans="1:6" x14ac:dyDescent="0.35">
      <c r="A2550">
        <v>19086</v>
      </c>
      <c r="B2550" t="s">
        <v>2965</v>
      </c>
      <c r="C2550" t="s">
        <v>428</v>
      </c>
      <c r="D2550" t="s">
        <v>429</v>
      </c>
      <c r="E2550">
        <v>14.718</v>
      </c>
      <c r="F2550">
        <f t="shared" si="43"/>
        <v>19</v>
      </c>
    </row>
    <row r="2551" spans="1:6" x14ac:dyDescent="0.35">
      <c r="A2551">
        <v>19087</v>
      </c>
      <c r="B2551" t="s">
        <v>2966</v>
      </c>
      <c r="C2551" t="s">
        <v>428</v>
      </c>
      <c r="D2551" t="s">
        <v>429</v>
      </c>
      <c r="E2551">
        <v>7.5391000000000004</v>
      </c>
      <c r="F2551">
        <f t="shared" si="43"/>
        <v>19</v>
      </c>
    </row>
    <row r="2552" spans="1:6" x14ac:dyDescent="0.35">
      <c r="A2552">
        <v>19088</v>
      </c>
      <c r="B2552" t="s">
        <v>2967</v>
      </c>
      <c r="C2552" t="s">
        <v>428</v>
      </c>
      <c r="D2552" t="s">
        <v>429</v>
      </c>
      <c r="E2552">
        <v>14.171799999999999</v>
      </c>
      <c r="F2552">
        <f t="shared" si="43"/>
        <v>19</v>
      </c>
    </row>
    <row r="2553" spans="1:6" x14ac:dyDescent="0.35">
      <c r="A2553">
        <v>19089</v>
      </c>
      <c r="B2553" t="s">
        <v>2968</v>
      </c>
      <c r="C2553" t="s">
        <v>428</v>
      </c>
      <c r="D2553" t="s">
        <v>429</v>
      </c>
      <c r="E2553">
        <v>22.495000000000001</v>
      </c>
      <c r="F2553">
        <f t="shared" si="43"/>
        <v>19</v>
      </c>
    </row>
    <row r="2554" spans="1:6" x14ac:dyDescent="0.35">
      <c r="A2554">
        <v>19090</v>
      </c>
      <c r="B2554" t="s">
        <v>2969</v>
      </c>
      <c r="C2554" t="s">
        <v>442</v>
      </c>
      <c r="D2554" t="s">
        <v>433</v>
      </c>
      <c r="E2554">
        <v>16.2592</v>
      </c>
      <c r="F2554">
        <f t="shared" si="43"/>
        <v>19</v>
      </c>
    </row>
    <row r="2555" spans="1:6" x14ac:dyDescent="0.35">
      <c r="A2555">
        <v>19091</v>
      </c>
      <c r="B2555" t="s">
        <v>2970</v>
      </c>
      <c r="C2555" t="s">
        <v>428</v>
      </c>
      <c r="D2555" t="s">
        <v>429</v>
      </c>
      <c r="E2555">
        <v>10.193300000000001</v>
      </c>
      <c r="F2555">
        <f t="shared" si="43"/>
        <v>19</v>
      </c>
    </row>
    <row r="2556" spans="1:6" x14ac:dyDescent="0.35">
      <c r="A2556">
        <v>19092</v>
      </c>
      <c r="B2556" t="s">
        <v>2971</v>
      </c>
      <c r="C2556" t="s">
        <v>442</v>
      </c>
      <c r="D2556" t="s">
        <v>433</v>
      </c>
      <c r="E2556">
        <v>17.121400000000001</v>
      </c>
      <c r="F2556">
        <f t="shared" si="43"/>
        <v>19</v>
      </c>
    </row>
    <row r="2557" spans="1:6" x14ac:dyDescent="0.35">
      <c r="A2557">
        <v>19093</v>
      </c>
      <c r="B2557" t="s">
        <v>2972</v>
      </c>
      <c r="C2557" t="s">
        <v>428</v>
      </c>
      <c r="D2557" t="s">
        <v>429</v>
      </c>
      <c r="E2557">
        <v>5.4984999999999999</v>
      </c>
      <c r="F2557">
        <f t="shared" si="43"/>
        <v>19</v>
      </c>
    </row>
    <row r="2558" spans="1:6" x14ac:dyDescent="0.35">
      <c r="A2558">
        <v>19094</v>
      </c>
      <c r="B2558" t="s">
        <v>2973</v>
      </c>
      <c r="C2558" t="s">
        <v>428</v>
      </c>
      <c r="D2558" t="s">
        <v>429</v>
      </c>
      <c r="E2558">
        <v>12.1983</v>
      </c>
      <c r="F2558">
        <f t="shared" si="43"/>
        <v>19</v>
      </c>
    </row>
    <row r="2559" spans="1:6" x14ac:dyDescent="0.35">
      <c r="A2559">
        <v>19095</v>
      </c>
      <c r="B2559" t="s">
        <v>2974</v>
      </c>
      <c r="C2559" t="s">
        <v>428</v>
      </c>
      <c r="D2559" t="s">
        <v>429</v>
      </c>
      <c r="E2559">
        <v>25.9025</v>
      </c>
      <c r="F2559">
        <f t="shared" si="43"/>
        <v>19</v>
      </c>
    </row>
    <row r="2560" spans="1:6" x14ac:dyDescent="0.35">
      <c r="A2560">
        <v>19096</v>
      </c>
      <c r="B2560" t="s">
        <v>2975</v>
      </c>
      <c r="C2560" t="s">
        <v>428</v>
      </c>
      <c r="D2560" t="s">
        <v>429</v>
      </c>
      <c r="E2560">
        <v>11.360200000000001</v>
      </c>
      <c r="F2560">
        <f t="shared" si="43"/>
        <v>19</v>
      </c>
    </row>
    <row r="2561" spans="1:6" x14ac:dyDescent="0.35">
      <c r="A2561">
        <v>19097</v>
      </c>
      <c r="B2561" t="s">
        <v>2976</v>
      </c>
      <c r="C2561" t="s">
        <v>428</v>
      </c>
      <c r="D2561" t="s">
        <v>429</v>
      </c>
      <c r="E2561">
        <v>45.156500000000001</v>
      </c>
      <c r="F2561">
        <f t="shared" si="43"/>
        <v>19</v>
      </c>
    </row>
    <row r="2562" spans="1:6" x14ac:dyDescent="0.35">
      <c r="A2562">
        <v>19098</v>
      </c>
      <c r="B2562" t="s">
        <v>2977</v>
      </c>
      <c r="C2562" t="s">
        <v>428</v>
      </c>
      <c r="D2562" t="s">
        <v>429</v>
      </c>
      <c r="E2562">
        <v>28.2821</v>
      </c>
      <c r="F2562">
        <f t="shared" si="43"/>
        <v>19</v>
      </c>
    </row>
    <row r="2563" spans="1:6" x14ac:dyDescent="0.35">
      <c r="A2563">
        <v>19099</v>
      </c>
      <c r="B2563" t="s">
        <v>2978</v>
      </c>
      <c r="C2563" t="s">
        <v>428</v>
      </c>
      <c r="D2563" t="s">
        <v>429</v>
      </c>
      <c r="E2563">
        <v>18.4558</v>
      </c>
      <c r="F2563">
        <f t="shared" ref="F2563:F2626" si="44">INT(A2563/1000)</f>
        <v>19</v>
      </c>
    </row>
    <row r="2564" spans="1:6" x14ac:dyDescent="0.35">
      <c r="A2564">
        <v>19100</v>
      </c>
      <c r="B2564" t="s">
        <v>2979</v>
      </c>
      <c r="C2564" t="s">
        <v>428</v>
      </c>
      <c r="D2564" t="s">
        <v>429</v>
      </c>
      <c r="E2564">
        <v>17.553000000000001</v>
      </c>
      <c r="F2564">
        <f t="shared" si="44"/>
        <v>19</v>
      </c>
    </row>
    <row r="2565" spans="1:6" x14ac:dyDescent="0.35">
      <c r="A2565">
        <v>19101</v>
      </c>
      <c r="B2565" t="s">
        <v>2980</v>
      </c>
      <c r="C2565" t="s">
        <v>442</v>
      </c>
      <c r="D2565" t="s">
        <v>433</v>
      </c>
      <c r="E2565">
        <v>10.296200000000001</v>
      </c>
      <c r="F2565">
        <f t="shared" si="44"/>
        <v>19</v>
      </c>
    </row>
    <row r="2566" spans="1:6" x14ac:dyDescent="0.35">
      <c r="A2566">
        <v>19102</v>
      </c>
      <c r="B2566" t="s">
        <v>2981</v>
      </c>
      <c r="C2566" t="s">
        <v>428</v>
      </c>
      <c r="D2566" t="s">
        <v>429</v>
      </c>
      <c r="E2566">
        <v>19.7973</v>
      </c>
      <c r="F2566">
        <f t="shared" si="44"/>
        <v>19</v>
      </c>
    </row>
    <row r="2567" spans="1:6" x14ac:dyDescent="0.35">
      <c r="A2567">
        <v>19103</v>
      </c>
      <c r="B2567" t="s">
        <v>2982</v>
      </c>
      <c r="C2567" t="s">
        <v>428</v>
      </c>
      <c r="D2567" t="s">
        <v>429</v>
      </c>
      <c r="E2567">
        <v>40.398899999999998</v>
      </c>
      <c r="F2567">
        <f t="shared" si="44"/>
        <v>19</v>
      </c>
    </row>
    <row r="2568" spans="1:6" x14ac:dyDescent="0.35">
      <c r="A2568">
        <v>19104</v>
      </c>
      <c r="B2568" t="s">
        <v>2983</v>
      </c>
      <c r="C2568" t="s">
        <v>428</v>
      </c>
      <c r="D2568" t="s">
        <v>429</v>
      </c>
      <c r="E2568">
        <v>7.8125</v>
      </c>
      <c r="F2568">
        <f t="shared" si="44"/>
        <v>19</v>
      </c>
    </row>
    <row r="2569" spans="1:6" x14ac:dyDescent="0.35">
      <c r="A2569">
        <v>19105</v>
      </c>
      <c r="B2569" t="s">
        <v>2984</v>
      </c>
      <c r="C2569" t="s">
        <v>428</v>
      </c>
      <c r="D2569" t="s">
        <v>429</v>
      </c>
      <c r="E2569">
        <v>5.7497999999999996</v>
      </c>
      <c r="F2569">
        <f t="shared" si="44"/>
        <v>19</v>
      </c>
    </row>
    <row r="2570" spans="1:6" x14ac:dyDescent="0.35">
      <c r="A2570">
        <v>19106</v>
      </c>
      <c r="B2570" t="s">
        <v>2985</v>
      </c>
      <c r="C2570" t="s">
        <v>442</v>
      </c>
      <c r="D2570" t="s">
        <v>433</v>
      </c>
      <c r="E2570">
        <v>10.4414</v>
      </c>
      <c r="F2570">
        <f t="shared" si="44"/>
        <v>19</v>
      </c>
    </row>
    <row r="2571" spans="1:6" x14ac:dyDescent="0.35">
      <c r="A2571">
        <v>19107</v>
      </c>
      <c r="B2571" t="s">
        <v>2986</v>
      </c>
      <c r="C2571" t="s">
        <v>428</v>
      </c>
      <c r="D2571" t="s">
        <v>429</v>
      </c>
      <c r="E2571">
        <v>33.880200000000002</v>
      </c>
      <c r="F2571">
        <f t="shared" si="44"/>
        <v>19</v>
      </c>
    </row>
    <row r="2572" spans="1:6" x14ac:dyDescent="0.35">
      <c r="A2572">
        <v>19108</v>
      </c>
      <c r="B2572" t="s">
        <v>2987</v>
      </c>
      <c r="C2572" t="s">
        <v>442</v>
      </c>
      <c r="D2572" t="s">
        <v>433</v>
      </c>
      <c r="E2572">
        <v>23.267299999999999</v>
      </c>
      <c r="F2572">
        <f t="shared" si="44"/>
        <v>19</v>
      </c>
    </row>
    <row r="2573" spans="1:6" x14ac:dyDescent="0.35">
      <c r="A2573">
        <v>19109</v>
      </c>
      <c r="B2573" t="s">
        <v>2988</v>
      </c>
      <c r="C2573" t="s">
        <v>428</v>
      </c>
      <c r="D2573" t="s">
        <v>429</v>
      </c>
      <c r="E2573">
        <v>5.8902999999999999</v>
      </c>
      <c r="F2573">
        <f t="shared" si="44"/>
        <v>19</v>
      </c>
    </row>
    <row r="2574" spans="1:6" x14ac:dyDescent="0.35">
      <c r="A2574">
        <v>19110</v>
      </c>
      <c r="B2574" t="s">
        <v>2989</v>
      </c>
      <c r="C2574" t="s">
        <v>428</v>
      </c>
      <c r="D2574" t="s">
        <v>429</v>
      </c>
      <c r="E2574">
        <v>16.083400000000001</v>
      </c>
      <c r="F2574">
        <f t="shared" si="44"/>
        <v>19</v>
      </c>
    </row>
    <row r="2575" spans="1:6" x14ac:dyDescent="0.35">
      <c r="A2575">
        <v>19111</v>
      </c>
      <c r="B2575" t="s">
        <v>2990</v>
      </c>
      <c r="C2575" t="s">
        <v>428</v>
      </c>
      <c r="D2575" t="s">
        <v>429</v>
      </c>
      <c r="E2575">
        <v>6.2263999999999999</v>
      </c>
      <c r="F2575">
        <f t="shared" si="44"/>
        <v>19</v>
      </c>
    </row>
    <row r="2576" spans="1:6" x14ac:dyDescent="0.35">
      <c r="A2576">
        <v>19112</v>
      </c>
      <c r="B2576" t="s">
        <v>2991</v>
      </c>
      <c r="C2576" t="s">
        <v>428</v>
      </c>
      <c r="D2576" t="s">
        <v>429</v>
      </c>
      <c r="E2576">
        <v>9.3069000000000006</v>
      </c>
      <c r="F2576">
        <f t="shared" si="44"/>
        <v>19</v>
      </c>
    </row>
    <row r="2577" spans="1:6" x14ac:dyDescent="0.35">
      <c r="A2577">
        <v>19113</v>
      </c>
      <c r="B2577" t="s">
        <v>2992</v>
      </c>
      <c r="C2577" t="s">
        <v>428</v>
      </c>
      <c r="D2577" t="s">
        <v>429</v>
      </c>
      <c r="E2577">
        <v>18.042100000000001</v>
      </c>
      <c r="F2577">
        <f t="shared" si="44"/>
        <v>19</v>
      </c>
    </row>
    <row r="2578" spans="1:6" x14ac:dyDescent="0.35">
      <c r="A2578">
        <v>19114</v>
      </c>
      <c r="B2578" t="s">
        <v>2993</v>
      </c>
      <c r="C2578" t="s">
        <v>442</v>
      </c>
      <c r="D2578" t="s">
        <v>433</v>
      </c>
      <c r="E2578">
        <v>7.7767999999999997</v>
      </c>
      <c r="F2578">
        <f t="shared" si="44"/>
        <v>19</v>
      </c>
    </row>
    <row r="2579" spans="1:6" x14ac:dyDescent="0.35">
      <c r="A2579">
        <v>19115</v>
      </c>
      <c r="B2579" t="s">
        <v>2994</v>
      </c>
      <c r="C2579" t="s">
        <v>442</v>
      </c>
      <c r="D2579" t="s">
        <v>433</v>
      </c>
      <c r="E2579">
        <v>12.399900000000001</v>
      </c>
      <c r="F2579">
        <f t="shared" si="44"/>
        <v>19</v>
      </c>
    </row>
    <row r="2580" spans="1:6" x14ac:dyDescent="0.35">
      <c r="A2580">
        <v>19116</v>
      </c>
      <c r="B2580" t="s">
        <v>2995</v>
      </c>
      <c r="C2580" t="s">
        <v>442</v>
      </c>
      <c r="D2580" t="s">
        <v>433</v>
      </c>
      <c r="E2580">
        <v>31.061900000000001</v>
      </c>
      <c r="F2580">
        <f t="shared" si="44"/>
        <v>19</v>
      </c>
    </row>
    <row r="2581" spans="1:6" x14ac:dyDescent="0.35">
      <c r="A2581">
        <v>20001</v>
      </c>
      <c r="B2581" t="s">
        <v>2996</v>
      </c>
      <c r="C2581" t="s">
        <v>442</v>
      </c>
      <c r="D2581" t="s">
        <v>433</v>
      </c>
      <c r="E2581">
        <v>28.079499999999999</v>
      </c>
      <c r="F2581">
        <f t="shared" si="44"/>
        <v>20</v>
      </c>
    </row>
    <row r="2582" spans="1:6" x14ac:dyDescent="0.35">
      <c r="A2582">
        <v>20002</v>
      </c>
      <c r="B2582" t="s">
        <v>2997</v>
      </c>
      <c r="C2582" t="s">
        <v>442</v>
      </c>
      <c r="D2582" t="s">
        <v>433</v>
      </c>
      <c r="E2582">
        <v>72.441299999999998</v>
      </c>
      <c r="F2582">
        <f t="shared" si="44"/>
        <v>20</v>
      </c>
    </row>
    <row r="2583" spans="1:6" x14ac:dyDescent="0.35">
      <c r="A2583">
        <v>20003</v>
      </c>
      <c r="B2583" t="s">
        <v>2998</v>
      </c>
      <c r="C2583" t="s">
        <v>428</v>
      </c>
      <c r="D2583" t="s">
        <v>429</v>
      </c>
      <c r="E2583">
        <v>49.2376</v>
      </c>
      <c r="F2583">
        <f t="shared" si="44"/>
        <v>20</v>
      </c>
    </row>
    <row r="2584" spans="1:6" x14ac:dyDescent="0.35">
      <c r="A2584">
        <v>20007</v>
      </c>
      <c r="B2584" t="s">
        <v>2999</v>
      </c>
      <c r="C2584" t="s">
        <v>442</v>
      </c>
      <c r="D2584" t="s">
        <v>433</v>
      </c>
      <c r="E2584">
        <v>18.724399999999999</v>
      </c>
      <c r="F2584">
        <f t="shared" si="44"/>
        <v>20</v>
      </c>
    </row>
    <row r="2585" spans="1:6" x14ac:dyDescent="0.35">
      <c r="A2585">
        <v>20008</v>
      </c>
      <c r="B2585" t="s">
        <v>3000</v>
      </c>
      <c r="C2585" t="s">
        <v>442</v>
      </c>
      <c r="D2585" t="s">
        <v>433</v>
      </c>
      <c r="E2585">
        <v>26.680099999999999</v>
      </c>
      <c r="F2585">
        <f t="shared" si="44"/>
        <v>20</v>
      </c>
    </row>
    <row r="2586" spans="1:6" x14ac:dyDescent="0.35">
      <c r="A2586">
        <v>20010</v>
      </c>
      <c r="B2586" t="s">
        <v>3001</v>
      </c>
      <c r="C2586" t="s">
        <v>442</v>
      </c>
      <c r="D2586" t="s">
        <v>433</v>
      </c>
      <c r="E2586">
        <v>13.912800000000001</v>
      </c>
      <c r="F2586">
        <f t="shared" si="44"/>
        <v>20</v>
      </c>
    </row>
    <row r="2587" spans="1:6" x14ac:dyDescent="0.35">
      <c r="A2587">
        <v>20011</v>
      </c>
      <c r="B2587" t="s">
        <v>3002</v>
      </c>
      <c r="C2587" t="s">
        <v>442</v>
      </c>
      <c r="D2587" t="s">
        <v>433</v>
      </c>
      <c r="E2587">
        <v>16.444400000000002</v>
      </c>
      <c r="F2587">
        <f t="shared" si="44"/>
        <v>20</v>
      </c>
    </row>
    <row r="2588" spans="1:6" x14ac:dyDescent="0.35">
      <c r="A2588">
        <v>20012</v>
      </c>
      <c r="B2588" t="s">
        <v>3003</v>
      </c>
      <c r="C2588" t="s">
        <v>442</v>
      </c>
      <c r="D2588" t="s">
        <v>433</v>
      </c>
      <c r="E2588">
        <v>12.3103</v>
      </c>
      <c r="F2588">
        <f t="shared" si="44"/>
        <v>20</v>
      </c>
    </row>
    <row r="2589" spans="1:6" x14ac:dyDescent="0.35">
      <c r="A2589">
        <v>20013</v>
      </c>
      <c r="B2589" t="s">
        <v>3004</v>
      </c>
      <c r="C2589" t="s">
        <v>428</v>
      </c>
      <c r="D2589" t="s">
        <v>429</v>
      </c>
      <c r="E2589">
        <v>21.833500000000001</v>
      </c>
      <c r="F2589">
        <f t="shared" si="44"/>
        <v>20</v>
      </c>
    </row>
    <row r="2590" spans="1:6" x14ac:dyDescent="0.35">
      <c r="A2590">
        <v>20014</v>
      </c>
      <c r="B2590" t="s">
        <v>3005</v>
      </c>
      <c r="C2590" t="s">
        <v>428</v>
      </c>
      <c r="D2590" t="s">
        <v>429</v>
      </c>
      <c r="E2590">
        <v>22.6236</v>
      </c>
      <c r="F2590">
        <f t="shared" si="44"/>
        <v>20</v>
      </c>
    </row>
    <row r="2591" spans="1:6" x14ac:dyDescent="0.35">
      <c r="A2591">
        <v>20015</v>
      </c>
      <c r="B2591" t="s">
        <v>3006</v>
      </c>
      <c r="C2591" t="s">
        <v>428</v>
      </c>
      <c r="D2591" t="s">
        <v>429</v>
      </c>
      <c r="E2591">
        <v>42.566800000000001</v>
      </c>
      <c r="F2591">
        <f t="shared" si="44"/>
        <v>20</v>
      </c>
    </row>
    <row r="2592" spans="1:6" x14ac:dyDescent="0.35">
      <c r="A2592">
        <v>20016</v>
      </c>
      <c r="B2592" t="s">
        <v>3007</v>
      </c>
      <c r="C2592" t="s">
        <v>428</v>
      </c>
      <c r="D2592" t="s">
        <v>429</v>
      </c>
      <c r="E2592">
        <v>46.696100000000001</v>
      </c>
      <c r="F2592">
        <f t="shared" si="44"/>
        <v>20</v>
      </c>
    </row>
    <row r="2593" spans="1:6" x14ac:dyDescent="0.35">
      <c r="A2593">
        <v>20017</v>
      </c>
      <c r="B2593" t="s">
        <v>3008</v>
      </c>
      <c r="C2593" t="s">
        <v>428</v>
      </c>
      <c r="D2593" t="s">
        <v>429</v>
      </c>
      <c r="E2593">
        <v>42.078299999999999</v>
      </c>
      <c r="F2593">
        <f t="shared" si="44"/>
        <v>20</v>
      </c>
    </row>
    <row r="2594" spans="1:6" x14ac:dyDescent="0.35">
      <c r="A2594">
        <v>20018</v>
      </c>
      <c r="B2594" t="s">
        <v>3009</v>
      </c>
      <c r="C2594" t="s">
        <v>428</v>
      </c>
      <c r="D2594" t="s">
        <v>429</v>
      </c>
      <c r="E2594">
        <v>35.898499999999999</v>
      </c>
      <c r="F2594">
        <f t="shared" si="44"/>
        <v>20</v>
      </c>
    </row>
    <row r="2595" spans="1:6" x14ac:dyDescent="0.35">
      <c r="A2595">
        <v>20019</v>
      </c>
      <c r="B2595" t="s">
        <v>3010</v>
      </c>
      <c r="C2595" t="s">
        <v>442</v>
      </c>
      <c r="D2595" t="s">
        <v>433</v>
      </c>
      <c r="E2595">
        <v>37.365400000000001</v>
      </c>
      <c r="F2595">
        <f t="shared" si="44"/>
        <v>20</v>
      </c>
    </row>
    <row r="2596" spans="1:6" x14ac:dyDescent="0.35">
      <c r="A2596">
        <v>20020</v>
      </c>
      <c r="B2596" t="s">
        <v>3011</v>
      </c>
      <c r="C2596" t="s">
        <v>442</v>
      </c>
      <c r="D2596" t="s">
        <v>433</v>
      </c>
      <c r="E2596">
        <v>11.915699999999999</v>
      </c>
      <c r="F2596">
        <f t="shared" si="44"/>
        <v>20</v>
      </c>
    </row>
    <row r="2597" spans="1:6" x14ac:dyDescent="0.35">
      <c r="A2597">
        <v>20021</v>
      </c>
      <c r="B2597" t="s">
        <v>3012</v>
      </c>
      <c r="C2597" t="s">
        <v>428</v>
      </c>
      <c r="D2597" t="s">
        <v>429</v>
      </c>
      <c r="E2597">
        <v>66.542699999999996</v>
      </c>
      <c r="F2597">
        <f t="shared" si="44"/>
        <v>20</v>
      </c>
    </row>
    <row r="2598" spans="1:6" x14ac:dyDescent="0.35">
      <c r="A2598">
        <v>20022</v>
      </c>
      <c r="B2598" t="s">
        <v>3013</v>
      </c>
      <c r="C2598" t="s">
        <v>442</v>
      </c>
      <c r="D2598" t="s">
        <v>433</v>
      </c>
      <c r="E2598">
        <v>25.340199999999999</v>
      </c>
      <c r="F2598">
        <f t="shared" si="44"/>
        <v>20</v>
      </c>
    </row>
    <row r="2599" spans="1:6" x14ac:dyDescent="0.35">
      <c r="A2599">
        <v>20024</v>
      </c>
      <c r="B2599" t="s">
        <v>3014</v>
      </c>
      <c r="C2599" t="s">
        <v>442</v>
      </c>
      <c r="D2599" t="s">
        <v>433</v>
      </c>
      <c r="E2599">
        <v>12.661300000000001</v>
      </c>
      <c r="F2599">
        <f t="shared" si="44"/>
        <v>20</v>
      </c>
    </row>
    <row r="2600" spans="1:6" x14ac:dyDescent="0.35">
      <c r="A2600">
        <v>20025</v>
      </c>
      <c r="B2600" t="s">
        <v>3015</v>
      </c>
      <c r="C2600" t="s">
        <v>428</v>
      </c>
      <c r="D2600" t="s">
        <v>429</v>
      </c>
      <c r="E2600">
        <v>22.058</v>
      </c>
      <c r="F2600">
        <f t="shared" si="44"/>
        <v>20</v>
      </c>
    </row>
    <row r="2601" spans="1:6" x14ac:dyDescent="0.35">
      <c r="A2601">
        <v>20026</v>
      </c>
      <c r="B2601" t="s">
        <v>3016</v>
      </c>
      <c r="C2601" t="s">
        <v>428</v>
      </c>
      <c r="D2601" t="s">
        <v>429</v>
      </c>
      <c r="E2601">
        <v>78.537599999999998</v>
      </c>
      <c r="F2601">
        <f t="shared" si="44"/>
        <v>20</v>
      </c>
    </row>
    <row r="2602" spans="1:6" x14ac:dyDescent="0.35">
      <c r="A2602">
        <v>20027</v>
      </c>
      <c r="B2602" t="s">
        <v>3017</v>
      </c>
      <c r="C2602" t="s">
        <v>442</v>
      </c>
      <c r="D2602" t="s">
        <v>433</v>
      </c>
      <c r="E2602">
        <v>50.420499999999997</v>
      </c>
      <c r="F2602">
        <f t="shared" si="44"/>
        <v>20</v>
      </c>
    </row>
    <row r="2603" spans="1:6" x14ac:dyDescent="0.35">
      <c r="A2603">
        <v>20028</v>
      </c>
      <c r="B2603" t="s">
        <v>3018</v>
      </c>
      <c r="C2603" t="s">
        <v>428</v>
      </c>
      <c r="D2603" t="s">
        <v>429</v>
      </c>
      <c r="E2603">
        <v>22.829499999999999</v>
      </c>
      <c r="F2603">
        <f t="shared" si="44"/>
        <v>20</v>
      </c>
    </row>
    <row r="2604" spans="1:6" x14ac:dyDescent="0.35">
      <c r="A2604">
        <v>20029</v>
      </c>
      <c r="B2604" t="s">
        <v>3019</v>
      </c>
      <c r="C2604" t="s">
        <v>432</v>
      </c>
      <c r="D2604" t="s">
        <v>433</v>
      </c>
      <c r="E2604">
        <v>28.374099999999999</v>
      </c>
      <c r="F2604">
        <f t="shared" si="44"/>
        <v>20</v>
      </c>
    </row>
    <row r="2605" spans="1:6" x14ac:dyDescent="0.35">
      <c r="A2605">
        <v>20030</v>
      </c>
      <c r="B2605" t="s">
        <v>27</v>
      </c>
      <c r="C2605" t="s">
        <v>511</v>
      </c>
      <c r="D2605" t="s">
        <v>429</v>
      </c>
      <c r="E2605">
        <v>64.465999999999994</v>
      </c>
      <c r="F2605">
        <f t="shared" si="44"/>
        <v>20</v>
      </c>
    </row>
    <row r="2606" spans="1:6" x14ac:dyDescent="0.35">
      <c r="A2606">
        <v>20031</v>
      </c>
      <c r="B2606" t="s">
        <v>3020</v>
      </c>
      <c r="C2606" t="s">
        <v>428</v>
      </c>
      <c r="D2606" t="s">
        <v>429</v>
      </c>
      <c r="E2606">
        <v>89.698300000000003</v>
      </c>
      <c r="F2606">
        <f t="shared" si="44"/>
        <v>20</v>
      </c>
    </row>
    <row r="2607" spans="1:6" x14ac:dyDescent="0.35">
      <c r="A2607">
        <v>20032</v>
      </c>
      <c r="B2607" t="s">
        <v>3021</v>
      </c>
      <c r="C2607" t="s">
        <v>442</v>
      </c>
      <c r="D2607" t="s">
        <v>433</v>
      </c>
      <c r="E2607">
        <v>9.0351999999999997</v>
      </c>
      <c r="F2607">
        <f t="shared" si="44"/>
        <v>20</v>
      </c>
    </row>
    <row r="2608" spans="1:6" x14ac:dyDescent="0.35">
      <c r="A2608">
        <v>20033</v>
      </c>
      <c r="B2608" t="s">
        <v>3022</v>
      </c>
      <c r="C2608" t="s">
        <v>428</v>
      </c>
      <c r="D2608" t="s">
        <v>429</v>
      </c>
      <c r="E2608">
        <v>42.448</v>
      </c>
      <c r="F2608">
        <f t="shared" si="44"/>
        <v>20</v>
      </c>
    </row>
    <row r="2609" spans="1:6" x14ac:dyDescent="0.35">
      <c r="A2609">
        <v>20034</v>
      </c>
      <c r="B2609" t="s">
        <v>3023</v>
      </c>
      <c r="C2609" t="s">
        <v>428</v>
      </c>
      <c r="D2609" t="s">
        <v>429</v>
      </c>
      <c r="E2609">
        <v>25.559100000000001</v>
      </c>
      <c r="F2609">
        <f t="shared" si="44"/>
        <v>20</v>
      </c>
    </row>
    <row r="2610" spans="1:6" x14ac:dyDescent="0.35">
      <c r="A2610">
        <v>20035</v>
      </c>
      <c r="B2610" t="s">
        <v>3024</v>
      </c>
      <c r="C2610" t="s">
        <v>428</v>
      </c>
      <c r="D2610" t="s">
        <v>429</v>
      </c>
      <c r="E2610">
        <v>31.8537</v>
      </c>
      <c r="F2610">
        <f t="shared" si="44"/>
        <v>20</v>
      </c>
    </row>
    <row r="2611" spans="1:6" x14ac:dyDescent="0.35">
      <c r="A2611">
        <v>20036</v>
      </c>
      <c r="B2611" t="s">
        <v>3025</v>
      </c>
      <c r="C2611" t="s">
        <v>428</v>
      </c>
      <c r="D2611" t="s">
        <v>429</v>
      </c>
      <c r="E2611">
        <v>30.526700000000002</v>
      </c>
      <c r="F2611">
        <f t="shared" si="44"/>
        <v>20</v>
      </c>
    </row>
    <row r="2612" spans="1:6" x14ac:dyDescent="0.35">
      <c r="A2612">
        <v>20037</v>
      </c>
      <c r="B2612" t="s">
        <v>3026</v>
      </c>
      <c r="C2612" t="s">
        <v>428</v>
      </c>
      <c r="D2612" t="s">
        <v>429</v>
      </c>
      <c r="E2612">
        <v>25.496300000000002</v>
      </c>
      <c r="F2612">
        <f t="shared" si="44"/>
        <v>20</v>
      </c>
    </row>
    <row r="2613" spans="1:6" x14ac:dyDescent="0.35">
      <c r="A2613">
        <v>20038</v>
      </c>
      <c r="B2613" t="s">
        <v>3027</v>
      </c>
      <c r="C2613" t="s">
        <v>428</v>
      </c>
      <c r="D2613" t="s">
        <v>429</v>
      </c>
      <c r="E2613">
        <v>40.014800000000001</v>
      </c>
      <c r="F2613">
        <f t="shared" si="44"/>
        <v>20</v>
      </c>
    </row>
    <row r="2614" spans="1:6" x14ac:dyDescent="0.35">
      <c r="A2614">
        <v>20039</v>
      </c>
      <c r="B2614" t="s">
        <v>3028</v>
      </c>
      <c r="C2614" t="s">
        <v>442</v>
      </c>
      <c r="D2614" t="s">
        <v>433</v>
      </c>
      <c r="E2614">
        <v>46.201000000000001</v>
      </c>
      <c r="F2614">
        <f t="shared" si="44"/>
        <v>20</v>
      </c>
    </row>
    <row r="2615" spans="1:6" x14ac:dyDescent="0.35">
      <c r="A2615">
        <v>20041</v>
      </c>
      <c r="B2615" t="s">
        <v>3029</v>
      </c>
      <c r="C2615" t="s">
        <v>442</v>
      </c>
      <c r="D2615" t="s">
        <v>433</v>
      </c>
      <c r="E2615">
        <v>16.950800000000001</v>
      </c>
      <c r="F2615">
        <f t="shared" si="44"/>
        <v>20</v>
      </c>
    </row>
    <row r="2616" spans="1:6" x14ac:dyDescent="0.35">
      <c r="A2616">
        <v>20042</v>
      </c>
      <c r="B2616" t="s">
        <v>3030</v>
      </c>
      <c r="C2616" t="s">
        <v>432</v>
      </c>
      <c r="D2616" t="s">
        <v>433</v>
      </c>
      <c r="E2616">
        <v>42.29</v>
      </c>
      <c r="F2616">
        <f t="shared" si="44"/>
        <v>20</v>
      </c>
    </row>
    <row r="2617" spans="1:6" x14ac:dyDescent="0.35">
      <c r="A2617">
        <v>20043</v>
      </c>
      <c r="B2617" t="s">
        <v>3031</v>
      </c>
      <c r="C2617" t="s">
        <v>442</v>
      </c>
      <c r="D2617" t="s">
        <v>433</v>
      </c>
      <c r="E2617">
        <v>12.6288</v>
      </c>
      <c r="F2617">
        <f t="shared" si="44"/>
        <v>20</v>
      </c>
    </row>
    <row r="2618" spans="1:6" x14ac:dyDescent="0.35">
      <c r="A2618">
        <v>20044</v>
      </c>
      <c r="B2618" t="s">
        <v>3032</v>
      </c>
      <c r="C2618" t="s">
        <v>428</v>
      </c>
      <c r="D2618" t="s">
        <v>429</v>
      </c>
      <c r="E2618">
        <v>11.8583</v>
      </c>
      <c r="F2618">
        <f t="shared" si="44"/>
        <v>20</v>
      </c>
    </row>
    <row r="2619" spans="1:6" x14ac:dyDescent="0.35">
      <c r="A2619">
        <v>20045</v>
      </c>
      <c r="B2619" t="s">
        <v>3033</v>
      </c>
      <c r="C2619" t="s">
        <v>428</v>
      </c>
      <c r="D2619" t="s">
        <v>429</v>
      </c>
      <c r="E2619">
        <v>37.136699999999998</v>
      </c>
      <c r="F2619">
        <f t="shared" si="44"/>
        <v>20</v>
      </c>
    </row>
    <row r="2620" spans="1:6" x14ac:dyDescent="0.35">
      <c r="A2620">
        <v>20046</v>
      </c>
      <c r="B2620" t="s">
        <v>3034</v>
      </c>
      <c r="C2620" t="s">
        <v>432</v>
      </c>
      <c r="D2620" t="s">
        <v>433</v>
      </c>
      <c r="E2620">
        <v>13.863200000000001</v>
      </c>
      <c r="F2620">
        <f t="shared" si="44"/>
        <v>20</v>
      </c>
    </row>
    <row r="2621" spans="1:6" x14ac:dyDescent="0.35">
      <c r="A2621">
        <v>20047</v>
      </c>
      <c r="B2621" t="s">
        <v>3035</v>
      </c>
      <c r="C2621" t="s">
        <v>442</v>
      </c>
      <c r="D2621" t="s">
        <v>433</v>
      </c>
      <c r="E2621">
        <v>46.353499999999997</v>
      </c>
      <c r="F2621">
        <f t="shared" si="44"/>
        <v>20</v>
      </c>
    </row>
    <row r="2622" spans="1:6" x14ac:dyDescent="0.35">
      <c r="A2622">
        <v>20048</v>
      </c>
      <c r="B2622" t="s">
        <v>3036</v>
      </c>
      <c r="C2622" t="s">
        <v>442</v>
      </c>
      <c r="D2622" t="s">
        <v>433</v>
      </c>
      <c r="E2622">
        <v>19.081399999999999</v>
      </c>
      <c r="F2622">
        <f t="shared" si="44"/>
        <v>20</v>
      </c>
    </row>
    <row r="2623" spans="1:6" x14ac:dyDescent="0.35">
      <c r="A2623">
        <v>20050</v>
      </c>
      <c r="B2623" t="s">
        <v>3037</v>
      </c>
      <c r="C2623" t="s">
        <v>442</v>
      </c>
      <c r="D2623" t="s">
        <v>433</v>
      </c>
      <c r="E2623">
        <v>25.3001</v>
      </c>
      <c r="F2623">
        <f t="shared" si="44"/>
        <v>20</v>
      </c>
    </row>
    <row r="2624" spans="1:6" x14ac:dyDescent="0.35">
      <c r="A2624">
        <v>20051</v>
      </c>
      <c r="B2624" t="s">
        <v>3038</v>
      </c>
      <c r="C2624" t="s">
        <v>428</v>
      </c>
      <c r="D2624" t="s">
        <v>429</v>
      </c>
      <c r="E2624">
        <v>42.023800000000001</v>
      </c>
      <c r="F2624">
        <f t="shared" si="44"/>
        <v>20</v>
      </c>
    </row>
    <row r="2625" spans="1:6" x14ac:dyDescent="0.35">
      <c r="A2625">
        <v>20052</v>
      </c>
      <c r="B2625" t="s">
        <v>3039</v>
      </c>
      <c r="C2625" t="s">
        <v>428</v>
      </c>
      <c r="D2625" t="s">
        <v>429</v>
      </c>
      <c r="E2625">
        <v>63.484200000000001</v>
      </c>
      <c r="F2625">
        <f t="shared" si="44"/>
        <v>20</v>
      </c>
    </row>
    <row r="2626" spans="1:6" x14ac:dyDescent="0.35">
      <c r="A2626">
        <v>20053</v>
      </c>
      <c r="B2626" t="s">
        <v>3040</v>
      </c>
      <c r="C2626" t="s">
        <v>428</v>
      </c>
      <c r="D2626" t="s">
        <v>429</v>
      </c>
      <c r="E2626">
        <v>63.400799999999997</v>
      </c>
      <c r="F2626">
        <f t="shared" si="44"/>
        <v>20</v>
      </c>
    </row>
    <row r="2627" spans="1:6" x14ac:dyDescent="0.35">
      <c r="A2627">
        <v>20054</v>
      </c>
      <c r="B2627" t="s">
        <v>3041</v>
      </c>
      <c r="C2627" t="s">
        <v>442</v>
      </c>
      <c r="D2627" t="s">
        <v>433</v>
      </c>
      <c r="E2627">
        <v>37.259700000000002</v>
      </c>
      <c r="F2627">
        <f t="shared" ref="F2627:F2690" si="45">INT(A2627/1000)</f>
        <v>20</v>
      </c>
    </row>
    <row r="2628" spans="1:6" x14ac:dyDescent="0.35">
      <c r="A2628">
        <v>20055</v>
      </c>
      <c r="B2628" t="s">
        <v>3042</v>
      </c>
      <c r="C2628" t="s">
        <v>442</v>
      </c>
      <c r="D2628" t="s">
        <v>433</v>
      </c>
      <c r="E2628">
        <v>69.150599999999997</v>
      </c>
      <c r="F2628">
        <f t="shared" si="45"/>
        <v>20</v>
      </c>
    </row>
    <row r="2629" spans="1:6" x14ac:dyDescent="0.35">
      <c r="A2629">
        <v>20056</v>
      </c>
      <c r="B2629" t="s">
        <v>3043</v>
      </c>
      <c r="C2629" t="s">
        <v>442</v>
      </c>
      <c r="D2629" t="s">
        <v>433</v>
      </c>
      <c r="E2629">
        <v>15.813000000000001</v>
      </c>
      <c r="F2629">
        <f t="shared" si="45"/>
        <v>20</v>
      </c>
    </row>
    <row r="2630" spans="1:6" x14ac:dyDescent="0.35">
      <c r="A2630">
        <v>20057</v>
      </c>
      <c r="B2630" t="s">
        <v>3044</v>
      </c>
      <c r="C2630" t="s">
        <v>428</v>
      </c>
      <c r="D2630" t="s">
        <v>429</v>
      </c>
      <c r="E2630">
        <v>51.781500000000001</v>
      </c>
      <c r="F2630">
        <f t="shared" si="45"/>
        <v>20</v>
      </c>
    </row>
    <row r="2631" spans="1:6" x14ac:dyDescent="0.35">
      <c r="A2631">
        <v>20058</v>
      </c>
      <c r="B2631" t="s">
        <v>3045</v>
      </c>
      <c r="C2631" t="s">
        <v>432</v>
      </c>
      <c r="D2631" t="s">
        <v>433</v>
      </c>
      <c r="E2631">
        <v>15.177300000000001</v>
      </c>
      <c r="F2631">
        <f t="shared" si="45"/>
        <v>20</v>
      </c>
    </row>
    <row r="2632" spans="1:6" x14ac:dyDescent="0.35">
      <c r="A2632">
        <v>20059</v>
      </c>
      <c r="B2632" t="s">
        <v>3046</v>
      </c>
      <c r="C2632" t="s">
        <v>442</v>
      </c>
      <c r="D2632" t="s">
        <v>433</v>
      </c>
      <c r="E2632">
        <v>17.4803</v>
      </c>
      <c r="F2632">
        <f t="shared" si="45"/>
        <v>20</v>
      </c>
    </row>
    <row r="2633" spans="1:6" x14ac:dyDescent="0.35">
      <c r="A2633">
        <v>20060</v>
      </c>
      <c r="B2633" t="s">
        <v>3047</v>
      </c>
      <c r="C2633" t="s">
        <v>432</v>
      </c>
      <c r="D2633" t="s">
        <v>433</v>
      </c>
      <c r="E2633">
        <v>13.3956</v>
      </c>
      <c r="F2633">
        <f t="shared" si="45"/>
        <v>20</v>
      </c>
    </row>
    <row r="2634" spans="1:6" x14ac:dyDescent="0.35">
      <c r="A2634">
        <v>20061</v>
      </c>
      <c r="B2634" t="s">
        <v>3048</v>
      </c>
      <c r="C2634" t="s">
        <v>428</v>
      </c>
      <c r="D2634" t="s">
        <v>429</v>
      </c>
      <c r="E2634">
        <v>79.468699999999998</v>
      </c>
      <c r="F2634">
        <f t="shared" si="45"/>
        <v>20</v>
      </c>
    </row>
    <row r="2635" spans="1:6" x14ac:dyDescent="0.35">
      <c r="A2635">
        <v>20062</v>
      </c>
      <c r="B2635" t="s">
        <v>3049</v>
      </c>
      <c r="C2635" t="s">
        <v>442</v>
      </c>
      <c r="D2635" t="s">
        <v>433</v>
      </c>
      <c r="E2635">
        <v>26.1402</v>
      </c>
      <c r="F2635">
        <f t="shared" si="45"/>
        <v>20</v>
      </c>
    </row>
    <row r="2636" spans="1:6" x14ac:dyDescent="0.35">
      <c r="A2636">
        <v>20063</v>
      </c>
      <c r="B2636" t="s">
        <v>3050</v>
      </c>
      <c r="C2636" t="s">
        <v>428</v>
      </c>
      <c r="D2636" t="s">
        <v>429</v>
      </c>
      <c r="E2636">
        <v>12.9086</v>
      </c>
      <c r="F2636">
        <f t="shared" si="45"/>
        <v>20</v>
      </c>
    </row>
    <row r="2637" spans="1:6" x14ac:dyDescent="0.35">
      <c r="A2637">
        <v>20064</v>
      </c>
      <c r="B2637" t="s">
        <v>3051</v>
      </c>
      <c r="C2637" t="s">
        <v>442</v>
      </c>
      <c r="D2637" t="s">
        <v>433</v>
      </c>
      <c r="E2637">
        <v>25.918600000000001</v>
      </c>
      <c r="F2637">
        <f t="shared" si="45"/>
        <v>20</v>
      </c>
    </row>
    <row r="2638" spans="1:6" x14ac:dyDescent="0.35">
      <c r="A2638">
        <v>20065</v>
      </c>
      <c r="B2638" t="s">
        <v>3052</v>
      </c>
      <c r="C2638" t="s">
        <v>442</v>
      </c>
      <c r="D2638" t="s">
        <v>433</v>
      </c>
      <c r="E2638">
        <v>60.3127</v>
      </c>
      <c r="F2638">
        <f t="shared" si="45"/>
        <v>20</v>
      </c>
    </row>
    <row r="2639" spans="1:6" x14ac:dyDescent="0.35">
      <c r="A2639">
        <v>20066</v>
      </c>
      <c r="B2639" t="s">
        <v>3053</v>
      </c>
      <c r="C2639" t="s">
        <v>442</v>
      </c>
      <c r="D2639" t="s">
        <v>433</v>
      </c>
      <c r="E2639">
        <v>104.1999</v>
      </c>
      <c r="F2639">
        <f t="shared" si="45"/>
        <v>20</v>
      </c>
    </row>
    <row r="2640" spans="1:6" x14ac:dyDescent="0.35">
      <c r="A2640">
        <v>20068</v>
      </c>
      <c r="B2640" t="s">
        <v>3054</v>
      </c>
      <c r="C2640" t="s">
        <v>428</v>
      </c>
      <c r="D2640" t="s">
        <v>429</v>
      </c>
      <c r="E2640">
        <v>14.5687</v>
      </c>
      <c r="F2640">
        <f t="shared" si="45"/>
        <v>20</v>
      </c>
    </row>
    <row r="2641" spans="1:6" x14ac:dyDescent="0.35">
      <c r="A2641">
        <v>20070</v>
      </c>
      <c r="B2641" t="s">
        <v>3055</v>
      </c>
      <c r="C2641" t="s">
        <v>428</v>
      </c>
      <c r="D2641" t="s">
        <v>429</v>
      </c>
      <c r="E2641">
        <v>50.856299999999997</v>
      </c>
      <c r="F2641">
        <f t="shared" si="45"/>
        <v>20</v>
      </c>
    </row>
    <row r="2642" spans="1:6" x14ac:dyDescent="0.35">
      <c r="A2642">
        <v>20071</v>
      </c>
      <c r="B2642" t="s">
        <v>3056</v>
      </c>
      <c r="C2642" t="s">
        <v>428</v>
      </c>
      <c r="D2642" t="s">
        <v>429</v>
      </c>
      <c r="E2642">
        <v>70.275000000000006</v>
      </c>
      <c r="F2642">
        <f t="shared" si="45"/>
        <v>20</v>
      </c>
    </row>
    <row r="2643" spans="1:6" x14ac:dyDescent="0.35">
      <c r="A2643">
        <v>20072</v>
      </c>
      <c r="B2643" t="s">
        <v>3057</v>
      </c>
      <c r="C2643" t="s">
        <v>442</v>
      </c>
      <c r="D2643" t="s">
        <v>433</v>
      </c>
      <c r="E2643">
        <v>41.484999999999999</v>
      </c>
      <c r="F2643">
        <f t="shared" si="45"/>
        <v>20</v>
      </c>
    </row>
    <row r="2644" spans="1:6" x14ac:dyDescent="0.35">
      <c r="A2644">
        <v>20073</v>
      </c>
      <c r="B2644" t="s">
        <v>3058</v>
      </c>
      <c r="C2644" t="s">
        <v>442</v>
      </c>
      <c r="D2644" t="s">
        <v>433</v>
      </c>
      <c r="E2644">
        <v>30.408899999999999</v>
      </c>
      <c r="F2644">
        <f t="shared" si="45"/>
        <v>20</v>
      </c>
    </row>
    <row r="2645" spans="1:6" x14ac:dyDescent="0.35">
      <c r="A2645">
        <v>21001</v>
      </c>
      <c r="B2645" t="s">
        <v>3059</v>
      </c>
      <c r="C2645" t="s">
        <v>442</v>
      </c>
      <c r="D2645" t="s">
        <v>433</v>
      </c>
      <c r="E2645">
        <v>62.545200000000001</v>
      </c>
      <c r="F2645">
        <f t="shared" si="45"/>
        <v>21</v>
      </c>
    </row>
    <row r="2646" spans="1:6" x14ac:dyDescent="0.35">
      <c r="A2646">
        <v>21002</v>
      </c>
      <c r="B2646" t="s">
        <v>3060</v>
      </c>
      <c r="C2646" t="s">
        <v>428</v>
      </c>
      <c r="D2646" t="s">
        <v>429</v>
      </c>
      <c r="E2646">
        <v>5.2621000000000002</v>
      </c>
      <c r="F2646">
        <f t="shared" si="45"/>
        <v>21</v>
      </c>
    </row>
    <row r="2647" spans="1:6" x14ac:dyDescent="0.35">
      <c r="A2647">
        <v>21003</v>
      </c>
      <c r="B2647" t="s">
        <v>3061</v>
      </c>
      <c r="C2647" t="s">
        <v>432</v>
      </c>
      <c r="D2647" t="s">
        <v>433</v>
      </c>
      <c r="E2647">
        <v>11.2141</v>
      </c>
      <c r="F2647">
        <f t="shared" si="45"/>
        <v>21</v>
      </c>
    </row>
    <row r="2648" spans="1:6" x14ac:dyDescent="0.35">
      <c r="A2648">
        <v>21004</v>
      </c>
      <c r="B2648" t="s">
        <v>3062</v>
      </c>
      <c r="C2648" t="s">
        <v>428</v>
      </c>
      <c r="D2648" t="s">
        <v>429</v>
      </c>
      <c r="E2648">
        <v>58.202300000000001</v>
      </c>
      <c r="F2648">
        <f t="shared" si="45"/>
        <v>21</v>
      </c>
    </row>
    <row r="2649" spans="1:6" x14ac:dyDescent="0.35">
      <c r="A2649">
        <v>21005</v>
      </c>
      <c r="B2649" t="s">
        <v>3063</v>
      </c>
      <c r="C2649" t="s">
        <v>432</v>
      </c>
      <c r="D2649" t="s">
        <v>433</v>
      </c>
      <c r="E2649">
        <v>26.758299999999998</v>
      </c>
      <c r="F2649">
        <f t="shared" si="45"/>
        <v>21</v>
      </c>
    </row>
    <row r="2650" spans="1:6" x14ac:dyDescent="0.35">
      <c r="A2650">
        <v>21006</v>
      </c>
      <c r="B2650" t="s">
        <v>3064</v>
      </c>
      <c r="C2650" t="s">
        <v>451</v>
      </c>
      <c r="D2650" t="s">
        <v>433</v>
      </c>
      <c r="E2650">
        <v>82.435900000000004</v>
      </c>
      <c r="F2650">
        <f t="shared" si="45"/>
        <v>21</v>
      </c>
    </row>
    <row r="2651" spans="1:6" x14ac:dyDescent="0.35">
      <c r="A2651">
        <v>21007</v>
      </c>
      <c r="B2651" t="s">
        <v>3065</v>
      </c>
      <c r="C2651" t="s">
        <v>442</v>
      </c>
      <c r="D2651" t="s">
        <v>433</v>
      </c>
      <c r="E2651">
        <v>24.674399999999999</v>
      </c>
      <c r="F2651">
        <f t="shared" si="45"/>
        <v>21</v>
      </c>
    </row>
    <row r="2652" spans="1:6" x14ac:dyDescent="0.35">
      <c r="A2652">
        <v>21008</v>
      </c>
      <c r="B2652" t="s">
        <v>31</v>
      </c>
      <c r="C2652" t="s">
        <v>511</v>
      </c>
      <c r="D2652" t="s">
        <v>429</v>
      </c>
      <c r="E2652">
        <v>51.968899999999998</v>
      </c>
      <c r="F2652">
        <f t="shared" si="45"/>
        <v>21</v>
      </c>
    </row>
    <row r="2653" spans="1:6" x14ac:dyDescent="0.35">
      <c r="A2653">
        <v>21009</v>
      </c>
      <c r="B2653" t="s">
        <v>3066</v>
      </c>
      <c r="C2653" t="s">
        <v>451</v>
      </c>
      <c r="D2653" t="s">
        <v>433</v>
      </c>
      <c r="E2653">
        <v>90.4315</v>
      </c>
      <c r="F2653">
        <f t="shared" si="45"/>
        <v>21</v>
      </c>
    </row>
    <row r="2654" spans="1:6" x14ac:dyDescent="0.35">
      <c r="A2654">
        <v>21010</v>
      </c>
      <c r="B2654" t="s">
        <v>3067</v>
      </c>
      <c r="C2654" t="s">
        <v>432</v>
      </c>
      <c r="D2654" t="s">
        <v>433</v>
      </c>
      <c r="E2654">
        <v>115.6728</v>
      </c>
      <c r="F2654">
        <f t="shared" si="45"/>
        <v>21</v>
      </c>
    </row>
    <row r="2655" spans="1:6" x14ac:dyDescent="0.35">
      <c r="A2655">
        <v>21011</v>
      </c>
      <c r="B2655" t="s">
        <v>3068</v>
      </c>
      <c r="C2655" t="s">
        <v>432</v>
      </c>
      <c r="D2655" t="s">
        <v>433</v>
      </c>
      <c r="E2655">
        <v>84.9131</v>
      </c>
      <c r="F2655">
        <f t="shared" si="45"/>
        <v>21</v>
      </c>
    </row>
    <row r="2656" spans="1:6" x14ac:dyDescent="0.35">
      <c r="A2656">
        <v>21012</v>
      </c>
      <c r="B2656" t="s">
        <v>3069</v>
      </c>
      <c r="C2656" t="s">
        <v>428</v>
      </c>
      <c r="D2656" t="s">
        <v>429</v>
      </c>
      <c r="E2656">
        <v>7.7964000000000002</v>
      </c>
      <c r="F2656">
        <f t="shared" si="45"/>
        <v>21</v>
      </c>
    </row>
    <row r="2657" spans="1:6" x14ac:dyDescent="0.35">
      <c r="A2657">
        <v>21013</v>
      </c>
      <c r="B2657" t="s">
        <v>3070</v>
      </c>
      <c r="C2657" t="s">
        <v>432</v>
      </c>
      <c r="D2657" t="s">
        <v>433</v>
      </c>
      <c r="E2657">
        <v>44.961300000000001</v>
      </c>
      <c r="F2657">
        <f t="shared" si="45"/>
        <v>21</v>
      </c>
    </row>
    <row r="2658" spans="1:6" x14ac:dyDescent="0.35">
      <c r="A2658">
        <v>21014</v>
      </c>
      <c r="B2658" t="s">
        <v>3071</v>
      </c>
      <c r="C2658" t="s">
        <v>442</v>
      </c>
      <c r="D2658" t="s">
        <v>433</v>
      </c>
      <c r="E2658">
        <v>1.6615</v>
      </c>
      <c r="F2658">
        <f t="shared" si="45"/>
        <v>21</v>
      </c>
    </row>
    <row r="2659" spans="1:6" x14ac:dyDescent="0.35">
      <c r="A2659">
        <v>21015</v>
      </c>
      <c r="B2659" t="s">
        <v>3072</v>
      </c>
      <c r="C2659" t="s">
        <v>428</v>
      </c>
      <c r="D2659" t="s">
        <v>429</v>
      </c>
      <c r="E2659">
        <v>48.290999999999997</v>
      </c>
      <c r="F2659">
        <f t="shared" si="45"/>
        <v>21</v>
      </c>
    </row>
    <row r="2660" spans="1:6" x14ac:dyDescent="0.35">
      <c r="A2660">
        <v>21016</v>
      </c>
      <c r="B2660" t="s">
        <v>3073</v>
      </c>
      <c r="C2660" t="s">
        <v>432</v>
      </c>
      <c r="D2660" t="s">
        <v>433</v>
      </c>
      <c r="E2660">
        <v>95.601299999999995</v>
      </c>
      <c r="F2660">
        <f t="shared" si="45"/>
        <v>21</v>
      </c>
    </row>
    <row r="2661" spans="1:6" x14ac:dyDescent="0.35">
      <c r="A2661">
        <v>21017</v>
      </c>
      <c r="B2661" t="s">
        <v>3074</v>
      </c>
      <c r="C2661" t="s">
        <v>451</v>
      </c>
      <c r="D2661" t="s">
        <v>433</v>
      </c>
      <c r="E2661">
        <v>162.42320000000001</v>
      </c>
      <c r="F2661">
        <f t="shared" si="45"/>
        <v>21</v>
      </c>
    </row>
    <row r="2662" spans="1:6" x14ac:dyDescent="0.35">
      <c r="A2662">
        <v>21018</v>
      </c>
      <c r="B2662" t="s">
        <v>3075</v>
      </c>
      <c r="C2662" t="s">
        <v>432</v>
      </c>
      <c r="D2662" t="s">
        <v>433</v>
      </c>
      <c r="E2662">
        <v>54.153700000000001</v>
      </c>
      <c r="F2662">
        <f t="shared" si="45"/>
        <v>21</v>
      </c>
    </row>
    <row r="2663" spans="1:6" x14ac:dyDescent="0.35">
      <c r="A2663">
        <v>21019</v>
      </c>
      <c r="B2663" t="s">
        <v>3076</v>
      </c>
      <c r="C2663" t="s">
        <v>442</v>
      </c>
      <c r="D2663" t="s">
        <v>433</v>
      </c>
      <c r="E2663">
        <v>118.04430000000001</v>
      </c>
      <c r="F2663">
        <f t="shared" si="45"/>
        <v>21</v>
      </c>
    </row>
    <row r="2664" spans="1:6" x14ac:dyDescent="0.35">
      <c r="A2664">
        <v>21020</v>
      </c>
      <c r="B2664" t="s">
        <v>3077</v>
      </c>
      <c r="C2664" t="s">
        <v>442</v>
      </c>
      <c r="D2664" t="s">
        <v>433</v>
      </c>
      <c r="E2664">
        <v>6.4212999999999996</v>
      </c>
      <c r="F2664">
        <f t="shared" si="45"/>
        <v>21</v>
      </c>
    </row>
    <row r="2665" spans="1:6" x14ac:dyDescent="0.35">
      <c r="A2665">
        <v>21021</v>
      </c>
      <c r="B2665" t="s">
        <v>3078</v>
      </c>
      <c r="C2665" t="s">
        <v>432</v>
      </c>
      <c r="D2665" t="s">
        <v>433</v>
      </c>
      <c r="E2665">
        <v>34.2849</v>
      </c>
      <c r="F2665">
        <f t="shared" si="45"/>
        <v>21</v>
      </c>
    </row>
    <row r="2666" spans="1:6" x14ac:dyDescent="0.35">
      <c r="A2666">
        <v>21022</v>
      </c>
      <c r="B2666" t="s">
        <v>3079</v>
      </c>
      <c r="C2666" t="s">
        <v>442</v>
      </c>
      <c r="D2666" t="s">
        <v>433</v>
      </c>
      <c r="E2666">
        <v>50.639800000000001</v>
      </c>
      <c r="F2666">
        <f t="shared" si="45"/>
        <v>21</v>
      </c>
    </row>
    <row r="2667" spans="1:6" x14ac:dyDescent="0.35">
      <c r="A2667">
        <v>21023</v>
      </c>
      <c r="B2667" t="s">
        <v>3080</v>
      </c>
      <c r="C2667" t="s">
        <v>428</v>
      </c>
      <c r="D2667" t="s">
        <v>429</v>
      </c>
      <c r="E2667">
        <v>41.137099999999997</v>
      </c>
      <c r="F2667">
        <f t="shared" si="45"/>
        <v>21</v>
      </c>
    </row>
    <row r="2668" spans="1:6" x14ac:dyDescent="0.35">
      <c r="A2668">
        <v>21024</v>
      </c>
      <c r="B2668" t="s">
        <v>3081</v>
      </c>
      <c r="C2668" t="s">
        <v>442</v>
      </c>
      <c r="D2668" t="s">
        <v>433</v>
      </c>
      <c r="E2668">
        <v>28.580200000000001</v>
      </c>
      <c r="F2668">
        <f t="shared" si="45"/>
        <v>21</v>
      </c>
    </row>
    <row r="2669" spans="1:6" x14ac:dyDescent="0.35">
      <c r="A2669">
        <v>21025</v>
      </c>
      <c r="B2669" t="s">
        <v>3082</v>
      </c>
      <c r="C2669" t="s">
        <v>442</v>
      </c>
      <c r="D2669" t="s">
        <v>433</v>
      </c>
      <c r="E2669">
        <v>1.9793000000000001</v>
      </c>
      <c r="F2669">
        <f t="shared" si="45"/>
        <v>21</v>
      </c>
    </row>
    <row r="2670" spans="1:6" x14ac:dyDescent="0.35">
      <c r="A2670">
        <v>21026</v>
      </c>
      <c r="B2670" t="s">
        <v>3083</v>
      </c>
      <c r="C2670" t="s">
        <v>451</v>
      </c>
      <c r="D2670" t="s">
        <v>433</v>
      </c>
      <c r="E2670">
        <v>38.734200000000001</v>
      </c>
      <c r="F2670">
        <f t="shared" si="45"/>
        <v>21</v>
      </c>
    </row>
    <row r="2671" spans="1:6" x14ac:dyDescent="0.35">
      <c r="A2671">
        <v>21027</v>
      </c>
      <c r="B2671" t="s">
        <v>3084</v>
      </c>
      <c r="C2671" t="s">
        <v>451</v>
      </c>
      <c r="D2671" t="s">
        <v>433</v>
      </c>
      <c r="E2671">
        <v>209.84110000000001</v>
      </c>
      <c r="F2671">
        <f t="shared" si="45"/>
        <v>21</v>
      </c>
    </row>
    <row r="2672" spans="1:6" x14ac:dyDescent="0.35">
      <c r="A2672">
        <v>21028</v>
      </c>
      <c r="B2672" t="s">
        <v>3085</v>
      </c>
      <c r="C2672" t="s">
        <v>451</v>
      </c>
      <c r="D2672" t="s">
        <v>433</v>
      </c>
      <c r="E2672">
        <v>126.5848</v>
      </c>
      <c r="F2672">
        <f t="shared" si="45"/>
        <v>21</v>
      </c>
    </row>
    <row r="2673" spans="1:6" x14ac:dyDescent="0.35">
      <c r="A2673">
        <v>21029</v>
      </c>
      <c r="B2673" t="s">
        <v>3086</v>
      </c>
      <c r="C2673" t="s">
        <v>428</v>
      </c>
      <c r="D2673" t="s">
        <v>429</v>
      </c>
      <c r="E2673">
        <v>23.930700000000002</v>
      </c>
      <c r="F2673">
        <f t="shared" si="45"/>
        <v>21</v>
      </c>
    </row>
    <row r="2674" spans="1:6" x14ac:dyDescent="0.35">
      <c r="A2674">
        <v>21030</v>
      </c>
      <c r="B2674" t="s">
        <v>3087</v>
      </c>
      <c r="C2674" t="s">
        <v>432</v>
      </c>
      <c r="D2674" t="s">
        <v>433</v>
      </c>
      <c r="E2674">
        <v>33.1143</v>
      </c>
      <c r="F2674">
        <f t="shared" si="45"/>
        <v>21</v>
      </c>
    </row>
    <row r="2675" spans="1:6" x14ac:dyDescent="0.35">
      <c r="A2675">
        <v>21031</v>
      </c>
      <c r="B2675" t="s">
        <v>3088</v>
      </c>
      <c r="C2675" t="s">
        <v>428</v>
      </c>
      <c r="D2675" t="s">
        <v>429</v>
      </c>
      <c r="E2675">
        <v>43.220500000000001</v>
      </c>
      <c r="F2675">
        <f t="shared" si="45"/>
        <v>21</v>
      </c>
    </row>
    <row r="2676" spans="1:6" x14ac:dyDescent="0.35">
      <c r="A2676">
        <v>21032</v>
      </c>
      <c r="B2676" t="s">
        <v>3089</v>
      </c>
      <c r="C2676" t="s">
        <v>442</v>
      </c>
      <c r="D2676" t="s">
        <v>433</v>
      </c>
      <c r="E2676">
        <v>62.3917</v>
      </c>
      <c r="F2676">
        <f t="shared" si="45"/>
        <v>21</v>
      </c>
    </row>
    <row r="2677" spans="1:6" x14ac:dyDescent="0.35">
      <c r="A2677">
        <v>21033</v>
      </c>
      <c r="B2677" t="s">
        <v>3090</v>
      </c>
      <c r="C2677" t="s">
        <v>442</v>
      </c>
      <c r="D2677" t="s">
        <v>433</v>
      </c>
      <c r="E2677">
        <v>81.480800000000002</v>
      </c>
      <c r="F2677">
        <f t="shared" si="45"/>
        <v>21</v>
      </c>
    </row>
    <row r="2678" spans="1:6" x14ac:dyDescent="0.35">
      <c r="A2678">
        <v>21034</v>
      </c>
      <c r="B2678" t="s">
        <v>3091</v>
      </c>
      <c r="C2678" t="s">
        <v>451</v>
      </c>
      <c r="D2678" t="s">
        <v>433</v>
      </c>
      <c r="E2678">
        <v>60.695500000000003</v>
      </c>
      <c r="F2678">
        <f t="shared" si="45"/>
        <v>21</v>
      </c>
    </row>
    <row r="2679" spans="1:6" x14ac:dyDescent="0.35">
      <c r="A2679">
        <v>21035</v>
      </c>
      <c r="B2679" t="s">
        <v>3092</v>
      </c>
      <c r="C2679" t="s">
        <v>428</v>
      </c>
      <c r="D2679" t="s">
        <v>429</v>
      </c>
      <c r="E2679">
        <v>4.8865999999999996</v>
      </c>
      <c r="F2679">
        <f t="shared" si="45"/>
        <v>21</v>
      </c>
    </row>
    <row r="2680" spans="1:6" x14ac:dyDescent="0.35">
      <c r="A2680">
        <v>21036</v>
      </c>
      <c r="B2680" t="s">
        <v>3093</v>
      </c>
      <c r="C2680" t="s">
        <v>451</v>
      </c>
      <c r="D2680" t="s">
        <v>433</v>
      </c>
      <c r="E2680">
        <v>13.215999999999999</v>
      </c>
      <c r="F2680">
        <f t="shared" si="45"/>
        <v>21</v>
      </c>
    </row>
    <row r="2681" spans="1:6" x14ac:dyDescent="0.35">
      <c r="A2681">
        <v>21037</v>
      </c>
      <c r="B2681" t="s">
        <v>3094</v>
      </c>
      <c r="C2681" t="s">
        <v>432</v>
      </c>
      <c r="D2681" t="s">
        <v>433</v>
      </c>
      <c r="E2681">
        <v>78.698400000000007</v>
      </c>
      <c r="F2681">
        <f t="shared" si="45"/>
        <v>21</v>
      </c>
    </row>
    <row r="2682" spans="1:6" x14ac:dyDescent="0.35">
      <c r="A2682">
        <v>21038</v>
      </c>
      <c r="B2682" t="s">
        <v>3095</v>
      </c>
      <c r="C2682" t="s">
        <v>442</v>
      </c>
      <c r="D2682" t="s">
        <v>433</v>
      </c>
      <c r="E2682">
        <v>23.702300000000001</v>
      </c>
      <c r="F2682">
        <f t="shared" si="45"/>
        <v>21</v>
      </c>
    </row>
    <row r="2683" spans="1:6" x14ac:dyDescent="0.35">
      <c r="A2683">
        <v>21039</v>
      </c>
      <c r="B2683" t="s">
        <v>3096</v>
      </c>
      <c r="C2683" t="s">
        <v>442</v>
      </c>
      <c r="D2683" t="s">
        <v>433</v>
      </c>
      <c r="E2683">
        <v>37.5837</v>
      </c>
      <c r="F2683">
        <f t="shared" si="45"/>
        <v>21</v>
      </c>
    </row>
    <row r="2684" spans="1:6" x14ac:dyDescent="0.35">
      <c r="A2684">
        <v>21040</v>
      </c>
      <c r="B2684" t="s">
        <v>3097</v>
      </c>
      <c r="C2684" t="s">
        <v>428</v>
      </c>
      <c r="D2684" t="s">
        <v>429</v>
      </c>
      <c r="E2684">
        <v>24.525099999999998</v>
      </c>
      <c r="F2684">
        <f t="shared" si="45"/>
        <v>21</v>
      </c>
    </row>
    <row r="2685" spans="1:6" x14ac:dyDescent="0.35">
      <c r="A2685">
        <v>21041</v>
      </c>
      <c r="B2685" t="s">
        <v>3098</v>
      </c>
      <c r="C2685" t="s">
        <v>442</v>
      </c>
      <c r="D2685" t="s">
        <v>433</v>
      </c>
      <c r="E2685">
        <v>36.006300000000003</v>
      </c>
      <c r="F2685">
        <f t="shared" si="45"/>
        <v>21</v>
      </c>
    </row>
    <row r="2686" spans="1:6" x14ac:dyDescent="0.35">
      <c r="A2686">
        <v>21042</v>
      </c>
      <c r="B2686" t="s">
        <v>3099</v>
      </c>
      <c r="C2686" t="s">
        <v>451</v>
      </c>
      <c r="D2686" t="s">
        <v>433</v>
      </c>
      <c r="E2686">
        <v>110.1764</v>
      </c>
      <c r="F2686">
        <f t="shared" si="45"/>
        <v>21</v>
      </c>
    </row>
    <row r="2687" spans="1:6" x14ac:dyDescent="0.35">
      <c r="A2687">
        <v>21043</v>
      </c>
      <c r="B2687" t="s">
        <v>3100</v>
      </c>
      <c r="C2687" t="s">
        <v>432</v>
      </c>
      <c r="D2687" t="s">
        <v>433</v>
      </c>
      <c r="E2687">
        <v>13.6213</v>
      </c>
      <c r="F2687">
        <f t="shared" si="45"/>
        <v>21</v>
      </c>
    </row>
    <row r="2688" spans="1:6" x14ac:dyDescent="0.35">
      <c r="A2688">
        <v>21044</v>
      </c>
      <c r="B2688" t="s">
        <v>3101</v>
      </c>
      <c r="C2688" t="s">
        <v>432</v>
      </c>
      <c r="D2688" t="s">
        <v>433</v>
      </c>
      <c r="E2688">
        <v>74.449399999999997</v>
      </c>
      <c r="F2688">
        <f t="shared" si="45"/>
        <v>21</v>
      </c>
    </row>
    <row r="2689" spans="1:6" x14ac:dyDescent="0.35">
      <c r="A2689">
        <v>21045</v>
      </c>
      <c r="B2689" t="s">
        <v>3102</v>
      </c>
      <c r="C2689" t="s">
        <v>442</v>
      </c>
      <c r="D2689" t="s">
        <v>433</v>
      </c>
      <c r="E2689">
        <v>13.6572</v>
      </c>
      <c r="F2689">
        <f t="shared" si="45"/>
        <v>21</v>
      </c>
    </row>
    <row r="2690" spans="1:6" x14ac:dyDescent="0.35">
      <c r="A2690">
        <v>21046</v>
      </c>
      <c r="B2690" t="s">
        <v>3103</v>
      </c>
      <c r="C2690" t="s">
        <v>451</v>
      </c>
      <c r="D2690" t="s">
        <v>433</v>
      </c>
      <c r="E2690">
        <v>248.0127</v>
      </c>
      <c r="F2690">
        <f t="shared" si="45"/>
        <v>21</v>
      </c>
    </row>
    <row r="2691" spans="1:6" x14ac:dyDescent="0.35">
      <c r="A2691">
        <v>21047</v>
      </c>
      <c r="B2691" t="s">
        <v>3104</v>
      </c>
      <c r="C2691" t="s">
        <v>451</v>
      </c>
      <c r="D2691" t="s">
        <v>433</v>
      </c>
      <c r="E2691">
        <v>158.98140000000001</v>
      </c>
      <c r="F2691">
        <f t="shared" ref="F2691:F2754" si="46">INT(A2691/1000)</f>
        <v>21</v>
      </c>
    </row>
    <row r="2692" spans="1:6" x14ac:dyDescent="0.35">
      <c r="A2692">
        <v>21048</v>
      </c>
      <c r="B2692" t="s">
        <v>3105</v>
      </c>
      <c r="C2692" t="s">
        <v>442</v>
      </c>
      <c r="D2692" t="s">
        <v>433</v>
      </c>
      <c r="E2692">
        <v>13.0265</v>
      </c>
      <c r="F2692">
        <f t="shared" si="46"/>
        <v>21</v>
      </c>
    </row>
    <row r="2693" spans="1:6" x14ac:dyDescent="0.35">
      <c r="A2693">
        <v>21049</v>
      </c>
      <c r="B2693" t="s">
        <v>3106</v>
      </c>
      <c r="C2693" t="s">
        <v>451</v>
      </c>
      <c r="D2693" t="s">
        <v>433</v>
      </c>
      <c r="E2693">
        <v>141.68260000000001</v>
      </c>
      <c r="F2693">
        <f t="shared" si="46"/>
        <v>21</v>
      </c>
    </row>
    <row r="2694" spans="1:6" x14ac:dyDescent="0.35">
      <c r="A2694">
        <v>21050</v>
      </c>
      <c r="B2694" t="s">
        <v>3107</v>
      </c>
      <c r="C2694" t="s">
        <v>442</v>
      </c>
      <c r="D2694" t="s">
        <v>433</v>
      </c>
      <c r="E2694">
        <v>37.191200000000002</v>
      </c>
      <c r="F2694">
        <f t="shared" si="46"/>
        <v>21</v>
      </c>
    </row>
    <row r="2695" spans="1:6" x14ac:dyDescent="0.35">
      <c r="A2695">
        <v>21051</v>
      </c>
      <c r="B2695" t="s">
        <v>3108</v>
      </c>
      <c r="C2695" t="s">
        <v>442</v>
      </c>
      <c r="D2695" t="s">
        <v>433</v>
      </c>
      <c r="E2695">
        <v>26.304600000000001</v>
      </c>
      <c r="F2695">
        <f t="shared" si="46"/>
        <v>21</v>
      </c>
    </row>
    <row r="2696" spans="1:6" x14ac:dyDescent="0.35">
      <c r="A2696">
        <v>21052</v>
      </c>
      <c r="B2696" t="s">
        <v>3109</v>
      </c>
      <c r="C2696" t="s">
        <v>451</v>
      </c>
      <c r="D2696" t="s">
        <v>433</v>
      </c>
      <c r="E2696">
        <v>47.229100000000003</v>
      </c>
      <c r="F2696">
        <f t="shared" si="46"/>
        <v>21</v>
      </c>
    </row>
    <row r="2697" spans="1:6" x14ac:dyDescent="0.35">
      <c r="A2697">
        <v>21053</v>
      </c>
      <c r="B2697" t="s">
        <v>3110</v>
      </c>
      <c r="C2697" t="s">
        <v>442</v>
      </c>
      <c r="D2697" t="s">
        <v>433</v>
      </c>
      <c r="E2697">
        <v>19.164200000000001</v>
      </c>
      <c r="F2697">
        <f t="shared" si="46"/>
        <v>21</v>
      </c>
    </row>
    <row r="2698" spans="1:6" x14ac:dyDescent="0.35">
      <c r="A2698">
        <v>21054</v>
      </c>
      <c r="B2698" t="s">
        <v>3111</v>
      </c>
      <c r="C2698" t="s">
        <v>432</v>
      </c>
      <c r="D2698" t="s">
        <v>433</v>
      </c>
      <c r="E2698">
        <v>193.46119999999999</v>
      </c>
      <c r="F2698">
        <f t="shared" si="46"/>
        <v>21</v>
      </c>
    </row>
    <row r="2699" spans="1:6" x14ac:dyDescent="0.35">
      <c r="A2699">
        <v>21055</v>
      </c>
      <c r="B2699" t="s">
        <v>3112</v>
      </c>
      <c r="C2699" t="s">
        <v>428</v>
      </c>
      <c r="D2699" t="s">
        <v>429</v>
      </c>
      <c r="E2699">
        <v>12.7591</v>
      </c>
      <c r="F2699">
        <f t="shared" si="46"/>
        <v>21</v>
      </c>
    </row>
    <row r="2700" spans="1:6" x14ac:dyDescent="0.35">
      <c r="A2700">
        <v>21056</v>
      </c>
      <c r="B2700" t="s">
        <v>3113</v>
      </c>
      <c r="C2700" t="s">
        <v>432</v>
      </c>
      <c r="D2700" t="s">
        <v>433</v>
      </c>
      <c r="E2700">
        <v>66.749799999999993</v>
      </c>
      <c r="F2700">
        <f t="shared" si="46"/>
        <v>21</v>
      </c>
    </row>
    <row r="2701" spans="1:6" x14ac:dyDescent="0.35">
      <c r="A2701">
        <v>21057</v>
      </c>
      <c r="B2701" t="s">
        <v>3114</v>
      </c>
      <c r="C2701" t="s">
        <v>442</v>
      </c>
      <c r="D2701" t="s">
        <v>433</v>
      </c>
      <c r="E2701">
        <v>15.7659</v>
      </c>
      <c r="F2701">
        <f t="shared" si="46"/>
        <v>21</v>
      </c>
    </row>
    <row r="2702" spans="1:6" x14ac:dyDescent="0.35">
      <c r="A2702">
        <v>21058</v>
      </c>
      <c r="B2702" t="s">
        <v>3115</v>
      </c>
      <c r="C2702" t="s">
        <v>428</v>
      </c>
      <c r="D2702" t="s">
        <v>429</v>
      </c>
      <c r="E2702">
        <v>50.877200000000002</v>
      </c>
      <c r="F2702">
        <f t="shared" si="46"/>
        <v>21</v>
      </c>
    </row>
    <row r="2703" spans="1:6" x14ac:dyDescent="0.35">
      <c r="A2703">
        <v>21059</v>
      </c>
      <c r="B2703" t="s">
        <v>3116</v>
      </c>
      <c r="C2703" t="s">
        <v>442</v>
      </c>
      <c r="D2703" t="s">
        <v>433</v>
      </c>
      <c r="E2703">
        <v>111.5496</v>
      </c>
      <c r="F2703">
        <f t="shared" si="46"/>
        <v>21</v>
      </c>
    </row>
    <row r="2704" spans="1:6" x14ac:dyDescent="0.35">
      <c r="A2704">
        <v>21060</v>
      </c>
      <c r="B2704" t="s">
        <v>3117</v>
      </c>
      <c r="C2704" t="s">
        <v>428</v>
      </c>
      <c r="D2704" t="s">
        <v>429</v>
      </c>
      <c r="E2704">
        <v>11.2296</v>
      </c>
      <c r="F2704">
        <f t="shared" si="46"/>
        <v>21</v>
      </c>
    </row>
    <row r="2705" spans="1:6" x14ac:dyDescent="0.35">
      <c r="A2705">
        <v>21061</v>
      </c>
      <c r="B2705" t="s">
        <v>3118</v>
      </c>
      <c r="C2705" t="s">
        <v>442</v>
      </c>
      <c r="D2705" t="s">
        <v>433</v>
      </c>
      <c r="E2705">
        <v>24.261099999999999</v>
      </c>
      <c r="F2705">
        <f t="shared" si="46"/>
        <v>21</v>
      </c>
    </row>
    <row r="2706" spans="1:6" x14ac:dyDescent="0.35">
      <c r="A2706">
        <v>21062</v>
      </c>
      <c r="B2706" t="s">
        <v>3119</v>
      </c>
      <c r="C2706" t="s">
        <v>442</v>
      </c>
      <c r="D2706" t="s">
        <v>433</v>
      </c>
      <c r="E2706">
        <v>55.648299999999999</v>
      </c>
      <c r="F2706">
        <f t="shared" si="46"/>
        <v>21</v>
      </c>
    </row>
    <row r="2707" spans="1:6" x14ac:dyDescent="0.35">
      <c r="A2707">
        <v>21063</v>
      </c>
      <c r="B2707" t="s">
        <v>3120</v>
      </c>
      <c r="C2707" t="s">
        <v>432</v>
      </c>
      <c r="D2707" t="s">
        <v>433</v>
      </c>
      <c r="E2707">
        <v>30.7576</v>
      </c>
      <c r="F2707">
        <f t="shared" si="46"/>
        <v>21</v>
      </c>
    </row>
    <row r="2708" spans="1:6" x14ac:dyDescent="0.35">
      <c r="A2708">
        <v>21064</v>
      </c>
      <c r="B2708" t="s">
        <v>3121</v>
      </c>
      <c r="C2708" t="s">
        <v>442</v>
      </c>
      <c r="D2708" t="s">
        <v>433</v>
      </c>
      <c r="E2708">
        <v>5.1266999999999996</v>
      </c>
      <c r="F2708">
        <f t="shared" si="46"/>
        <v>21</v>
      </c>
    </row>
    <row r="2709" spans="1:6" x14ac:dyDescent="0.35">
      <c r="A2709">
        <v>21065</v>
      </c>
      <c r="B2709" t="s">
        <v>3122</v>
      </c>
      <c r="C2709" t="s">
        <v>428</v>
      </c>
      <c r="D2709" t="s">
        <v>429</v>
      </c>
      <c r="E2709">
        <v>2.3814000000000002</v>
      </c>
      <c r="F2709">
        <f t="shared" si="46"/>
        <v>21</v>
      </c>
    </row>
    <row r="2710" spans="1:6" x14ac:dyDescent="0.35">
      <c r="A2710">
        <v>21066</v>
      </c>
      <c r="B2710" t="s">
        <v>3123</v>
      </c>
      <c r="C2710" t="s">
        <v>428</v>
      </c>
      <c r="D2710" t="s">
        <v>429</v>
      </c>
      <c r="E2710">
        <v>6.4385000000000003</v>
      </c>
      <c r="F2710">
        <f t="shared" si="46"/>
        <v>21</v>
      </c>
    </row>
    <row r="2711" spans="1:6" x14ac:dyDescent="0.35">
      <c r="A2711">
        <v>21067</v>
      </c>
      <c r="B2711" t="s">
        <v>3124</v>
      </c>
      <c r="C2711" t="s">
        <v>451</v>
      </c>
      <c r="D2711" t="s">
        <v>433</v>
      </c>
      <c r="E2711">
        <v>50.8904</v>
      </c>
      <c r="F2711">
        <f t="shared" si="46"/>
        <v>21</v>
      </c>
    </row>
    <row r="2712" spans="1:6" x14ac:dyDescent="0.35">
      <c r="A2712">
        <v>21068</v>
      </c>
      <c r="B2712" t="s">
        <v>3125</v>
      </c>
      <c r="C2712" t="s">
        <v>451</v>
      </c>
      <c r="D2712" t="s">
        <v>433</v>
      </c>
      <c r="E2712">
        <v>86.355599999999995</v>
      </c>
      <c r="F2712">
        <f t="shared" si="46"/>
        <v>21</v>
      </c>
    </row>
    <row r="2713" spans="1:6" x14ac:dyDescent="0.35">
      <c r="A2713">
        <v>21069</v>
      </c>
      <c r="B2713" t="s">
        <v>3126</v>
      </c>
      <c r="C2713" t="s">
        <v>432</v>
      </c>
      <c r="D2713" t="s">
        <v>433</v>
      </c>
      <c r="E2713">
        <v>18.880800000000001</v>
      </c>
      <c r="F2713">
        <f t="shared" si="46"/>
        <v>21</v>
      </c>
    </row>
    <row r="2714" spans="1:6" x14ac:dyDescent="0.35">
      <c r="A2714">
        <v>21070</v>
      </c>
      <c r="B2714" t="s">
        <v>3127</v>
      </c>
      <c r="C2714" t="s">
        <v>432</v>
      </c>
      <c r="D2714" t="s">
        <v>433</v>
      </c>
      <c r="E2714">
        <v>203.36930000000001</v>
      </c>
      <c r="F2714">
        <f t="shared" si="46"/>
        <v>21</v>
      </c>
    </row>
    <row r="2715" spans="1:6" x14ac:dyDescent="0.35">
      <c r="A2715">
        <v>21071</v>
      </c>
      <c r="B2715" t="s">
        <v>3128</v>
      </c>
      <c r="C2715" t="s">
        <v>451</v>
      </c>
      <c r="D2715" t="s">
        <v>433</v>
      </c>
      <c r="E2715">
        <v>120.5168</v>
      </c>
      <c r="F2715">
        <f t="shared" si="46"/>
        <v>21</v>
      </c>
    </row>
    <row r="2716" spans="1:6" x14ac:dyDescent="0.35">
      <c r="A2716">
        <v>21072</v>
      </c>
      <c r="B2716" t="s">
        <v>3129</v>
      </c>
      <c r="C2716" t="s">
        <v>428</v>
      </c>
      <c r="D2716" t="s">
        <v>429</v>
      </c>
      <c r="E2716">
        <v>111.931</v>
      </c>
      <c r="F2716">
        <f t="shared" si="46"/>
        <v>21</v>
      </c>
    </row>
    <row r="2717" spans="1:6" x14ac:dyDescent="0.35">
      <c r="A2717">
        <v>21073</v>
      </c>
      <c r="B2717" t="s">
        <v>3130</v>
      </c>
      <c r="C2717" t="s">
        <v>442</v>
      </c>
      <c r="D2717" t="s">
        <v>433</v>
      </c>
      <c r="E2717">
        <v>35.962499999999999</v>
      </c>
      <c r="F2717">
        <f t="shared" si="46"/>
        <v>21</v>
      </c>
    </row>
    <row r="2718" spans="1:6" x14ac:dyDescent="0.35">
      <c r="A2718">
        <v>21074</v>
      </c>
      <c r="B2718" t="s">
        <v>3131</v>
      </c>
      <c r="C2718" t="s">
        <v>442</v>
      </c>
      <c r="D2718" t="s">
        <v>433</v>
      </c>
      <c r="E2718">
        <v>84.096800000000002</v>
      </c>
      <c r="F2718">
        <f t="shared" si="46"/>
        <v>21</v>
      </c>
    </row>
    <row r="2719" spans="1:6" x14ac:dyDescent="0.35">
      <c r="A2719">
        <v>21075</v>
      </c>
      <c r="B2719" t="s">
        <v>3132</v>
      </c>
      <c r="C2719" t="s">
        <v>432</v>
      </c>
      <c r="D2719" t="s">
        <v>433</v>
      </c>
      <c r="E2719">
        <v>29.508800000000001</v>
      </c>
      <c r="F2719">
        <f t="shared" si="46"/>
        <v>21</v>
      </c>
    </row>
    <row r="2720" spans="1:6" x14ac:dyDescent="0.35">
      <c r="A2720">
        <v>21076</v>
      </c>
      <c r="B2720" t="s">
        <v>3133</v>
      </c>
      <c r="C2720" t="s">
        <v>442</v>
      </c>
      <c r="D2720" t="s">
        <v>433</v>
      </c>
      <c r="E2720">
        <v>33.338299999999997</v>
      </c>
      <c r="F2720">
        <f t="shared" si="46"/>
        <v>21</v>
      </c>
    </row>
    <row r="2721" spans="1:6" x14ac:dyDescent="0.35">
      <c r="A2721">
        <v>21077</v>
      </c>
      <c r="B2721" t="s">
        <v>3134</v>
      </c>
      <c r="C2721" t="s">
        <v>451</v>
      </c>
      <c r="D2721" t="s">
        <v>433</v>
      </c>
      <c r="E2721">
        <v>79.756</v>
      </c>
      <c r="F2721">
        <f t="shared" si="46"/>
        <v>21</v>
      </c>
    </row>
    <row r="2722" spans="1:6" x14ac:dyDescent="0.35">
      <c r="A2722">
        <v>21079</v>
      </c>
      <c r="B2722" t="s">
        <v>3135</v>
      </c>
      <c r="C2722" t="s">
        <v>428</v>
      </c>
      <c r="D2722" t="s">
        <v>429</v>
      </c>
      <c r="E2722">
        <v>69.061999999999998</v>
      </c>
      <c r="F2722">
        <f t="shared" si="46"/>
        <v>21</v>
      </c>
    </row>
    <row r="2723" spans="1:6" x14ac:dyDescent="0.35">
      <c r="A2723">
        <v>21080</v>
      </c>
      <c r="B2723" t="s">
        <v>3136</v>
      </c>
      <c r="C2723" t="s">
        <v>432</v>
      </c>
      <c r="D2723" t="s">
        <v>433</v>
      </c>
      <c r="E2723">
        <v>88.873199999999997</v>
      </c>
      <c r="F2723">
        <f t="shared" si="46"/>
        <v>21</v>
      </c>
    </row>
    <row r="2724" spans="1:6" x14ac:dyDescent="0.35">
      <c r="A2724">
        <v>21081</v>
      </c>
      <c r="B2724" t="s">
        <v>3137</v>
      </c>
      <c r="C2724" t="s">
        <v>432</v>
      </c>
      <c r="D2724" t="s">
        <v>433</v>
      </c>
      <c r="E2724">
        <v>50.906999999999996</v>
      </c>
      <c r="F2724">
        <f t="shared" si="46"/>
        <v>21</v>
      </c>
    </row>
    <row r="2725" spans="1:6" x14ac:dyDescent="0.35">
      <c r="A2725">
        <v>21082</v>
      </c>
      <c r="B2725" t="s">
        <v>3138</v>
      </c>
      <c r="C2725" t="s">
        <v>451</v>
      </c>
      <c r="D2725" t="s">
        <v>433</v>
      </c>
      <c r="E2725">
        <v>75.961299999999994</v>
      </c>
      <c r="F2725">
        <f t="shared" si="46"/>
        <v>21</v>
      </c>
    </row>
    <row r="2726" spans="1:6" x14ac:dyDescent="0.35">
      <c r="A2726">
        <v>21083</v>
      </c>
      <c r="B2726" t="s">
        <v>3139</v>
      </c>
      <c r="C2726" t="s">
        <v>432</v>
      </c>
      <c r="D2726" t="s">
        <v>433</v>
      </c>
      <c r="E2726">
        <v>30.6815</v>
      </c>
      <c r="F2726">
        <f t="shared" si="46"/>
        <v>21</v>
      </c>
    </row>
    <row r="2727" spans="1:6" x14ac:dyDescent="0.35">
      <c r="A2727">
        <v>21084</v>
      </c>
      <c r="B2727" t="s">
        <v>3140</v>
      </c>
      <c r="C2727" t="s">
        <v>442</v>
      </c>
      <c r="D2727" t="s">
        <v>433</v>
      </c>
      <c r="E2727">
        <v>63.551200000000001</v>
      </c>
      <c r="F2727">
        <f t="shared" si="46"/>
        <v>21</v>
      </c>
    </row>
    <row r="2728" spans="1:6" x14ac:dyDescent="0.35">
      <c r="A2728">
        <v>21085</v>
      </c>
      <c r="B2728" t="s">
        <v>3141</v>
      </c>
      <c r="C2728" t="s">
        <v>432</v>
      </c>
      <c r="D2728" t="s">
        <v>433</v>
      </c>
      <c r="E2728">
        <v>31.981400000000001</v>
      </c>
      <c r="F2728">
        <f t="shared" si="46"/>
        <v>21</v>
      </c>
    </row>
    <row r="2729" spans="1:6" x14ac:dyDescent="0.35">
      <c r="A2729">
        <v>21086</v>
      </c>
      <c r="B2729" t="s">
        <v>3142</v>
      </c>
      <c r="C2729" t="s">
        <v>428</v>
      </c>
      <c r="D2729" t="s">
        <v>429</v>
      </c>
      <c r="E2729">
        <v>301.46420000000001</v>
      </c>
      <c r="F2729">
        <f t="shared" si="46"/>
        <v>21</v>
      </c>
    </row>
    <row r="2730" spans="1:6" x14ac:dyDescent="0.35">
      <c r="A2730">
        <v>21087</v>
      </c>
      <c r="B2730" t="s">
        <v>3143</v>
      </c>
      <c r="C2730" t="s">
        <v>442</v>
      </c>
      <c r="D2730" t="s">
        <v>433</v>
      </c>
      <c r="E2730">
        <v>48.236899999999999</v>
      </c>
      <c r="F2730">
        <f t="shared" si="46"/>
        <v>21</v>
      </c>
    </row>
    <row r="2731" spans="1:6" x14ac:dyDescent="0.35">
      <c r="A2731">
        <v>21088</v>
      </c>
      <c r="B2731" t="s">
        <v>3144</v>
      </c>
      <c r="C2731" t="s">
        <v>451</v>
      </c>
      <c r="D2731" t="s">
        <v>433</v>
      </c>
      <c r="E2731">
        <v>106.0543</v>
      </c>
      <c r="F2731">
        <f t="shared" si="46"/>
        <v>21</v>
      </c>
    </row>
    <row r="2732" spans="1:6" x14ac:dyDescent="0.35">
      <c r="A2732">
        <v>21089</v>
      </c>
      <c r="B2732" t="s">
        <v>3145</v>
      </c>
      <c r="C2732" t="s">
        <v>432</v>
      </c>
      <c r="D2732" t="s">
        <v>433</v>
      </c>
      <c r="E2732">
        <v>56.530299999999997</v>
      </c>
      <c r="F2732">
        <f t="shared" si="46"/>
        <v>21</v>
      </c>
    </row>
    <row r="2733" spans="1:6" x14ac:dyDescent="0.35">
      <c r="A2733">
        <v>21091</v>
      </c>
      <c r="B2733" t="s">
        <v>3146</v>
      </c>
      <c r="C2733" t="s">
        <v>432</v>
      </c>
      <c r="D2733" t="s">
        <v>433</v>
      </c>
      <c r="E2733">
        <v>208.7072</v>
      </c>
      <c r="F2733">
        <f t="shared" si="46"/>
        <v>21</v>
      </c>
    </row>
    <row r="2734" spans="1:6" x14ac:dyDescent="0.35">
      <c r="A2734">
        <v>21092</v>
      </c>
      <c r="B2734" t="s">
        <v>3147</v>
      </c>
      <c r="C2734" t="s">
        <v>451</v>
      </c>
      <c r="D2734" t="s">
        <v>433</v>
      </c>
      <c r="E2734">
        <v>79.908600000000007</v>
      </c>
      <c r="F2734">
        <f t="shared" si="46"/>
        <v>21</v>
      </c>
    </row>
    <row r="2735" spans="1:6" x14ac:dyDescent="0.35">
      <c r="A2735">
        <v>21093</v>
      </c>
      <c r="B2735" t="s">
        <v>3148</v>
      </c>
      <c r="C2735" t="s">
        <v>432</v>
      </c>
      <c r="D2735" t="s">
        <v>433</v>
      </c>
      <c r="E2735">
        <v>115.17230000000001</v>
      </c>
      <c r="F2735">
        <f t="shared" si="46"/>
        <v>21</v>
      </c>
    </row>
    <row r="2736" spans="1:6" x14ac:dyDescent="0.35">
      <c r="A2736">
        <v>21094</v>
      </c>
      <c r="B2736" t="s">
        <v>3149</v>
      </c>
      <c r="C2736" t="s">
        <v>451</v>
      </c>
      <c r="D2736" t="s">
        <v>433</v>
      </c>
      <c r="E2736">
        <v>21.248200000000001</v>
      </c>
      <c r="F2736">
        <f t="shared" si="46"/>
        <v>21</v>
      </c>
    </row>
    <row r="2737" spans="1:6" x14ac:dyDescent="0.35">
      <c r="A2737">
        <v>21095</v>
      </c>
      <c r="B2737" t="s">
        <v>3150</v>
      </c>
      <c r="C2737" t="s">
        <v>451</v>
      </c>
      <c r="D2737" t="s">
        <v>433</v>
      </c>
      <c r="E2737">
        <v>141.75720000000001</v>
      </c>
      <c r="F2737">
        <f t="shared" si="46"/>
        <v>21</v>
      </c>
    </row>
    <row r="2738" spans="1:6" x14ac:dyDescent="0.35">
      <c r="A2738">
        <v>21096</v>
      </c>
      <c r="B2738" t="s">
        <v>3151</v>
      </c>
      <c r="C2738" t="s">
        <v>432</v>
      </c>
      <c r="D2738" t="s">
        <v>433</v>
      </c>
      <c r="E2738">
        <v>42.435499999999998</v>
      </c>
      <c r="F2738">
        <f t="shared" si="46"/>
        <v>21</v>
      </c>
    </row>
    <row r="2739" spans="1:6" x14ac:dyDescent="0.35">
      <c r="A2739">
        <v>21097</v>
      </c>
      <c r="B2739" t="s">
        <v>3152</v>
      </c>
      <c r="C2739" t="s">
        <v>428</v>
      </c>
      <c r="D2739" t="s">
        <v>429</v>
      </c>
      <c r="E2739">
        <v>18.190899999999999</v>
      </c>
      <c r="F2739">
        <f t="shared" si="46"/>
        <v>21</v>
      </c>
    </row>
    <row r="2740" spans="1:6" x14ac:dyDescent="0.35">
      <c r="A2740">
        <v>21098</v>
      </c>
      <c r="B2740" t="s">
        <v>3153</v>
      </c>
      <c r="C2740" t="s">
        <v>442</v>
      </c>
      <c r="D2740" t="s">
        <v>433</v>
      </c>
      <c r="E2740">
        <v>20.469200000000001</v>
      </c>
      <c r="F2740">
        <f t="shared" si="46"/>
        <v>21</v>
      </c>
    </row>
    <row r="2741" spans="1:6" x14ac:dyDescent="0.35">
      <c r="A2741">
        <v>21099</v>
      </c>
      <c r="B2741" t="s">
        <v>3154</v>
      </c>
      <c r="C2741" t="s">
        <v>442</v>
      </c>
      <c r="D2741" t="s">
        <v>433</v>
      </c>
      <c r="E2741">
        <v>37.985799999999998</v>
      </c>
      <c r="F2741">
        <f t="shared" si="46"/>
        <v>21</v>
      </c>
    </row>
    <row r="2742" spans="1:6" x14ac:dyDescent="0.35">
      <c r="A2742">
        <v>21100</v>
      </c>
      <c r="B2742" t="s">
        <v>3155</v>
      </c>
      <c r="C2742" t="s">
        <v>428</v>
      </c>
      <c r="D2742" t="s">
        <v>429</v>
      </c>
      <c r="E2742">
        <v>42.439500000000002</v>
      </c>
      <c r="F2742">
        <f t="shared" si="46"/>
        <v>21</v>
      </c>
    </row>
    <row r="2743" spans="1:6" x14ac:dyDescent="0.35">
      <c r="A2743">
        <v>21101</v>
      </c>
      <c r="B2743" t="s">
        <v>3156</v>
      </c>
      <c r="C2743" t="s">
        <v>432</v>
      </c>
      <c r="D2743" t="s">
        <v>433</v>
      </c>
      <c r="E2743">
        <v>25.7028</v>
      </c>
      <c r="F2743">
        <f t="shared" si="46"/>
        <v>21</v>
      </c>
    </row>
    <row r="2744" spans="1:6" x14ac:dyDescent="0.35">
      <c r="A2744">
        <v>21102</v>
      </c>
      <c r="B2744" t="s">
        <v>3157</v>
      </c>
      <c r="C2744" t="s">
        <v>442</v>
      </c>
      <c r="D2744" t="s">
        <v>433</v>
      </c>
      <c r="E2744">
        <v>20.6891</v>
      </c>
      <c r="F2744">
        <f t="shared" si="46"/>
        <v>21</v>
      </c>
    </row>
    <row r="2745" spans="1:6" x14ac:dyDescent="0.35">
      <c r="A2745">
        <v>21103</v>
      </c>
      <c r="B2745" t="s">
        <v>3158</v>
      </c>
      <c r="C2745" t="s">
        <v>451</v>
      </c>
      <c r="D2745" t="s">
        <v>433</v>
      </c>
      <c r="E2745">
        <v>45.563899999999997</v>
      </c>
      <c r="F2745">
        <f t="shared" si="46"/>
        <v>21</v>
      </c>
    </row>
    <row r="2746" spans="1:6" x14ac:dyDescent="0.35">
      <c r="A2746">
        <v>21104</v>
      </c>
      <c r="B2746" t="s">
        <v>3159</v>
      </c>
      <c r="C2746" t="s">
        <v>432</v>
      </c>
      <c r="D2746" t="s">
        <v>433</v>
      </c>
      <c r="E2746">
        <v>208.1328</v>
      </c>
      <c r="F2746">
        <f t="shared" si="46"/>
        <v>21</v>
      </c>
    </row>
    <row r="2747" spans="1:6" x14ac:dyDescent="0.35">
      <c r="A2747">
        <v>21105</v>
      </c>
      <c r="B2747" t="s">
        <v>3160</v>
      </c>
      <c r="C2747" t="s">
        <v>428</v>
      </c>
      <c r="D2747" t="s">
        <v>429</v>
      </c>
      <c r="E2747">
        <v>13.683999999999999</v>
      </c>
      <c r="F2747">
        <f t="shared" si="46"/>
        <v>21</v>
      </c>
    </row>
    <row r="2748" spans="1:6" x14ac:dyDescent="0.35">
      <c r="A2748">
        <v>21106</v>
      </c>
      <c r="B2748" t="s">
        <v>3161</v>
      </c>
      <c r="C2748" t="s">
        <v>451</v>
      </c>
      <c r="D2748" t="s">
        <v>433</v>
      </c>
      <c r="E2748">
        <v>49.466500000000003</v>
      </c>
      <c r="F2748">
        <f t="shared" si="46"/>
        <v>21</v>
      </c>
    </row>
    <row r="2749" spans="1:6" x14ac:dyDescent="0.35">
      <c r="A2749">
        <v>21107</v>
      </c>
      <c r="B2749" t="s">
        <v>3162</v>
      </c>
      <c r="C2749" t="s">
        <v>432</v>
      </c>
      <c r="D2749" t="s">
        <v>433</v>
      </c>
      <c r="E2749">
        <v>141.35230000000001</v>
      </c>
      <c r="F2749">
        <f t="shared" si="46"/>
        <v>21</v>
      </c>
    </row>
    <row r="2750" spans="1:6" x14ac:dyDescent="0.35">
      <c r="A2750">
        <v>21108</v>
      </c>
      <c r="B2750" t="s">
        <v>3163</v>
      </c>
      <c r="C2750" t="s">
        <v>451</v>
      </c>
      <c r="D2750" t="s">
        <v>433</v>
      </c>
      <c r="E2750">
        <v>188.26570000000001</v>
      </c>
      <c r="F2750">
        <f t="shared" si="46"/>
        <v>21</v>
      </c>
    </row>
    <row r="2751" spans="1:6" x14ac:dyDescent="0.35">
      <c r="A2751">
        <v>21109</v>
      </c>
      <c r="B2751" t="s">
        <v>3164</v>
      </c>
      <c r="C2751" t="s">
        <v>451</v>
      </c>
      <c r="D2751" t="s">
        <v>433</v>
      </c>
      <c r="E2751">
        <v>110.4774</v>
      </c>
      <c r="F2751">
        <f t="shared" si="46"/>
        <v>21</v>
      </c>
    </row>
    <row r="2752" spans="1:6" x14ac:dyDescent="0.35">
      <c r="A2752">
        <v>21110</v>
      </c>
      <c r="B2752" t="s">
        <v>3165</v>
      </c>
      <c r="C2752" t="s">
        <v>432</v>
      </c>
      <c r="D2752" t="s">
        <v>433</v>
      </c>
      <c r="E2752">
        <v>110.4098</v>
      </c>
      <c r="F2752">
        <f t="shared" si="46"/>
        <v>21</v>
      </c>
    </row>
    <row r="2753" spans="1:6" x14ac:dyDescent="0.35">
      <c r="A2753">
        <v>21111</v>
      </c>
      <c r="B2753" t="s">
        <v>3166</v>
      </c>
      <c r="C2753" t="s">
        <v>442</v>
      </c>
      <c r="D2753" t="s">
        <v>433</v>
      </c>
      <c r="E2753">
        <v>69.938199999999995</v>
      </c>
      <c r="F2753">
        <f t="shared" si="46"/>
        <v>21</v>
      </c>
    </row>
    <row r="2754" spans="1:6" x14ac:dyDescent="0.35">
      <c r="A2754">
        <v>21112</v>
      </c>
      <c r="B2754" t="s">
        <v>3167</v>
      </c>
      <c r="C2754" t="s">
        <v>432</v>
      </c>
      <c r="D2754" t="s">
        <v>433</v>
      </c>
      <c r="E2754">
        <v>23.0488</v>
      </c>
      <c r="F2754">
        <f t="shared" si="46"/>
        <v>21</v>
      </c>
    </row>
    <row r="2755" spans="1:6" x14ac:dyDescent="0.35">
      <c r="A2755">
        <v>21113</v>
      </c>
      <c r="B2755" t="s">
        <v>3168</v>
      </c>
      <c r="C2755" t="s">
        <v>451</v>
      </c>
      <c r="D2755" t="s">
        <v>433</v>
      </c>
      <c r="E2755">
        <v>17.001000000000001</v>
      </c>
      <c r="F2755">
        <f t="shared" ref="F2755:F2818" si="47">INT(A2755/1000)</f>
        <v>21</v>
      </c>
    </row>
    <row r="2756" spans="1:6" x14ac:dyDescent="0.35">
      <c r="A2756">
        <v>21114</v>
      </c>
      <c r="B2756" t="s">
        <v>3169</v>
      </c>
      <c r="C2756" t="s">
        <v>442</v>
      </c>
      <c r="D2756" t="s">
        <v>433</v>
      </c>
      <c r="E2756">
        <v>43.7849</v>
      </c>
      <c r="F2756">
        <f t="shared" si="47"/>
        <v>21</v>
      </c>
    </row>
    <row r="2757" spans="1:6" x14ac:dyDescent="0.35">
      <c r="A2757">
        <v>21115</v>
      </c>
      <c r="B2757" t="s">
        <v>3170</v>
      </c>
      <c r="C2757" t="s">
        <v>432</v>
      </c>
      <c r="D2757" t="s">
        <v>433</v>
      </c>
      <c r="E2757">
        <v>32.765500000000003</v>
      </c>
      <c r="F2757">
        <f t="shared" si="47"/>
        <v>21</v>
      </c>
    </row>
    <row r="2758" spans="1:6" x14ac:dyDescent="0.35">
      <c r="A2758">
        <v>21116</v>
      </c>
      <c r="B2758" t="s">
        <v>3171</v>
      </c>
      <c r="C2758" t="s">
        <v>442</v>
      </c>
      <c r="D2758" t="s">
        <v>433</v>
      </c>
      <c r="E2758">
        <v>25.119299999999999</v>
      </c>
      <c r="F2758">
        <f t="shared" si="47"/>
        <v>21</v>
      </c>
    </row>
    <row r="2759" spans="1:6" x14ac:dyDescent="0.35">
      <c r="A2759">
        <v>21117</v>
      </c>
      <c r="B2759" t="s">
        <v>3172</v>
      </c>
      <c r="C2759" t="s">
        <v>451</v>
      </c>
      <c r="D2759" t="s">
        <v>433</v>
      </c>
      <c r="E2759">
        <v>39.603900000000003</v>
      </c>
      <c r="F2759">
        <f t="shared" si="47"/>
        <v>21</v>
      </c>
    </row>
    <row r="2760" spans="1:6" x14ac:dyDescent="0.35">
      <c r="A2760">
        <v>21118</v>
      </c>
      <c r="B2760" t="s">
        <v>3173</v>
      </c>
      <c r="C2760" t="s">
        <v>432</v>
      </c>
      <c r="D2760" t="s">
        <v>433</v>
      </c>
      <c r="E2760">
        <v>27.387499999999999</v>
      </c>
      <c r="F2760">
        <f t="shared" si="47"/>
        <v>21</v>
      </c>
    </row>
    <row r="2761" spans="1:6" x14ac:dyDescent="0.35">
      <c r="A2761">
        <v>22001</v>
      </c>
      <c r="B2761" t="s">
        <v>3174</v>
      </c>
      <c r="C2761" t="s">
        <v>428</v>
      </c>
      <c r="D2761" t="s">
        <v>429</v>
      </c>
      <c r="E2761">
        <v>119.9468</v>
      </c>
      <c r="F2761">
        <f t="shared" si="47"/>
        <v>22</v>
      </c>
    </row>
    <row r="2762" spans="1:6" x14ac:dyDescent="0.35">
      <c r="A2762">
        <v>22002</v>
      </c>
      <c r="B2762" t="s">
        <v>3175</v>
      </c>
      <c r="C2762" t="s">
        <v>428</v>
      </c>
      <c r="D2762" t="s">
        <v>429</v>
      </c>
      <c r="E2762">
        <v>9.7093000000000007</v>
      </c>
      <c r="F2762">
        <f t="shared" si="47"/>
        <v>22</v>
      </c>
    </row>
    <row r="2763" spans="1:6" x14ac:dyDescent="0.35">
      <c r="A2763">
        <v>22003</v>
      </c>
      <c r="B2763" t="s">
        <v>3176</v>
      </c>
      <c r="C2763" t="s">
        <v>428</v>
      </c>
      <c r="D2763" t="s">
        <v>429</v>
      </c>
      <c r="E2763">
        <v>8.9962999999999997</v>
      </c>
      <c r="F2763">
        <f t="shared" si="47"/>
        <v>22</v>
      </c>
    </row>
    <row r="2764" spans="1:6" x14ac:dyDescent="0.35">
      <c r="A2764">
        <v>22005</v>
      </c>
      <c r="B2764" t="s">
        <v>3177</v>
      </c>
      <c r="C2764" t="s">
        <v>442</v>
      </c>
      <c r="D2764" t="s">
        <v>433</v>
      </c>
      <c r="E2764">
        <v>11.4107</v>
      </c>
      <c r="F2764">
        <f t="shared" si="47"/>
        <v>22</v>
      </c>
    </row>
    <row r="2765" spans="1:6" x14ac:dyDescent="0.35">
      <c r="A2765">
        <v>22006</v>
      </c>
      <c r="B2765" t="s">
        <v>3178</v>
      </c>
      <c r="C2765" t="s">
        <v>442</v>
      </c>
      <c r="D2765" t="s">
        <v>433</v>
      </c>
      <c r="E2765">
        <v>63.324199999999998</v>
      </c>
      <c r="F2765">
        <f t="shared" si="47"/>
        <v>22</v>
      </c>
    </row>
    <row r="2766" spans="1:6" x14ac:dyDescent="0.35">
      <c r="A2766">
        <v>22007</v>
      </c>
      <c r="B2766" t="s">
        <v>3179</v>
      </c>
      <c r="C2766" t="s">
        <v>428</v>
      </c>
      <c r="D2766" t="s">
        <v>429</v>
      </c>
      <c r="E2766">
        <v>69.059399999999997</v>
      </c>
      <c r="F2766">
        <f t="shared" si="47"/>
        <v>22</v>
      </c>
    </row>
    <row r="2767" spans="1:6" x14ac:dyDescent="0.35">
      <c r="A2767">
        <v>22009</v>
      </c>
      <c r="B2767" t="s">
        <v>3180</v>
      </c>
      <c r="C2767" t="s">
        <v>428</v>
      </c>
      <c r="D2767" t="s">
        <v>429</v>
      </c>
      <c r="E2767">
        <v>41.3245</v>
      </c>
      <c r="F2767">
        <f t="shared" si="47"/>
        <v>22</v>
      </c>
    </row>
    <row r="2768" spans="1:6" x14ac:dyDescent="0.35">
      <c r="A2768">
        <v>22011</v>
      </c>
      <c r="B2768" t="s">
        <v>3181</v>
      </c>
      <c r="C2768" t="s">
        <v>442</v>
      </c>
      <c r="D2768" t="s">
        <v>433</v>
      </c>
      <c r="E2768">
        <v>27.272600000000001</v>
      </c>
      <c r="F2768">
        <f t="shared" si="47"/>
        <v>22</v>
      </c>
    </row>
    <row r="2769" spans="1:6" x14ac:dyDescent="0.35">
      <c r="A2769">
        <v>22013</v>
      </c>
      <c r="B2769" t="s">
        <v>3182</v>
      </c>
      <c r="C2769" t="s">
        <v>428</v>
      </c>
      <c r="D2769" t="s">
        <v>429</v>
      </c>
      <c r="E2769">
        <v>25.762899999999998</v>
      </c>
      <c r="F2769">
        <f t="shared" si="47"/>
        <v>22</v>
      </c>
    </row>
    <row r="2770" spans="1:6" x14ac:dyDescent="0.35">
      <c r="A2770">
        <v>22015</v>
      </c>
      <c r="B2770" t="s">
        <v>3183</v>
      </c>
      <c r="C2770" t="s">
        <v>432</v>
      </c>
      <c r="D2770" t="s">
        <v>433</v>
      </c>
      <c r="E2770">
        <v>11.7098</v>
      </c>
      <c r="F2770">
        <f t="shared" si="47"/>
        <v>22</v>
      </c>
    </row>
    <row r="2771" spans="1:6" x14ac:dyDescent="0.35">
      <c r="A2771">
        <v>22017</v>
      </c>
      <c r="B2771" t="s">
        <v>3184</v>
      </c>
      <c r="C2771" t="s">
        <v>442</v>
      </c>
      <c r="D2771" t="s">
        <v>433</v>
      </c>
      <c r="E2771">
        <v>33.220100000000002</v>
      </c>
      <c r="F2771">
        <f t="shared" si="47"/>
        <v>22</v>
      </c>
    </row>
    <row r="2772" spans="1:6" x14ac:dyDescent="0.35">
      <c r="A2772">
        <v>22018</v>
      </c>
      <c r="B2772" t="s">
        <v>3185</v>
      </c>
      <c r="C2772" t="s">
        <v>432</v>
      </c>
      <c r="D2772" t="s">
        <v>433</v>
      </c>
      <c r="E2772">
        <v>8.4506999999999994</v>
      </c>
      <c r="F2772">
        <f t="shared" si="47"/>
        <v>22</v>
      </c>
    </row>
    <row r="2773" spans="1:6" x14ac:dyDescent="0.35">
      <c r="A2773">
        <v>22021</v>
      </c>
      <c r="B2773" t="s">
        <v>3186</v>
      </c>
      <c r="C2773" t="s">
        <v>451</v>
      </c>
      <c r="D2773" t="s">
        <v>433</v>
      </c>
      <c r="E2773">
        <v>19.2865</v>
      </c>
      <c r="F2773">
        <f t="shared" si="47"/>
        <v>22</v>
      </c>
    </row>
    <row r="2774" spans="1:6" x14ac:dyDescent="0.35">
      <c r="A2774">
        <v>22022</v>
      </c>
      <c r="B2774" t="s">
        <v>3187</v>
      </c>
      <c r="C2774" t="s">
        <v>442</v>
      </c>
      <c r="D2774" t="s">
        <v>433</v>
      </c>
      <c r="E2774">
        <v>52.301000000000002</v>
      </c>
      <c r="F2774">
        <f t="shared" si="47"/>
        <v>22</v>
      </c>
    </row>
    <row r="2775" spans="1:6" x14ac:dyDescent="0.35">
      <c r="A2775">
        <v>22025</v>
      </c>
      <c r="B2775" t="s">
        <v>3188</v>
      </c>
      <c r="C2775" t="s">
        <v>428</v>
      </c>
      <c r="D2775" t="s">
        <v>429</v>
      </c>
      <c r="E2775">
        <v>63.211300000000001</v>
      </c>
      <c r="F2775">
        <f t="shared" si="47"/>
        <v>22</v>
      </c>
    </row>
    <row r="2776" spans="1:6" x14ac:dyDescent="0.35">
      <c r="A2776">
        <v>22026</v>
      </c>
      <c r="B2776" t="s">
        <v>3189</v>
      </c>
      <c r="C2776" t="s">
        <v>432</v>
      </c>
      <c r="D2776" t="s">
        <v>433</v>
      </c>
      <c r="E2776">
        <v>40.7742</v>
      </c>
      <c r="F2776">
        <f t="shared" si="47"/>
        <v>22</v>
      </c>
    </row>
    <row r="2777" spans="1:6" x14ac:dyDescent="0.35">
      <c r="A2777">
        <v>22029</v>
      </c>
      <c r="B2777" t="s">
        <v>3190</v>
      </c>
      <c r="C2777" t="s">
        <v>432</v>
      </c>
      <c r="D2777" t="s">
        <v>433</v>
      </c>
      <c r="E2777">
        <v>18.662600000000001</v>
      </c>
      <c r="F2777">
        <f t="shared" si="47"/>
        <v>22</v>
      </c>
    </row>
    <row r="2778" spans="1:6" x14ac:dyDescent="0.35">
      <c r="A2778">
        <v>22032</v>
      </c>
      <c r="B2778" t="s">
        <v>3191</v>
      </c>
      <c r="C2778" t="s">
        <v>428</v>
      </c>
      <c r="D2778" t="s">
        <v>429</v>
      </c>
      <c r="E2778">
        <v>3.8632</v>
      </c>
      <c r="F2778">
        <f t="shared" si="47"/>
        <v>22</v>
      </c>
    </row>
    <row r="2779" spans="1:6" x14ac:dyDescent="0.35">
      <c r="A2779">
        <v>22033</v>
      </c>
      <c r="B2779" t="s">
        <v>3192</v>
      </c>
      <c r="C2779" t="s">
        <v>432</v>
      </c>
      <c r="D2779" t="s">
        <v>433</v>
      </c>
      <c r="E2779">
        <v>20.762599999999999</v>
      </c>
      <c r="F2779">
        <f t="shared" si="47"/>
        <v>22</v>
      </c>
    </row>
    <row r="2780" spans="1:6" x14ac:dyDescent="0.35">
      <c r="A2780">
        <v>22034</v>
      </c>
      <c r="B2780" t="s">
        <v>3193</v>
      </c>
      <c r="C2780" t="s">
        <v>428</v>
      </c>
      <c r="D2780" t="s">
        <v>429</v>
      </c>
      <c r="E2780">
        <v>21.306799999999999</v>
      </c>
      <c r="F2780">
        <f t="shared" si="47"/>
        <v>22</v>
      </c>
    </row>
    <row r="2781" spans="1:6" x14ac:dyDescent="0.35">
      <c r="A2781">
        <v>22035</v>
      </c>
      <c r="B2781" t="s">
        <v>3194</v>
      </c>
      <c r="C2781" t="s">
        <v>428</v>
      </c>
      <c r="D2781" t="s">
        <v>429</v>
      </c>
      <c r="E2781">
        <v>10.6417</v>
      </c>
      <c r="F2781">
        <f t="shared" si="47"/>
        <v>22</v>
      </c>
    </row>
    <row r="2782" spans="1:6" x14ac:dyDescent="0.35">
      <c r="A2782">
        <v>22036</v>
      </c>
      <c r="B2782" t="s">
        <v>3195</v>
      </c>
      <c r="C2782" t="s">
        <v>432</v>
      </c>
      <c r="D2782" t="s">
        <v>433</v>
      </c>
      <c r="E2782">
        <v>25.0169</v>
      </c>
      <c r="F2782">
        <f t="shared" si="47"/>
        <v>22</v>
      </c>
    </row>
    <row r="2783" spans="1:6" x14ac:dyDescent="0.35">
      <c r="A2783">
        <v>22037</v>
      </c>
      <c r="B2783" t="s">
        <v>3196</v>
      </c>
      <c r="C2783" t="s">
        <v>442</v>
      </c>
      <c r="D2783" t="s">
        <v>433</v>
      </c>
      <c r="E2783">
        <v>24.2196</v>
      </c>
      <c r="F2783">
        <f t="shared" si="47"/>
        <v>22</v>
      </c>
    </row>
    <row r="2784" spans="1:6" x14ac:dyDescent="0.35">
      <c r="A2784">
        <v>22038</v>
      </c>
      <c r="B2784" t="s">
        <v>3197</v>
      </c>
      <c r="C2784" t="s">
        <v>442</v>
      </c>
      <c r="D2784" t="s">
        <v>433</v>
      </c>
      <c r="E2784">
        <v>125.1284</v>
      </c>
      <c r="F2784">
        <f t="shared" si="47"/>
        <v>22</v>
      </c>
    </row>
    <row r="2785" spans="1:6" x14ac:dyDescent="0.35">
      <c r="A2785">
        <v>22039</v>
      </c>
      <c r="B2785" t="s">
        <v>3198</v>
      </c>
      <c r="C2785" t="s">
        <v>432</v>
      </c>
      <c r="D2785" t="s">
        <v>433</v>
      </c>
      <c r="E2785">
        <v>67.047799999999995</v>
      </c>
      <c r="F2785">
        <f t="shared" si="47"/>
        <v>22</v>
      </c>
    </row>
    <row r="2786" spans="1:6" x14ac:dyDescent="0.35">
      <c r="A2786">
        <v>22040</v>
      </c>
      <c r="B2786" t="s">
        <v>3199</v>
      </c>
      <c r="C2786" t="s">
        <v>432</v>
      </c>
      <c r="D2786" t="s">
        <v>433</v>
      </c>
      <c r="E2786">
        <v>12.851800000000001</v>
      </c>
      <c r="F2786">
        <f t="shared" si="47"/>
        <v>22</v>
      </c>
    </row>
    <row r="2787" spans="1:6" x14ac:dyDescent="0.35">
      <c r="A2787">
        <v>22042</v>
      </c>
      <c r="B2787" t="s">
        <v>3200</v>
      </c>
      <c r="C2787" t="s">
        <v>432</v>
      </c>
      <c r="D2787" t="s">
        <v>433</v>
      </c>
      <c r="E2787">
        <v>25.4876</v>
      </c>
      <c r="F2787">
        <f t="shared" si="47"/>
        <v>22</v>
      </c>
    </row>
    <row r="2788" spans="1:6" x14ac:dyDescent="0.35">
      <c r="A2788">
        <v>22043</v>
      </c>
      <c r="B2788" t="s">
        <v>3201</v>
      </c>
      <c r="C2788" t="s">
        <v>442</v>
      </c>
      <c r="D2788" t="s">
        <v>433</v>
      </c>
      <c r="E2788">
        <v>1.7504999999999999</v>
      </c>
      <c r="F2788">
        <f t="shared" si="47"/>
        <v>22</v>
      </c>
    </row>
    <row r="2789" spans="1:6" x14ac:dyDescent="0.35">
      <c r="A2789">
        <v>22045</v>
      </c>
      <c r="B2789" t="s">
        <v>3202</v>
      </c>
      <c r="C2789" t="s">
        <v>451</v>
      </c>
      <c r="D2789" t="s">
        <v>433</v>
      </c>
      <c r="E2789">
        <v>10.9156</v>
      </c>
      <c r="F2789">
        <f t="shared" si="47"/>
        <v>22</v>
      </c>
    </row>
    <row r="2790" spans="1:6" x14ac:dyDescent="0.35">
      <c r="A2790">
        <v>22047</v>
      </c>
      <c r="B2790" t="s">
        <v>3203</v>
      </c>
      <c r="C2790" t="s">
        <v>432</v>
      </c>
      <c r="D2790" t="s">
        <v>433</v>
      </c>
      <c r="E2790">
        <v>54.805</v>
      </c>
      <c r="F2790">
        <f t="shared" si="47"/>
        <v>22</v>
      </c>
    </row>
    <row r="2791" spans="1:6" x14ac:dyDescent="0.35">
      <c r="A2791">
        <v>22048</v>
      </c>
      <c r="B2791" t="s">
        <v>3204</v>
      </c>
      <c r="C2791" t="s">
        <v>432</v>
      </c>
      <c r="D2791" t="s">
        <v>433</v>
      </c>
      <c r="E2791">
        <v>112.2668</v>
      </c>
      <c r="F2791">
        <f t="shared" si="47"/>
        <v>22</v>
      </c>
    </row>
    <row r="2792" spans="1:6" x14ac:dyDescent="0.35">
      <c r="A2792">
        <v>22049</v>
      </c>
      <c r="B2792" t="s">
        <v>3205</v>
      </c>
      <c r="C2792" t="s">
        <v>442</v>
      </c>
      <c r="D2792" t="s">
        <v>433</v>
      </c>
      <c r="E2792">
        <v>13.3355</v>
      </c>
      <c r="F2792">
        <f t="shared" si="47"/>
        <v>22</v>
      </c>
    </row>
    <row r="2793" spans="1:6" x14ac:dyDescent="0.35">
      <c r="A2793">
        <v>22050</v>
      </c>
      <c r="B2793" t="s">
        <v>3206</v>
      </c>
      <c r="C2793" t="s">
        <v>432</v>
      </c>
      <c r="D2793" t="s">
        <v>433</v>
      </c>
      <c r="E2793">
        <v>45.170200000000001</v>
      </c>
      <c r="F2793">
        <f t="shared" si="47"/>
        <v>22</v>
      </c>
    </row>
    <row r="2794" spans="1:6" x14ac:dyDescent="0.35">
      <c r="A2794">
        <v>22051</v>
      </c>
      <c r="B2794" t="s">
        <v>3207</v>
      </c>
      <c r="C2794" t="s">
        <v>432</v>
      </c>
      <c r="D2794" t="s">
        <v>433</v>
      </c>
      <c r="E2794">
        <v>9.2903000000000002</v>
      </c>
      <c r="F2794">
        <f t="shared" si="47"/>
        <v>22</v>
      </c>
    </row>
    <row r="2795" spans="1:6" x14ac:dyDescent="0.35">
      <c r="A2795">
        <v>22052</v>
      </c>
      <c r="B2795" t="s">
        <v>3208</v>
      </c>
      <c r="C2795" t="s">
        <v>442</v>
      </c>
      <c r="D2795" t="s">
        <v>433</v>
      </c>
      <c r="E2795">
        <v>10.017899999999999</v>
      </c>
      <c r="F2795">
        <f t="shared" si="47"/>
        <v>22</v>
      </c>
    </row>
    <row r="2796" spans="1:6" x14ac:dyDescent="0.35">
      <c r="A2796">
        <v>22053</v>
      </c>
      <c r="B2796" t="s">
        <v>3209</v>
      </c>
      <c r="C2796" t="s">
        <v>442</v>
      </c>
      <c r="D2796" t="s">
        <v>433</v>
      </c>
      <c r="E2796">
        <v>37.8904</v>
      </c>
      <c r="F2796">
        <f t="shared" si="47"/>
        <v>22</v>
      </c>
    </row>
    <row r="2797" spans="1:6" x14ac:dyDescent="0.35">
      <c r="A2797">
        <v>22054</v>
      </c>
      <c r="B2797" t="s">
        <v>3210</v>
      </c>
      <c r="C2797" t="s">
        <v>432</v>
      </c>
      <c r="D2797" t="s">
        <v>433</v>
      </c>
      <c r="E2797">
        <v>3.3805999999999998</v>
      </c>
      <c r="F2797">
        <f t="shared" si="47"/>
        <v>22</v>
      </c>
    </row>
    <row r="2798" spans="1:6" x14ac:dyDescent="0.35">
      <c r="A2798">
        <v>22058</v>
      </c>
      <c r="B2798" t="s">
        <v>3211</v>
      </c>
      <c r="C2798" t="s">
        <v>428</v>
      </c>
      <c r="D2798" t="s">
        <v>429</v>
      </c>
      <c r="E2798">
        <v>9.9473000000000003</v>
      </c>
      <c r="F2798">
        <f t="shared" si="47"/>
        <v>22</v>
      </c>
    </row>
    <row r="2799" spans="1:6" x14ac:dyDescent="0.35">
      <c r="A2799">
        <v>22059</v>
      </c>
      <c r="B2799" t="s">
        <v>3212</v>
      </c>
      <c r="C2799" t="s">
        <v>432</v>
      </c>
      <c r="D2799" t="s">
        <v>433</v>
      </c>
      <c r="E2799">
        <v>30.870799999999999</v>
      </c>
      <c r="F2799">
        <f t="shared" si="47"/>
        <v>22</v>
      </c>
    </row>
    <row r="2800" spans="1:6" x14ac:dyDescent="0.35">
      <c r="A2800">
        <v>22060</v>
      </c>
      <c r="B2800" t="s">
        <v>3213</v>
      </c>
      <c r="C2800" t="s">
        <v>432</v>
      </c>
      <c r="D2800" t="s">
        <v>433</v>
      </c>
      <c r="E2800">
        <v>5.5204000000000004</v>
      </c>
      <c r="F2800">
        <f t="shared" si="47"/>
        <v>22</v>
      </c>
    </row>
    <row r="2801" spans="1:6" x14ac:dyDescent="0.35">
      <c r="A2801">
        <v>22061</v>
      </c>
      <c r="B2801" t="s">
        <v>3214</v>
      </c>
      <c r="C2801" t="s">
        <v>428</v>
      </c>
      <c r="D2801" t="s">
        <v>429</v>
      </c>
      <c r="E2801">
        <v>15.5596</v>
      </c>
      <c r="F2801">
        <f t="shared" si="47"/>
        <v>22</v>
      </c>
    </row>
    <row r="2802" spans="1:6" x14ac:dyDescent="0.35">
      <c r="A2802">
        <v>22062</v>
      </c>
      <c r="B2802" t="s">
        <v>3215</v>
      </c>
      <c r="C2802" t="s">
        <v>442</v>
      </c>
      <c r="D2802" t="s">
        <v>433</v>
      </c>
      <c r="E2802">
        <v>39.618600000000001</v>
      </c>
      <c r="F2802">
        <f t="shared" si="47"/>
        <v>22</v>
      </c>
    </row>
    <row r="2803" spans="1:6" x14ac:dyDescent="0.35">
      <c r="A2803">
        <v>22064</v>
      </c>
      <c r="B2803" t="s">
        <v>3216</v>
      </c>
      <c r="C2803" t="s">
        <v>432</v>
      </c>
      <c r="D2803" t="s">
        <v>433</v>
      </c>
      <c r="E2803">
        <v>21.858499999999999</v>
      </c>
      <c r="F2803">
        <f t="shared" si="47"/>
        <v>22</v>
      </c>
    </row>
    <row r="2804" spans="1:6" x14ac:dyDescent="0.35">
      <c r="A2804">
        <v>22068</v>
      </c>
      <c r="B2804" t="s">
        <v>3217</v>
      </c>
      <c r="C2804" t="s">
        <v>432</v>
      </c>
      <c r="D2804" t="s">
        <v>433</v>
      </c>
      <c r="E2804">
        <v>5.0559000000000003</v>
      </c>
      <c r="F2804">
        <f t="shared" si="47"/>
        <v>22</v>
      </c>
    </row>
    <row r="2805" spans="1:6" x14ac:dyDescent="0.35">
      <c r="A2805">
        <v>22071</v>
      </c>
      <c r="B2805" t="s">
        <v>3218</v>
      </c>
      <c r="C2805" t="s">
        <v>432</v>
      </c>
      <c r="D2805" t="s">
        <v>433</v>
      </c>
      <c r="E2805">
        <v>5.069</v>
      </c>
      <c r="F2805">
        <f t="shared" si="47"/>
        <v>22</v>
      </c>
    </row>
    <row r="2806" spans="1:6" x14ac:dyDescent="0.35">
      <c r="A2806">
        <v>22074</v>
      </c>
      <c r="B2806" t="s">
        <v>3219</v>
      </c>
      <c r="C2806" t="s">
        <v>442</v>
      </c>
      <c r="D2806" t="s">
        <v>433</v>
      </c>
      <c r="E2806">
        <v>10.913399999999999</v>
      </c>
      <c r="F2806">
        <f t="shared" si="47"/>
        <v>22</v>
      </c>
    </row>
    <row r="2807" spans="1:6" x14ac:dyDescent="0.35">
      <c r="A2807">
        <v>22078</v>
      </c>
      <c r="B2807" t="s">
        <v>3220</v>
      </c>
      <c r="C2807" t="s">
        <v>442</v>
      </c>
      <c r="D2807" t="s">
        <v>433</v>
      </c>
      <c r="E2807">
        <v>7.9958</v>
      </c>
      <c r="F2807">
        <f t="shared" si="47"/>
        <v>22</v>
      </c>
    </row>
    <row r="2808" spans="1:6" x14ac:dyDescent="0.35">
      <c r="A2808">
        <v>22079</v>
      </c>
      <c r="B2808" t="s">
        <v>3221</v>
      </c>
      <c r="C2808" t="s">
        <v>442</v>
      </c>
      <c r="D2808" t="s">
        <v>433</v>
      </c>
      <c r="E2808">
        <v>28.006799999999998</v>
      </c>
      <c r="F2808">
        <f t="shared" si="47"/>
        <v>22</v>
      </c>
    </row>
    <row r="2809" spans="1:6" x14ac:dyDescent="0.35">
      <c r="A2809">
        <v>22081</v>
      </c>
      <c r="B2809" t="s">
        <v>3222</v>
      </c>
      <c r="C2809" t="s">
        <v>442</v>
      </c>
      <c r="D2809" t="s">
        <v>433</v>
      </c>
      <c r="E2809">
        <v>12.3391</v>
      </c>
      <c r="F2809">
        <f t="shared" si="47"/>
        <v>22</v>
      </c>
    </row>
    <row r="2810" spans="1:6" x14ac:dyDescent="0.35">
      <c r="A2810">
        <v>22083</v>
      </c>
      <c r="B2810" t="s">
        <v>3223</v>
      </c>
      <c r="C2810" t="s">
        <v>432</v>
      </c>
      <c r="D2810" t="s">
        <v>433</v>
      </c>
      <c r="E2810">
        <v>24.488499999999998</v>
      </c>
      <c r="F2810">
        <f t="shared" si="47"/>
        <v>22</v>
      </c>
    </row>
    <row r="2811" spans="1:6" x14ac:dyDescent="0.35">
      <c r="A2811">
        <v>22085</v>
      </c>
      <c r="B2811" t="s">
        <v>3224</v>
      </c>
      <c r="C2811" t="s">
        <v>442</v>
      </c>
      <c r="D2811" t="s">
        <v>433</v>
      </c>
      <c r="E2811">
        <v>17.986699999999999</v>
      </c>
      <c r="F2811">
        <f t="shared" si="47"/>
        <v>22</v>
      </c>
    </row>
    <row r="2812" spans="1:6" x14ac:dyDescent="0.35">
      <c r="A2812">
        <v>22087</v>
      </c>
      <c r="B2812" t="s">
        <v>3225</v>
      </c>
      <c r="C2812" t="s">
        <v>442</v>
      </c>
      <c r="D2812" t="s">
        <v>433</v>
      </c>
      <c r="E2812">
        <v>71.1053</v>
      </c>
      <c r="F2812">
        <f t="shared" si="47"/>
        <v>22</v>
      </c>
    </row>
    <row r="2813" spans="1:6" x14ac:dyDescent="0.35">
      <c r="A2813">
        <v>22089</v>
      </c>
      <c r="B2813" t="s">
        <v>3226</v>
      </c>
      <c r="C2813" t="s">
        <v>428</v>
      </c>
      <c r="D2813" t="s">
        <v>429</v>
      </c>
      <c r="E2813">
        <v>7.3204000000000002</v>
      </c>
      <c r="F2813">
        <f t="shared" si="47"/>
        <v>22</v>
      </c>
    </row>
    <row r="2814" spans="1:6" x14ac:dyDescent="0.35">
      <c r="A2814">
        <v>22090</v>
      </c>
      <c r="B2814" t="s">
        <v>3227</v>
      </c>
      <c r="C2814" t="s">
        <v>428</v>
      </c>
      <c r="D2814" t="s">
        <v>429</v>
      </c>
      <c r="E2814">
        <v>16.777100000000001</v>
      </c>
      <c r="F2814">
        <f t="shared" si="47"/>
        <v>22</v>
      </c>
    </row>
    <row r="2815" spans="1:6" x14ac:dyDescent="0.35">
      <c r="A2815">
        <v>22091</v>
      </c>
      <c r="B2815" t="s">
        <v>3228</v>
      </c>
      <c r="C2815" t="s">
        <v>428</v>
      </c>
      <c r="D2815" t="s">
        <v>429</v>
      </c>
      <c r="E2815">
        <v>13.1351</v>
      </c>
      <c r="F2815">
        <f t="shared" si="47"/>
        <v>22</v>
      </c>
    </row>
    <row r="2816" spans="1:6" x14ac:dyDescent="0.35">
      <c r="A2816">
        <v>22092</v>
      </c>
      <c r="B2816" t="s">
        <v>3229</v>
      </c>
      <c r="C2816" t="s">
        <v>428</v>
      </c>
      <c r="D2816" t="s">
        <v>429</v>
      </c>
      <c r="E2816">
        <v>20.637899999999998</v>
      </c>
      <c r="F2816">
        <f t="shared" si="47"/>
        <v>22</v>
      </c>
    </row>
    <row r="2817" spans="1:6" x14ac:dyDescent="0.35">
      <c r="A2817">
        <v>22093</v>
      </c>
      <c r="B2817" t="s">
        <v>3230</v>
      </c>
      <c r="C2817" t="s">
        <v>432</v>
      </c>
      <c r="D2817" t="s">
        <v>433</v>
      </c>
      <c r="E2817">
        <v>38.827599999999997</v>
      </c>
      <c r="F2817">
        <f t="shared" si="47"/>
        <v>22</v>
      </c>
    </row>
    <row r="2818" spans="1:6" x14ac:dyDescent="0.35">
      <c r="A2818">
        <v>22095</v>
      </c>
      <c r="B2818" t="s">
        <v>3231</v>
      </c>
      <c r="C2818" t="s">
        <v>442</v>
      </c>
      <c r="D2818" t="s">
        <v>433</v>
      </c>
      <c r="E2818">
        <v>46.146900000000002</v>
      </c>
      <c r="F2818">
        <f t="shared" si="47"/>
        <v>22</v>
      </c>
    </row>
    <row r="2819" spans="1:6" x14ac:dyDescent="0.35">
      <c r="A2819">
        <v>22097</v>
      </c>
      <c r="B2819" t="s">
        <v>3232</v>
      </c>
      <c r="C2819" t="s">
        <v>442</v>
      </c>
      <c r="D2819" t="s">
        <v>433</v>
      </c>
      <c r="E2819">
        <v>27.880199999999999</v>
      </c>
      <c r="F2819">
        <f t="shared" ref="F2819:F2882" si="48">INT(A2819/1000)</f>
        <v>22</v>
      </c>
    </row>
    <row r="2820" spans="1:6" x14ac:dyDescent="0.35">
      <c r="A2820">
        <v>22098</v>
      </c>
      <c r="B2820" t="s">
        <v>3233</v>
      </c>
      <c r="C2820" t="s">
        <v>428</v>
      </c>
      <c r="D2820" t="s">
        <v>429</v>
      </c>
      <c r="E2820">
        <v>14.0505</v>
      </c>
      <c r="F2820">
        <f t="shared" si="48"/>
        <v>22</v>
      </c>
    </row>
    <row r="2821" spans="1:6" x14ac:dyDescent="0.35">
      <c r="A2821">
        <v>22102</v>
      </c>
      <c r="B2821" t="s">
        <v>3234</v>
      </c>
      <c r="C2821" t="s">
        <v>432</v>
      </c>
      <c r="D2821" t="s">
        <v>433</v>
      </c>
      <c r="E2821">
        <v>26.680199999999999</v>
      </c>
      <c r="F2821">
        <f t="shared" si="48"/>
        <v>22</v>
      </c>
    </row>
    <row r="2822" spans="1:6" x14ac:dyDescent="0.35">
      <c r="A2822">
        <v>22103</v>
      </c>
      <c r="B2822" t="s">
        <v>3235</v>
      </c>
      <c r="C2822" t="s">
        <v>428</v>
      </c>
      <c r="D2822" t="s">
        <v>429</v>
      </c>
      <c r="E2822">
        <v>12.441599999999999</v>
      </c>
      <c r="F2822">
        <f t="shared" si="48"/>
        <v>22</v>
      </c>
    </row>
    <row r="2823" spans="1:6" x14ac:dyDescent="0.35">
      <c r="A2823">
        <v>22104</v>
      </c>
      <c r="B2823" t="s">
        <v>3236</v>
      </c>
      <c r="C2823" t="s">
        <v>428</v>
      </c>
      <c r="D2823" t="s">
        <v>429</v>
      </c>
      <c r="E2823">
        <v>62.8371</v>
      </c>
      <c r="F2823">
        <f t="shared" si="48"/>
        <v>22</v>
      </c>
    </row>
    <row r="2824" spans="1:6" x14ac:dyDescent="0.35">
      <c r="A2824">
        <v>22106</v>
      </c>
      <c r="B2824" t="s">
        <v>1975</v>
      </c>
      <c r="C2824" t="s">
        <v>432</v>
      </c>
      <c r="D2824" t="s">
        <v>433</v>
      </c>
      <c r="E2824">
        <v>15.3377</v>
      </c>
      <c r="F2824">
        <f t="shared" si="48"/>
        <v>22</v>
      </c>
    </row>
    <row r="2825" spans="1:6" x14ac:dyDescent="0.35">
      <c r="A2825">
        <v>22108</v>
      </c>
      <c r="B2825" t="s">
        <v>3237</v>
      </c>
      <c r="C2825" t="s">
        <v>428</v>
      </c>
      <c r="D2825" t="s">
        <v>429</v>
      </c>
      <c r="E2825">
        <v>11.367100000000001</v>
      </c>
      <c r="F2825">
        <f t="shared" si="48"/>
        <v>22</v>
      </c>
    </row>
    <row r="2826" spans="1:6" x14ac:dyDescent="0.35">
      <c r="A2826">
        <v>22109</v>
      </c>
      <c r="B2826" t="s">
        <v>3238</v>
      </c>
      <c r="C2826" t="s">
        <v>432</v>
      </c>
      <c r="D2826" t="s">
        <v>433</v>
      </c>
      <c r="E2826">
        <v>8.3831000000000007</v>
      </c>
      <c r="F2826">
        <f t="shared" si="48"/>
        <v>22</v>
      </c>
    </row>
    <row r="2827" spans="1:6" x14ac:dyDescent="0.35">
      <c r="A2827">
        <v>22110</v>
      </c>
      <c r="B2827" t="s">
        <v>3239</v>
      </c>
      <c r="C2827" t="s">
        <v>432</v>
      </c>
      <c r="D2827" t="s">
        <v>433</v>
      </c>
      <c r="E2827">
        <v>26.897200000000002</v>
      </c>
      <c r="F2827">
        <f t="shared" si="48"/>
        <v>22</v>
      </c>
    </row>
    <row r="2828" spans="1:6" x14ac:dyDescent="0.35">
      <c r="A2828">
        <v>22112</v>
      </c>
      <c r="B2828" t="s">
        <v>3240</v>
      </c>
      <c r="C2828" t="s">
        <v>432</v>
      </c>
      <c r="D2828" t="s">
        <v>433</v>
      </c>
      <c r="E2828">
        <v>21.0932</v>
      </c>
      <c r="F2828">
        <f t="shared" si="48"/>
        <v>22</v>
      </c>
    </row>
    <row r="2829" spans="1:6" x14ac:dyDescent="0.35">
      <c r="A2829">
        <v>22113</v>
      </c>
      <c r="B2829" t="s">
        <v>3241</v>
      </c>
      <c r="C2829" t="s">
        <v>432</v>
      </c>
      <c r="D2829" t="s">
        <v>433</v>
      </c>
      <c r="E2829">
        <v>23.659700000000001</v>
      </c>
      <c r="F2829">
        <f t="shared" si="48"/>
        <v>22</v>
      </c>
    </row>
    <row r="2830" spans="1:6" x14ac:dyDescent="0.35">
      <c r="A2830">
        <v>22114</v>
      </c>
      <c r="B2830" t="s">
        <v>3242</v>
      </c>
      <c r="C2830" t="s">
        <v>432</v>
      </c>
      <c r="D2830" t="s">
        <v>433</v>
      </c>
      <c r="E2830">
        <v>27.4985</v>
      </c>
      <c r="F2830">
        <f t="shared" si="48"/>
        <v>22</v>
      </c>
    </row>
    <row r="2831" spans="1:6" x14ac:dyDescent="0.35">
      <c r="A2831">
        <v>22115</v>
      </c>
      <c r="B2831" t="s">
        <v>3243</v>
      </c>
      <c r="C2831" t="s">
        <v>442</v>
      </c>
      <c r="D2831" t="s">
        <v>433</v>
      </c>
      <c r="E2831">
        <v>49.168999999999997</v>
      </c>
      <c r="F2831">
        <f t="shared" si="48"/>
        <v>22</v>
      </c>
    </row>
    <row r="2832" spans="1:6" x14ac:dyDescent="0.35">
      <c r="A2832">
        <v>22116</v>
      </c>
      <c r="B2832" t="s">
        <v>3244</v>
      </c>
      <c r="C2832" t="s">
        <v>428</v>
      </c>
      <c r="D2832" t="s">
        <v>429</v>
      </c>
      <c r="E2832">
        <v>25.587900000000001</v>
      </c>
      <c r="F2832">
        <f t="shared" si="48"/>
        <v>22</v>
      </c>
    </row>
    <row r="2833" spans="1:6" x14ac:dyDescent="0.35">
      <c r="A2833">
        <v>22117</v>
      </c>
      <c r="B2833" t="s">
        <v>3245</v>
      </c>
      <c r="C2833" t="s">
        <v>428</v>
      </c>
      <c r="D2833" t="s">
        <v>429</v>
      </c>
      <c r="E2833">
        <v>13.787800000000001</v>
      </c>
      <c r="F2833">
        <f t="shared" si="48"/>
        <v>22</v>
      </c>
    </row>
    <row r="2834" spans="1:6" x14ac:dyDescent="0.35">
      <c r="A2834">
        <v>22118</v>
      </c>
      <c r="B2834" t="s">
        <v>3246</v>
      </c>
      <c r="C2834" t="s">
        <v>432</v>
      </c>
      <c r="D2834" t="s">
        <v>433</v>
      </c>
      <c r="E2834">
        <v>81.455200000000005</v>
      </c>
      <c r="F2834">
        <f t="shared" si="48"/>
        <v>22</v>
      </c>
    </row>
    <row r="2835" spans="1:6" x14ac:dyDescent="0.35">
      <c r="A2835">
        <v>22120</v>
      </c>
      <c r="B2835" t="s">
        <v>3247</v>
      </c>
      <c r="C2835" t="s">
        <v>432</v>
      </c>
      <c r="D2835" t="s">
        <v>433</v>
      </c>
      <c r="E2835">
        <v>33.929099999999998</v>
      </c>
      <c r="F2835">
        <f t="shared" si="48"/>
        <v>22</v>
      </c>
    </row>
    <row r="2836" spans="1:6" x14ac:dyDescent="0.35">
      <c r="A2836">
        <v>22123</v>
      </c>
      <c r="B2836" t="s">
        <v>3248</v>
      </c>
      <c r="C2836" t="s">
        <v>428</v>
      </c>
      <c r="D2836" t="s">
        <v>429</v>
      </c>
      <c r="E2836">
        <v>33.245699999999999</v>
      </c>
      <c r="F2836">
        <f t="shared" si="48"/>
        <v>22</v>
      </c>
    </row>
    <row r="2837" spans="1:6" x14ac:dyDescent="0.35">
      <c r="A2837">
        <v>22124</v>
      </c>
      <c r="B2837" t="s">
        <v>3249</v>
      </c>
      <c r="C2837" t="s">
        <v>428</v>
      </c>
      <c r="D2837" t="s">
        <v>429</v>
      </c>
      <c r="E2837">
        <v>28.9114</v>
      </c>
      <c r="F2837">
        <f t="shared" si="48"/>
        <v>22</v>
      </c>
    </row>
    <row r="2838" spans="1:6" x14ac:dyDescent="0.35">
      <c r="A2838">
        <v>22127</v>
      </c>
      <c r="B2838" t="s">
        <v>3250</v>
      </c>
      <c r="C2838" t="s">
        <v>428</v>
      </c>
      <c r="D2838" t="s">
        <v>429</v>
      </c>
      <c r="E2838">
        <v>3.8203999999999998</v>
      </c>
      <c r="F2838">
        <f t="shared" si="48"/>
        <v>22</v>
      </c>
    </row>
    <row r="2839" spans="1:6" x14ac:dyDescent="0.35">
      <c r="A2839">
        <v>22128</v>
      </c>
      <c r="B2839" t="s">
        <v>3251</v>
      </c>
      <c r="C2839" t="s">
        <v>428</v>
      </c>
      <c r="D2839" t="s">
        <v>429</v>
      </c>
      <c r="E2839">
        <v>6.1638000000000002</v>
      </c>
      <c r="F2839">
        <f t="shared" si="48"/>
        <v>22</v>
      </c>
    </row>
    <row r="2840" spans="1:6" x14ac:dyDescent="0.35">
      <c r="A2840">
        <v>22129</v>
      </c>
      <c r="B2840" t="s">
        <v>3252</v>
      </c>
      <c r="C2840" t="s">
        <v>442</v>
      </c>
      <c r="D2840" t="s">
        <v>433</v>
      </c>
      <c r="E2840">
        <v>7.9237000000000002</v>
      </c>
      <c r="F2840">
        <f t="shared" si="48"/>
        <v>22</v>
      </c>
    </row>
    <row r="2841" spans="1:6" x14ac:dyDescent="0.35">
      <c r="A2841">
        <v>22130</v>
      </c>
      <c r="B2841" t="s">
        <v>3253</v>
      </c>
      <c r="C2841" t="s">
        <v>442</v>
      </c>
      <c r="D2841" t="s">
        <v>433</v>
      </c>
      <c r="E2841">
        <v>16.733699999999999</v>
      </c>
      <c r="F2841">
        <f t="shared" si="48"/>
        <v>22</v>
      </c>
    </row>
    <row r="2842" spans="1:6" x14ac:dyDescent="0.35">
      <c r="A2842">
        <v>22131</v>
      </c>
      <c r="B2842" t="s">
        <v>3254</v>
      </c>
      <c r="C2842" t="s">
        <v>451</v>
      </c>
      <c r="D2842" t="s">
        <v>433</v>
      </c>
      <c r="E2842">
        <v>25.317900000000002</v>
      </c>
      <c r="F2842">
        <f t="shared" si="48"/>
        <v>22</v>
      </c>
    </row>
    <row r="2843" spans="1:6" x14ac:dyDescent="0.35">
      <c r="A2843">
        <v>22133</v>
      </c>
      <c r="B2843" t="s">
        <v>3255</v>
      </c>
      <c r="C2843" t="s">
        <v>442</v>
      </c>
      <c r="D2843" t="s">
        <v>433</v>
      </c>
      <c r="E2843">
        <v>16.821999999999999</v>
      </c>
      <c r="F2843">
        <f t="shared" si="48"/>
        <v>22</v>
      </c>
    </row>
    <row r="2844" spans="1:6" x14ac:dyDescent="0.35">
      <c r="A2844">
        <v>22134</v>
      </c>
      <c r="B2844" t="s">
        <v>3256</v>
      </c>
      <c r="C2844" t="s">
        <v>432</v>
      </c>
      <c r="D2844" t="s">
        <v>433</v>
      </c>
      <c r="E2844">
        <v>20.742799999999999</v>
      </c>
      <c r="F2844">
        <f t="shared" si="48"/>
        <v>22</v>
      </c>
    </row>
    <row r="2845" spans="1:6" x14ac:dyDescent="0.35">
      <c r="A2845">
        <v>22135</v>
      </c>
      <c r="B2845" t="s">
        <v>3257</v>
      </c>
      <c r="C2845" t="s">
        <v>442</v>
      </c>
      <c r="D2845" t="s">
        <v>433</v>
      </c>
      <c r="E2845">
        <v>13.397600000000001</v>
      </c>
      <c r="F2845">
        <f t="shared" si="48"/>
        <v>22</v>
      </c>
    </row>
    <row r="2846" spans="1:6" x14ac:dyDescent="0.35">
      <c r="A2846">
        <v>22136</v>
      </c>
      <c r="B2846" t="s">
        <v>3258</v>
      </c>
      <c r="C2846" t="s">
        <v>451</v>
      </c>
      <c r="D2846" t="s">
        <v>433</v>
      </c>
      <c r="E2846">
        <v>162.75030000000001</v>
      </c>
      <c r="F2846">
        <f t="shared" si="48"/>
        <v>22</v>
      </c>
    </row>
    <row r="2847" spans="1:6" x14ac:dyDescent="0.35">
      <c r="A2847">
        <v>22137</v>
      </c>
      <c r="B2847" t="s">
        <v>3259</v>
      </c>
      <c r="C2847" t="s">
        <v>451</v>
      </c>
      <c r="D2847" t="s">
        <v>433</v>
      </c>
      <c r="E2847">
        <v>49.269199999999998</v>
      </c>
      <c r="F2847">
        <f t="shared" si="48"/>
        <v>22</v>
      </c>
    </row>
    <row r="2848" spans="1:6" x14ac:dyDescent="0.35">
      <c r="A2848">
        <v>22138</v>
      </c>
      <c r="B2848" t="s">
        <v>3260</v>
      </c>
      <c r="C2848" t="s">
        <v>432</v>
      </c>
      <c r="D2848" t="s">
        <v>433</v>
      </c>
      <c r="E2848">
        <v>21.9815</v>
      </c>
      <c r="F2848">
        <f t="shared" si="48"/>
        <v>22</v>
      </c>
    </row>
    <row r="2849" spans="1:6" x14ac:dyDescent="0.35">
      <c r="A2849">
        <v>22139</v>
      </c>
      <c r="B2849" t="s">
        <v>3261</v>
      </c>
      <c r="C2849" t="s">
        <v>428</v>
      </c>
      <c r="D2849" t="s">
        <v>429</v>
      </c>
      <c r="E2849">
        <v>54.0505</v>
      </c>
      <c r="F2849">
        <f t="shared" si="48"/>
        <v>22</v>
      </c>
    </row>
    <row r="2850" spans="1:6" x14ac:dyDescent="0.35">
      <c r="A2850">
        <v>22142</v>
      </c>
      <c r="B2850" t="s">
        <v>3262</v>
      </c>
      <c r="C2850" t="s">
        <v>432</v>
      </c>
      <c r="D2850" t="s">
        <v>433</v>
      </c>
      <c r="E2850">
        <v>69.735699999999994</v>
      </c>
      <c r="F2850">
        <f t="shared" si="48"/>
        <v>22</v>
      </c>
    </row>
    <row r="2851" spans="1:6" x14ac:dyDescent="0.35">
      <c r="A2851">
        <v>22143</v>
      </c>
      <c r="B2851" t="s">
        <v>3263</v>
      </c>
      <c r="C2851" t="s">
        <v>432</v>
      </c>
      <c r="D2851" t="s">
        <v>433</v>
      </c>
      <c r="E2851">
        <v>69.027500000000003</v>
      </c>
      <c r="F2851">
        <f t="shared" si="48"/>
        <v>22</v>
      </c>
    </row>
    <row r="2852" spans="1:6" x14ac:dyDescent="0.35">
      <c r="A2852">
        <v>22144</v>
      </c>
      <c r="B2852" t="s">
        <v>3264</v>
      </c>
      <c r="C2852" t="s">
        <v>428</v>
      </c>
      <c r="D2852" t="s">
        <v>429</v>
      </c>
      <c r="E2852">
        <v>9.5629000000000008</v>
      </c>
      <c r="F2852">
        <f t="shared" si="48"/>
        <v>22</v>
      </c>
    </row>
    <row r="2853" spans="1:6" x14ac:dyDescent="0.35">
      <c r="A2853">
        <v>22147</v>
      </c>
      <c r="B2853" t="s">
        <v>3265</v>
      </c>
      <c r="C2853" t="s">
        <v>432</v>
      </c>
      <c r="D2853" t="s">
        <v>433</v>
      </c>
      <c r="E2853">
        <v>110.3121</v>
      </c>
      <c r="F2853">
        <f t="shared" si="48"/>
        <v>22</v>
      </c>
    </row>
    <row r="2854" spans="1:6" x14ac:dyDescent="0.35">
      <c r="A2854">
        <v>22150</v>
      </c>
      <c r="B2854" t="s">
        <v>3266</v>
      </c>
      <c r="C2854" t="s">
        <v>432</v>
      </c>
      <c r="D2854" t="s">
        <v>433</v>
      </c>
      <c r="E2854">
        <v>132.3451</v>
      </c>
      <c r="F2854">
        <f t="shared" si="48"/>
        <v>22</v>
      </c>
    </row>
    <row r="2855" spans="1:6" x14ac:dyDescent="0.35">
      <c r="A2855">
        <v>22153</v>
      </c>
      <c r="B2855" t="s">
        <v>3267</v>
      </c>
      <c r="C2855" t="s">
        <v>442</v>
      </c>
      <c r="D2855" t="s">
        <v>433</v>
      </c>
      <c r="E2855">
        <v>40.728299999999997</v>
      </c>
      <c r="F2855">
        <f t="shared" si="48"/>
        <v>22</v>
      </c>
    </row>
    <row r="2856" spans="1:6" x14ac:dyDescent="0.35">
      <c r="A2856">
        <v>22155</v>
      </c>
      <c r="B2856" t="s">
        <v>3268</v>
      </c>
      <c r="C2856" t="s">
        <v>432</v>
      </c>
      <c r="D2856" t="s">
        <v>433</v>
      </c>
      <c r="E2856">
        <v>9.0747999999999998</v>
      </c>
      <c r="F2856">
        <f t="shared" si="48"/>
        <v>22</v>
      </c>
    </row>
    <row r="2857" spans="1:6" x14ac:dyDescent="0.35">
      <c r="A2857">
        <v>22156</v>
      </c>
      <c r="B2857" t="s">
        <v>3269</v>
      </c>
      <c r="C2857" t="s">
        <v>442</v>
      </c>
      <c r="D2857" t="s">
        <v>433</v>
      </c>
      <c r="E2857">
        <v>38.385899999999999</v>
      </c>
      <c r="F2857">
        <f t="shared" si="48"/>
        <v>22</v>
      </c>
    </row>
    <row r="2858" spans="1:6" x14ac:dyDescent="0.35">
      <c r="A2858">
        <v>22157</v>
      </c>
      <c r="B2858" t="s">
        <v>3270</v>
      </c>
      <c r="C2858" t="s">
        <v>442</v>
      </c>
      <c r="D2858" t="s">
        <v>433</v>
      </c>
      <c r="E2858">
        <v>9.8497000000000003</v>
      </c>
      <c r="F2858">
        <f t="shared" si="48"/>
        <v>22</v>
      </c>
    </row>
    <row r="2859" spans="1:6" x14ac:dyDescent="0.35">
      <c r="A2859">
        <v>22159</v>
      </c>
      <c r="B2859" t="s">
        <v>3271</v>
      </c>
      <c r="C2859" t="s">
        <v>432</v>
      </c>
      <c r="D2859" t="s">
        <v>433</v>
      </c>
      <c r="E2859">
        <v>5.8399000000000001</v>
      </c>
      <c r="F2859">
        <f t="shared" si="48"/>
        <v>22</v>
      </c>
    </row>
    <row r="2860" spans="1:6" x14ac:dyDescent="0.35">
      <c r="A2860">
        <v>22160</v>
      </c>
      <c r="B2860" t="s">
        <v>3272</v>
      </c>
      <c r="C2860" t="s">
        <v>442</v>
      </c>
      <c r="D2860" t="s">
        <v>433</v>
      </c>
      <c r="E2860">
        <v>9.8804999999999996</v>
      </c>
      <c r="F2860">
        <f t="shared" si="48"/>
        <v>22</v>
      </c>
    </row>
    <row r="2861" spans="1:6" x14ac:dyDescent="0.35">
      <c r="A2861">
        <v>22161</v>
      </c>
      <c r="B2861" t="s">
        <v>3273</v>
      </c>
      <c r="C2861" t="s">
        <v>511</v>
      </c>
      <c r="D2861" t="s">
        <v>429</v>
      </c>
      <c r="E2861">
        <v>51.869599999999998</v>
      </c>
      <c r="F2861">
        <f t="shared" si="48"/>
        <v>22</v>
      </c>
    </row>
    <row r="2862" spans="1:6" x14ac:dyDescent="0.35">
      <c r="A2862">
        <v>22162</v>
      </c>
      <c r="B2862" t="s">
        <v>3274</v>
      </c>
      <c r="C2862" t="s">
        <v>432</v>
      </c>
      <c r="D2862" t="s">
        <v>433</v>
      </c>
      <c r="E2862">
        <v>6.7683999999999997</v>
      </c>
      <c r="F2862">
        <f t="shared" si="48"/>
        <v>22</v>
      </c>
    </row>
    <row r="2863" spans="1:6" x14ac:dyDescent="0.35">
      <c r="A2863">
        <v>22163</v>
      </c>
      <c r="B2863" t="s">
        <v>3275</v>
      </c>
      <c r="C2863" t="s">
        <v>432</v>
      </c>
      <c r="D2863" t="s">
        <v>433</v>
      </c>
      <c r="E2863">
        <v>30.9375</v>
      </c>
      <c r="F2863">
        <f t="shared" si="48"/>
        <v>22</v>
      </c>
    </row>
    <row r="2864" spans="1:6" x14ac:dyDescent="0.35">
      <c r="A2864">
        <v>22164</v>
      </c>
      <c r="B2864" t="s">
        <v>3276</v>
      </c>
      <c r="C2864" t="s">
        <v>432</v>
      </c>
      <c r="D2864" t="s">
        <v>433</v>
      </c>
      <c r="E2864">
        <v>10.964499999999999</v>
      </c>
      <c r="F2864">
        <f t="shared" si="48"/>
        <v>22</v>
      </c>
    </row>
    <row r="2865" spans="1:6" x14ac:dyDescent="0.35">
      <c r="A2865">
        <v>22165</v>
      </c>
      <c r="B2865" t="s">
        <v>665</v>
      </c>
      <c r="C2865" t="s">
        <v>432</v>
      </c>
      <c r="D2865" t="s">
        <v>433</v>
      </c>
      <c r="E2865">
        <v>4.992</v>
      </c>
      <c r="F2865">
        <f t="shared" si="48"/>
        <v>22</v>
      </c>
    </row>
    <row r="2866" spans="1:6" x14ac:dyDescent="0.35">
      <c r="A2866">
        <v>22167</v>
      </c>
      <c r="B2866" t="s">
        <v>3277</v>
      </c>
      <c r="C2866" t="s">
        <v>428</v>
      </c>
      <c r="D2866" t="s">
        <v>429</v>
      </c>
      <c r="E2866">
        <v>16.539000000000001</v>
      </c>
      <c r="F2866">
        <f t="shared" si="48"/>
        <v>22</v>
      </c>
    </row>
    <row r="2867" spans="1:6" x14ac:dyDescent="0.35">
      <c r="A2867">
        <v>22168</v>
      </c>
      <c r="B2867" t="s">
        <v>3278</v>
      </c>
      <c r="C2867" t="s">
        <v>442</v>
      </c>
      <c r="D2867" t="s">
        <v>433</v>
      </c>
      <c r="E2867">
        <v>15.3429</v>
      </c>
      <c r="F2867">
        <f t="shared" si="48"/>
        <v>22</v>
      </c>
    </row>
    <row r="2868" spans="1:6" x14ac:dyDescent="0.35">
      <c r="A2868">
        <v>22169</v>
      </c>
      <c r="B2868" t="s">
        <v>3279</v>
      </c>
      <c r="C2868" t="s">
        <v>442</v>
      </c>
      <c r="D2868" t="s">
        <v>433</v>
      </c>
      <c r="E2868">
        <v>7.8884999999999996</v>
      </c>
      <c r="F2868">
        <f t="shared" si="48"/>
        <v>22</v>
      </c>
    </row>
    <row r="2869" spans="1:6" x14ac:dyDescent="0.35">
      <c r="A2869">
        <v>22170</v>
      </c>
      <c r="B2869" t="s">
        <v>3280</v>
      </c>
      <c r="C2869" t="s">
        <v>432</v>
      </c>
      <c r="D2869" t="s">
        <v>433</v>
      </c>
      <c r="E2869">
        <v>11.177300000000001</v>
      </c>
      <c r="F2869">
        <f t="shared" si="48"/>
        <v>22</v>
      </c>
    </row>
    <row r="2870" spans="1:6" x14ac:dyDescent="0.35">
      <c r="A2870">
        <v>22171</v>
      </c>
      <c r="B2870" t="s">
        <v>3281</v>
      </c>
      <c r="C2870" t="s">
        <v>442</v>
      </c>
      <c r="D2870" t="s">
        <v>433</v>
      </c>
      <c r="E2870">
        <v>29.853400000000001</v>
      </c>
      <c r="F2870">
        <f t="shared" si="48"/>
        <v>22</v>
      </c>
    </row>
    <row r="2871" spans="1:6" x14ac:dyDescent="0.35">
      <c r="A2871">
        <v>22172</v>
      </c>
      <c r="B2871" t="s">
        <v>3282</v>
      </c>
      <c r="C2871" t="s">
        <v>442</v>
      </c>
      <c r="D2871" t="s">
        <v>433</v>
      </c>
      <c r="E2871">
        <v>20.616099999999999</v>
      </c>
      <c r="F2871">
        <f t="shared" si="48"/>
        <v>22</v>
      </c>
    </row>
    <row r="2872" spans="1:6" x14ac:dyDescent="0.35">
      <c r="A2872">
        <v>22173</v>
      </c>
      <c r="B2872" t="s">
        <v>3283</v>
      </c>
      <c r="C2872" t="s">
        <v>432</v>
      </c>
      <c r="D2872" t="s">
        <v>433</v>
      </c>
      <c r="E2872">
        <v>12.5474</v>
      </c>
      <c r="F2872">
        <f t="shared" si="48"/>
        <v>22</v>
      </c>
    </row>
    <row r="2873" spans="1:6" x14ac:dyDescent="0.35">
      <c r="A2873">
        <v>22176</v>
      </c>
      <c r="B2873" t="s">
        <v>3284</v>
      </c>
      <c r="C2873" t="s">
        <v>432</v>
      </c>
      <c r="D2873" t="s">
        <v>433</v>
      </c>
      <c r="E2873">
        <v>19.991399999999999</v>
      </c>
      <c r="F2873">
        <f t="shared" si="48"/>
        <v>22</v>
      </c>
    </row>
    <row r="2874" spans="1:6" x14ac:dyDescent="0.35">
      <c r="A2874">
        <v>22177</v>
      </c>
      <c r="B2874" t="s">
        <v>3285</v>
      </c>
      <c r="C2874" t="s">
        <v>442</v>
      </c>
      <c r="D2874" t="s">
        <v>433</v>
      </c>
      <c r="E2874">
        <v>14.8812</v>
      </c>
      <c r="F2874">
        <f t="shared" si="48"/>
        <v>22</v>
      </c>
    </row>
    <row r="2875" spans="1:6" x14ac:dyDescent="0.35">
      <c r="A2875">
        <v>22179</v>
      </c>
      <c r="B2875" t="s">
        <v>3286</v>
      </c>
      <c r="C2875" t="s">
        <v>432</v>
      </c>
      <c r="D2875" t="s">
        <v>433</v>
      </c>
      <c r="E2875">
        <v>70.763000000000005</v>
      </c>
      <c r="F2875">
        <f t="shared" si="48"/>
        <v>22</v>
      </c>
    </row>
    <row r="2876" spans="1:6" x14ac:dyDescent="0.35">
      <c r="A2876">
        <v>22180</v>
      </c>
      <c r="B2876" t="s">
        <v>3287</v>
      </c>
      <c r="C2876" t="s">
        <v>442</v>
      </c>
      <c r="D2876" t="s">
        <v>433</v>
      </c>
      <c r="E2876">
        <v>29.8535</v>
      </c>
      <c r="F2876">
        <f t="shared" si="48"/>
        <v>22</v>
      </c>
    </row>
    <row r="2877" spans="1:6" x14ac:dyDescent="0.35">
      <c r="A2877">
        <v>22181</v>
      </c>
      <c r="B2877" t="s">
        <v>3288</v>
      </c>
      <c r="C2877" t="s">
        <v>428</v>
      </c>
      <c r="D2877" t="s">
        <v>429</v>
      </c>
      <c r="E2877">
        <v>17.937100000000001</v>
      </c>
      <c r="F2877">
        <f t="shared" si="48"/>
        <v>22</v>
      </c>
    </row>
    <row r="2878" spans="1:6" x14ac:dyDescent="0.35">
      <c r="A2878">
        <v>22182</v>
      </c>
      <c r="B2878" t="s">
        <v>3289</v>
      </c>
      <c r="C2878" t="s">
        <v>442</v>
      </c>
      <c r="D2878" t="s">
        <v>433</v>
      </c>
      <c r="E2878">
        <v>49.181800000000003</v>
      </c>
      <c r="F2878">
        <f t="shared" si="48"/>
        <v>22</v>
      </c>
    </row>
    <row r="2879" spans="1:6" x14ac:dyDescent="0.35">
      <c r="A2879">
        <v>22183</v>
      </c>
      <c r="B2879" t="s">
        <v>3290</v>
      </c>
      <c r="C2879" t="s">
        <v>451</v>
      </c>
      <c r="D2879" t="s">
        <v>433</v>
      </c>
      <c r="E2879">
        <v>64.317300000000003</v>
      </c>
      <c r="F2879">
        <f t="shared" si="48"/>
        <v>22</v>
      </c>
    </row>
    <row r="2880" spans="1:6" x14ac:dyDescent="0.35">
      <c r="A2880">
        <v>22184</v>
      </c>
      <c r="B2880" t="s">
        <v>3291</v>
      </c>
      <c r="C2880" t="s">
        <v>432</v>
      </c>
      <c r="D2880" t="s">
        <v>433</v>
      </c>
      <c r="E2880">
        <v>39.189</v>
      </c>
      <c r="F2880">
        <f t="shared" si="48"/>
        <v>22</v>
      </c>
    </row>
    <row r="2881" spans="1:6" x14ac:dyDescent="0.35">
      <c r="A2881">
        <v>22188</v>
      </c>
      <c r="B2881" t="s">
        <v>3292</v>
      </c>
      <c r="C2881" t="s">
        <v>442</v>
      </c>
      <c r="D2881" t="s">
        <v>433</v>
      </c>
      <c r="E2881">
        <v>63.891100000000002</v>
      </c>
      <c r="F2881">
        <f t="shared" si="48"/>
        <v>22</v>
      </c>
    </row>
    <row r="2882" spans="1:6" x14ac:dyDescent="0.35">
      <c r="A2882">
        <v>22189</v>
      </c>
      <c r="B2882" t="s">
        <v>3293</v>
      </c>
      <c r="C2882" t="s">
        <v>442</v>
      </c>
      <c r="D2882" t="s">
        <v>433</v>
      </c>
      <c r="E2882">
        <v>18.231999999999999</v>
      </c>
      <c r="F2882">
        <f t="shared" si="48"/>
        <v>22</v>
      </c>
    </row>
    <row r="2883" spans="1:6" x14ac:dyDescent="0.35">
      <c r="A2883">
        <v>22190</v>
      </c>
      <c r="B2883" t="s">
        <v>3294</v>
      </c>
      <c r="C2883" t="s">
        <v>428</v>
      </c>
      <c r="D2883" t="s">
        <v>429</v>
      </c>
      <c r="E2883">
        <v>2.9798</v>
      </c>
      <c r="F2883">
        <f t="shared" ref="F2883:F2946" si="49">INT(A2883/1000)</f>
        <v>22</v>
      </c>
    </row>
    <row r="2884" spans="1:6" x14ac:dyDescent="0.35">
      <c r="A2884">
        <v>22191</v>
      </c>
      <c r="B2884" t="s">
        <v>3295</v>
      </c>
      <c r="C2884" t="s">
        <v>432</v>
      </c>
      <c r="D2884" t="s">
        <v>433</v>
      </c>
      <c r="E2884">
        <v>28.238199999999999</v>
      </c>
      <c r="F2884">
        <f t="shared" si="49"/>
        <v>22</v>
      </c>
    </row>
    <row r="2885" spans="1:6" x14ac:dyDescent="0.35">
      <c r="A2885">
        <v>22193</v>
      </c>
      <c r="B2885" t="s">
        <v>3296</v>
      </c>
      <c r="C2885" t="s">
        <v>428</v>
      </c>
      <c r="D2885" t="s">
        <v>429</v>
      </c>
      <c r="E2885">
        <v>39.697800000000001</v>
      </c>
      <c r="F2885">
        <f t="shared" si="49"/>
        <v>22</v>
      </c>
    </row>
    <row r="2886" spans="1:6" x14ac:dyDescent="0.35">
      <c r="A2886">
        <v>22195</v>
      </c>
      <c r="B2886" t="s">
        <v>3297</v>
      </c>
      <c r="C2886" t="s">
        <v>432</v>
      </c>
      <c r="D2886" t="s">
        <v>433</v>
      </c>
      <c r="E2886">
        <v>5.8292999999999999</v>
      </c>
      <c r="F2886">
        <f t="shared" si="49"/>
        <v>22</v>
      </c>
    </row>
    <row r="2887" spans="1:6" x14ac:dyDescent="0.35">
      <c r="A2887">
        <v>22196</v>
      </c>
      <c r="B2887" t="s">
        <v>3298</v>
      </c>
      <c r="C2887" t="s">
        <v>432</v>
      </c>
      <c r="D2887" t="s">
        <v>433</v>
      </c>
      <c r="E2887">
        <v>50.575099999999999</v>
      </c>
      <c r="F2887">
        <f t="shared" si="49"/>
        <v>22</v>
      </c>
    </row>
    <row r="2888" spans="1:6" x14ac:dyDescent="0.35">
      <c r="A2888">
        <v>22199</v>
      </c>
      <c r="B2888" t="s">
        <v>3299</v>
      </c>
      <c r="C2888" t="s">
        <v>432</v>
      </c>
      <c r="D2888" t="s">
        <v>433</v>
      </c>
      <c r="E2888">
        <v>32.911299999999997</v>
      </c>
      <c r="F2888">
        <f t="shared" si="49"/>
        <v>22</v>
      </c>
    </row>
    <row r="2889" spans="1:6" x14ac:dyDescent="0.35">
      <c r="A2889">
        <v>22200</v>
      </c>
      <c r="B2889" t="s">
        <v>3300</v>
      </c>
      <c r="C2889" t="s">
        <v>428</v>
      </c>
      <c r="D2889" t="s">
        <v>429</v>
      </c>
      <c r="E2889">
        <v>26.400500000000001</v>
      </c>
      <c r="F2889">
        <f t="shared" si="49"/>
        <v>22</v>
      </c>
    </row>
    <row r="2890" spans="1:6" x14ac:dyDescent="0.35">
      <c r="A2890">
        <v>22202</v>
      </c>
      <c r="B2890" t="s">
        <v>3301</v>
      </c>
      <c r="C2890" t="s">
        <v>432</v>
      </c>
      <c r="D2890" t="s">
        <v>433</v>
      </c>
      <c r="E2890">
        <v>14.844799999999999</v>
      </c>
      <c r="F2890">
        <f t="shared" si="49"/>
        <v>22</v>
      </c>
    </row>
    <row r="2891" spans="1:6" x14ac:dyDescent="0.35">
      <c r="A2891">
        <v>22203</v>
      </c>
      <c r="B2891" t="s">
        <v>3302</v>
      </c>
      <c r="C2891" t="s">
        <v>428</v>
      </c>
      <c r="D2891" t="s">
        <v>429</v>
      </c>
      <c r="E2891">
        <v>50.295200000000001</v>
      </c>
      <c r="F2891">
        <f t="shared" si="49"/>
        <v>22</v>
      </c>
    </row>
    <row r="2892" spans="1:6" x14ac:dyDescent="0.35">
      <c r="A2892">
        <v>22205</v>
      </c>
      <c r="B2892" t="s">
        <v>32</v>
      </c>
      <c r="C2892" t="s">
        <v>511</v>
      </c>
      <c r="D2892" t="s">
        <v>429</v>
      </c>
      <c r="E2892">
        <v>157.54169999999999</v>
      </c>
      <c r="F2892">
        <f t="shared" si="49"/>
        <v>22</v>
      </c>
    </row>
    <row r="2893" spans="1:6" x14ac:dyDescent="0.35">
      <c r="A2893">
        <v>22209</v>
      </c>
      <c r="B2893" t="s">
        <v>3303</v>
      </c>
      <c r="C2893" t="s">
        <v>432</v>
      </c>
      <c r="D2893" t="s">
        <v>433</v>
      </c>
      <c r="E2893">
        <v>39.023000000000003</v>
      </c>
      <c r="F2893">
        <f t="shared" si="49"/>
        <v>22</v>
      </c>
    </row>
    <row r="2894" spans="1:6" x14ac:dyDescent="0.35">
      <c r="A2894">
        <v>22210</v>
      </c>
      <c r="B2894" t="s">
        <v>3304</v>
      </c>
      <c r="C2894" t="s">
        <v>428</v>
      </c>
      <c r="D2894" t="s">
        <v>429</v>
      </c>
      <c r="E2894">
        <v>77.954300000000003</v>
      </c>
      <c r="F2894">
        <f t="shared" si="49"/>
        <v>22</v>
      </c>
    </row>
    <row r="2895" spans="1:6" x14ac:dyDescent="0.35">
      <c r="A2895">
        <v>22213</v>
      </c>
      <c r="B2895" t="s">
        <v>3305</v>
      </c>
      <c r="C2895" t="s">
        <v>451</v>
      </c>
      <c r="D2895" t="s">
        <v>433</v>
      </c>
      <c r="E2895">
        <v>94.857699999999994</v>
      </c>
      <c r="F2895">
        <f t="shared" si="49"/>
        <v>22</v>
      </c>
    </row>
    <row r="2896" spans="1:6" x14ac:dyDescent="0.35">
      <c r="A2896">
        <v>22216</v>
      </c>
      <c r="B2896" t="s">
        <v>3306</v>
      </c>
      <c r="C2896" t="s">
        <v>442</v>
      </c>
      <c r="D2896" t="s">
        <v>433</v>
      </c>
      <c r="E2896">
        <v>12.239000000000001</v>
      </c>
      <c r="F2896">
        <f t="shared" si="49"/>
        <v>22</v>
      </c>
    </row>
    <row r="2897" spans="1:6" x14ac:dyDescent="0.35">
      <c r="A2897">
        <v>22222</v>
      </c>
      <c r="B2897" t="s">
        <v>3307</v>
      </c>
      <c r="C2897" t="s">
        <v>428</v>
      </c>
      <c r="D2897" t="s">
        <v>429</v>
      </c>
      <c r="E2897">
        <v>24.013500000000001</v>
      </c>
      <c r="F2897">
        <f t="shared" si="49"/>
        <v>22</v>
      </c>
    </row>
    <row r="2898" spans="1:6" x14ac:dyDescent="0.35">
      <c r="A2898">
        <v>22224</v>
      </c>
      <c r="B2898" t="s">
        <v>3308</v>
      </c>
      <c r="C2898" t="s">
        <v>428</v>
      </c>
      <c r="D2898" t="s">
        <v>429</v>
      </c>
      <c r="E2898">
        <v>10.5342</v>
      </c>
      <c r="F2898">
        <f t="shared" si="49"/>
        <v>22</v>
      </c>
    </row>
    <row r="2899" spans="1:6" x14ac:dyDescent="0.35">
      <c r="A2899">
        <v>22226</v>
      </c>
      <c r="B2899" t="s">
        <v>3309</v>
      </c>
      <c r="C2899" t="s">
        <v>432</v>
      </c>
      <c r="D2899" t="s">
        <v>433</v>
      </c>
      <c r="E2899">
        <v>35.4315</v>
      </c>
      <c r="F2899">
        <f t="shared" si="49"/>
        <v>22</v>
      </c>
    </row>
    <row r="2900" spans="1:6" x14ac:dyDescent="0.35">
      <c r="A2900">
        <v>22228</v>
      </c>
      <c r="B2900" t="s">
        <v>3310</v>
      </c>
      <c r="C2900" t="s">
        <v>442</v>
      </c>
      <c r="D2900" t="s">
        <v>433</v>
      </c>
      <c r="E2900">
        <v>68.034199999999998</v>
      </c>
      <c r="F2900">
        <f t="shared" si="49"/>
        <v>22</v>
      </c>
    </row>
    <row r="2901" spans="1:6" x14ac:dyDescent="0.35">
      <c r="A2901">
        <v>22229</v>
      </c>
      <c r="B2901" t="s">
        <v>3311</v>
      </c>
      <c r="C2901" t="s">
        <v>432</v>
      </c>
      <c r="D2901" t="s">
        <v>433</v>
      </c>
      <c r="E2901">
        <v>155.15530000000001</v>
      </c>
      <c r="F2901">
        <f t="shared" si="49"/>
        <v>22</v>
      </c>
    </row>
    <row r="2902" spans="1:6" x14ac:dyDescent="0.35">
      <c r="A2902">
        <v>22230</v>
      </c>
      <c r="B2902" t="s">
        <v>3312</v>
      </c>
      <c r="C2902" t="s">
        <v>442</v>
      </c>
      <c r="D2902" t="s">
        <v>433</v>
      </c>
      <c r="E2902">
        <v>79.938699999999997</v>
      </c>
      <c r="F2902">
        <f t="shared" si="49"/>
        <v>22</v>
      </c>
    </row>
    <row r="2903" spans="1:6" x14ac:dyDescent="0.35">
      <c r="A2903">
        <v>22231</v>
      </c>
      <c r="B2903" t="s">
        <v>3313</v>
      </c>
      <c r="C2903" t="s">
        <v>432</v>
      </c>
      <c r="D2903" t="s">
        <v>433</v>
      </c>
      <c r="E2903">
        <v>74.253799999999998</v>
      </c>
      <c r="F2903">
        <f t="shared" si="49"/>
        <v>22</v>
      </c>
    </row>
    <row r="2904" spans="1:6" x14ac:dyDescent="0.35">
      <c r="A2904">
        <v>22232</v>
      </c>
      <c r="B2904" t="s">
        <v>3314</v>
      </c>
      <c r="C2904" t="s">
        <v>432</v>
      </c>
      <c r="D2904" t="s">
        <v>433</v>
      </c>
      <c r="E2904">
        <v>177.1935</v>
      </c>
      <c r="F2904">
        <f t="shared" si="49"/>
        <v>22</v>
      </c>
    </row>
    <row r="2905" spans="1:6" x14ac:dyDescent="0.35">
      <c r="A2905">
        <v>22233</v>
      </c>
      <c r="B2905" t="s">
        <v>3315</v>
      </c>
      <c r="C2905" t="s">
        <v>432</v>
      </c>
      <c r="D2905" t="s">
        <v>433</v>
      </c>
      <c r="E2905">
        <v>36.359200000000001</v>
      </c>
      <c r="F2905">
        <f t="shared" si="49"/>
        <v>22</v>
      </c>
    </row>
    <row r="2906" spans="1:6" x14ac:dyDescent="0.35">
      <c r="A2906">
        <v>22234</v>
      </c>
      <c r="B2906" t="s">
        <v>3316</v>
      </c>
      <c r="C2906" t="s">
        <v>432</v>
      </c>
      <c r="D2906" t="s">
        <v>433</v>
      </c>
      <c r="E2906">
        <v>24.800999999999998</v>
      </c>
      <c r="F2906">
        <f t="shared" si="49"/>
        <v>22</v>
      </c>
    </row>
    <row r="2907" spans="1:6" x14ac:dyDescent="0.35">
      <c r="A2907">
        <v>22235</v>
      </c>
      <c r="B2907" t="s">
        <v>3317</v>
      </c>
      <c r="C2907" t="s">
        <v>442</v>
      </c>
      <c r="D2907" t="s">
        <v>433</v>
      </c>
      <c r="E2907">
        <v>33.682600000000001</v>
      </c>
      <c r="F2907">
        <f t="shared" si="49"/>
        <v>22</v>
      </c>
    </row>
    <row r="2908" spans="1:6" x14ac:dyDescent="0.35">
      <c r="A2908">
        <v>22236</v>
      </c>
      <c r="B2908" t="s">
        <v>3318</v>
      </c>
      <c r="C2908" t="s">
        <v>428</v>
      </c>
      <c r="D2908" t="s">
        <v>429</v>
      </c>
      <c r="E2908">
        <v>44.652500000000003</v>
      </c>
      <c r="F2908">
        <f t="shared" si="49"/>
        <v>22</v>
      </c>
    </row>
    <row r="2909" spans="1:6" x14ac:dyDescent="0.35">
      <c r="A2909">
        <v>22237</v>
      </c>
      <c r="B2909" t="s">
        <v>3319</v>
      </c>
      <c r="C2909" t="s">
        <v>432</v>
      </c>
      <c r="D2909" t="s">
        <v>433</v>
      </c>
      <c r="E2909">
        <v>20.105699999999999</v>
      </c>
      <c r="F2909">
        <f t="shared" si="49"/>
        <v>22</v>
      </c>
    </row>
    <row r="2910" spans="1:6" x14ac:dyDescent="0.35">
      <c r="A2910">
        <v>22238</v>
      </c>
      <c r="B2910" t="s">
        <v>3320</v>
      </c>
      <c r="C2910" t="s">
        <v>451</v>
      </c>
      <c r="D2910" t="s">
        <v>433</v>
      </c>
      <c r="E2910">
        <v>53.863399999999999</v>
      </c>
      <c r="F2910">
        <f t="shared" si="49"/>
        <v>22</v>
      </c>
    </row>
    <row r="2911" spans="1:6" x14ac:dyDescent="0.35">
      <c r="A2911">
        <v>22239</v>
      </c>
      <c r="B2911" t="s">
        <v>3321</v>
      </c>
      <c r="C2911" t="s">
        <v>432</v>
      </c>
      <c r="D2911" t="s">
        <v>433</v>
      </c>
      <c r="E2911">
        <v>21.9575</v>
      </c>
      <c r="F2911">
        <f t="shared" si="49"/>
        <v>22</v>
      </c>
    </row>
    <row r="2912" spans="1:6" x14ac:dyDescent="0.35">
      <c r="A2912">
        <v>22240</v>
      </c>
      <c r="B2912" t="s">
        <v>3322</v>
      </c>
      <c r="C2912" t="s">
        <v>442</v>
      </c>
      <c r="D2912" t="s">
        <v>433</v>
      </c>
      <c r="E2912">
        <v>35.111499999999999</v>
      </c>
      <c r="F2912">
        <f t="shared" si="49"/>
        <v>22</v>
      </c>
    </row>
    <row r="2913" spans="1:6" x14ac:dyDescent="0.35">
      <c r="A2913">
        <v>22241</v>
      </c>
      <c r="B2913" t="s">
        <v>3323</v>
      </c>
      <c r="C2913" t="s">
        <v>442</v>
      </c>
      <c r="D2913" t="s">
        <v>433</v>
      </c>
      <c r="E2913">
        <v>23.910299999999999</v>
      </c>
      <c r="F2913">
        <f t="shared" si="49"/>
        <v>22</v>
      </c>
    </row>
    <row r="2914" spans="1:6" x14ac:dyDescent="0.35">
      <c r="A2914">
        <v>22242</v>
      </c>
      <c r="B2914" t="s">
        <v>3324</v>
      </c>
      <c r="C2914" t="s">
        <v>442</v>
      </c>
      <c r="D2914" t="s">
        <v>433</v>
      </c>
      <c r="E2914">
        <v>19.770499999999998</v>
      </c>
      <c r="F2914">
        <f t="shared" si="49"/>
        <v>22</v>
      </c>
    </row>
    <row r="2915" spans="1:6" x14ac:dyDescent="0.35">
      <c r="A2915">
        <v>22243</v>
      </c>
      <c r="B2915" t="s">
        <v>3325</v>
      </c>
      <c r="C2915" t="s">
        <v>428</v>
      </c>
      <c r="D2915" t="s">
        <v>429</v>
      </c>
      <c r="E2915">
        <v>28.798200000000001</v>
      </c>
      <c r="F2915">
        <f t="shared" si="49"/>
        <v>22</v>
      </c>
    </row>
    <row r="2916" spans="1:6" x14ac:dyDescent="0.35">
      <c r="A2916">
        <v>22244</v>
      </c>
      <c r="B2916" t="s">
        <v>3326</v>
      </c>
      <c r="C2916" t="s">
        <v>432</v>
      </c>
      <c r="D2916" t="s">
        <v>433</v>
      </c>
      <c r="E2916">
        <v>41.195099999999996</v>
      </c>
      <c r="F2916">
        <f t="shared" si="49"/>
        <v>22</v>
      </c>
    </row>
    <row r="2917" spans="1:6" x14ac:dyDescent="0.35">
      <c r="A2917">
        <v>22245</v>
      </c>
      <c r="B2917" t="s">
        <v>3327</v>
      </c>
      <c r="C2917" t="s">
        <v>442</v>
      </c>
      <c r="D2917" t="s">
        <v>433</v>
      </c>
      <c r="E2917">
        <v>200.03569999999999</v>
      </c>
      <c r="F2917">
        <f t="shared" si="49"/>
        <v>22</v>
      </c>
    </row>
    <row r="2918" spans="1:6" x14ac:dyDescent="0.35">
      <c r="A2918">
        <v>22246</v>
      </c>
      <c r="B2918" t="s">
        <v>3328</v>
      </c>
      <c r="C2918" t="s">
        <v>432</v>
      </c>
      <c r="D2918" t="s">
        <v>433</v>
      </c>
      <c r="E2918">
        <v>85.539699999999996</v>
      </c>
      <c r="F2918">
        <f t="shared" si="49"/>
        <v>22</v>
      </c>
    </row>
    <row r="2919" spans="1:6" x14ac:dyDescent="0.35">
      <c r="A2919">
        <v>22247</v>
      </c>
      <c r="B2919" t="s">
        <v>3329</v>
      </c>
      <c r="C2919" t="s">
        <v>432</v>
      </c>
      <c r="D2919" t="s">
        <v>433</v>
      </c>
      <c r="E2919">
        <v>82.466200000000001</v>
      </c>
      <c r="F2919">
        <f t="shared" si="49"/>
        <v>22</v>
      </c>
    </row>
    <row r="2920" spans="1:6" x14ac:dyDescent="0.35">
      <c r="A2920">
        <v>22248</v>
      </c>
      <c r="B2920" t="s">
        <v>3330</v>
      </c>
      <c r="C2920" t="s">
        <v>428</v>
      </c>
      <c r="D2920" t="s">
        <v>429</v>
      </c>
      <c r="E2920">
        <v>72.772300000000001</v>
      </c>
      <c r="F2920">
        <f t="shared" si="49"/>
        <v>22</v>
      </c>
    </row>
    <row r="2921" spans="1:6" x14ac:dyDescent="0.35">
      <c r="A2921">
        <v>22249</v>
      </c>
      <c r="B2921" t="s">
        <v>3331</v>
      </c>
      <c r="C2921" t="s">
        <v>432</v>
      </c>
      <c r="D2921" t="s">
        <v>433</v>
      </c>
      <c r="E2921">
        <v>88.488699999999994</v>
      </c>
      <c r="F2921">
        <f t="shared" si="49"/>
        <v>22</v>
      </c>
    </row>
    <row r="2922" spans="1:6" x14ac:dyDescent="0.35">
      <c r="A2922">
        <v>22250</v>
      </c>
      <c r="B2922" t="s">
        <v>3332</v>
      </c>
      <c r="C2922" t="s">
        <v>432</v>
      </c>
      <c r="D2922" t="s">
        <v>433</v>
      </c>
      <c r="E2922">
        <v>99.773300000000006</v>
      </c>
      <c r="F2922">
        <f t="shared" si="49"/>
        <v>22</v>
      </c>
    </row>
    <row r="2923" spans="1:6" x14ac:dyDescent="0.35">
      <c r="A2923">
        <v>22251</v>
      </c>
      <c r="B2923" t="s">
        <v>3333</v>
      </c>
      <c r="C2923" t="s">
        <v>428</v>
      </c>
      <c r="D2923" t="s">
        <v>429</v>
      </c>
      <c r="E2923">
        <v>16.501000000000001</v>
      </c>
      <c r="F2923">
        <f t="shared" si="49"/>
        <v>22</v>
      </c>
    </row>
    <row r="2924" spans="1:6" x14ac:dyDescent="0.35">
      <c r="A2924">
        <v>22252</v>
      </c>
      <c r="B2924" t="s">
        <v>3334</v>
      </c>
      <c r="C2924" t="s">
        <v>432</v>
      </c>
      <c r="D2924" t="s">
        <v>433</v>
      </c>
      <c r="E2924">
        <v>63.738599999999998</v>
      </c>
      <c r="F2924">
        <f t="shared" si="49"/>
        <v>22</v>
      </c>
    </row>
    <row r="2925" spans="1:6" x14ac:dyDescent="0.35">
      <c r="A2925">
        <v>22253</v>
      </c>
      <c r="B2925" t="s">
        <v>3335</v>
      </c>
      <c r="C2925" t="s">
        <v>432</v>
      </c>
      <c r="D2925" t="s">
        <v>433</v>
      </c>
      <c r="E2925">
        <v>46.114100000000001</v>
      </c>
      <c r="F2925">
        <f t="shared" si="49"/>
        <v>22</v>
      </c>
    </row>
    <row r="2926" spans="1:6" x14ac:dyDescent="0.35">
      <c r="A2926">
        <v>22254</v>
      </c>
      <c r="B2926" t="s">
        <v>3336</v>
      </c>
      <c r="C2926" t="s">
        <v>432</v>
      </c>
      <c r="D2926" t="s">
        <v>433</v>
      </c>
      <c r="E2926">
        <v>46.185000000000002</v>
      </c>
      <c r="F2926">
        <f t="shared" si="49"/>
        <v>22</v>
      </c>
    </row>
    <row r="2927" spans="1:6" x14ac:dyDescent="0.35">
      <c r="A2927">
        <v>23001</v>
      </c>
      <c r="B2927" t="s">
        <v>3337</v>
      </c>
      <c r="C2927" t="s">
        <v>442</v>
      </c>
      <c r="D2927" t="s">
        <v>433</v>
      </c>
      <c r="E2927">
        <v>10.199999999999999</v>
      </c>
      <c r="F2927">
        <f t="shared" si="49"/>
        <v>23</v>
      </c>
    </row>
    <row r="2928" spans="1:6" x14ac:dyDescent="0.35">
      <c r="A2928">
        <v>23002</v>
      </c>
      <c r="B2928" t="s">
        <v>3338</v>
      </c>
      <c r="C2928" t="s">
        <v>428</v>
      </c>
      <c r="D2928" t="s">
        <v>429</v>
      </c>
      <c r="E2928">
        <v>28.419799999999999</v>
      </c>
      <c r="F2928">
        <f t="shared" si="49"/>
        <v>23</v>
      </c>
    </row>
    <row r="2929" spans="1:6" x14ac:dyDescent="0.35">
      <c r="A2929">
        <v>23003</v>
      </c>
      <c r="B2929" t="s">
        <v>3339</v>
      </c>
      <c r="C2929" t="s">
        <v>428</v>
      </c>
      <c r="D2929" t="s">
        <v>429</v>
      </c>
      <c r="E2929">
        <v>13.2331</v>
      </c>
      <c r="F2929">
        <f t="shared" si="49"/>
        <v>23</v>
      </c>
    </row>
    <row r="2930" spans="1:6" x14ac:dyDescent="0.35">
      <c r="A2930">
        <v>23004</v>
      </c>
      <c r="B2930" t="s">
        <v>3340</v>
      </c>
      <c r="C2930" t="s">
        <v>428</v>
      </c>
      <c r="D2930" t="s">
        <v>429</v>
      </c>
      <c r="E2930">
        <v>19.129100000000001</v>
      </c>
      <c r="F2930">
        <f t="shared" si="49"/>
        <v>23</v>
      </c>
    </row>
    <row r="2931" spans="1:6" x14ac:dyDescent="0.35">
      <c r="A2931">
        <v>23005</v>
      </c>
      <c r="B2931" t="s">
        <v>3341</v>
      </c>
      <c r="C2931" t="s">
        <v>442</v>
      </c>
      <c r="D2931" t="s">
        <v>433</v>
      </c>
      <c r="E2931">
        <v>27.051300000000001</v>
      </c>
      <c r="F2931">
        <f t="shared" si="49"/>
        <v>23</v>
      </c>
    </row>
    <row r="2932" spans="1:6" x14ac:dyDescent="0.35">
      <c r="A2932">
        <v>23006</v>
      </c>
      <c r="B2932" t="s">
        <v>3342</v>
      </c>
      <c r="C2932" t="s">
        <v>442</v>
      </c>
      <c r="D2932" t="s">
        <v>433</v>
      </c>
      <c r="E2932">
        <v>57.442500000000003</v>
      </c>
      <c r="F2932">
        <f t="shared" si="49"/>
        <v>23</v>
      </c>
    </row>
    <row r="2933" spans="1:6" x14ac:dyDescent="0.35">
      <c r="A2933">
        <v>23007</v>
      </c>
      <c r="B2933" t="s">
        <v>3343</v>
      </c>
      <c r="C2933" t="s">
        <v>428</v>
      </c>
      <c r="D2933" t="s">
        <v>429</v>
      </c>
      <c r="E2933">
        <v>26.018599999999999</v>
      </c>
      <c r="F2933">
        <f t="shared" si="49"/>
        <v>23</v>
      </c>
    </row>
    <row r="2934" spans="1:6" x14ac:dyDescent="0.35">
      <c r="A2934">
        <v>23008</v>
      </c>
      <c r="B2934" t="s">
        <v>3344</v>
      </c>
      <c r="C2934" t="s">
        <v>428</v>
      </c>
      <c r="D2934" t="s">
        <v>429</v>
      </c>
      <c r="E2934">
        <v>11.751300000000001</v>
      </c>
      <c r="F2934">
        <f t="shared" si="49"/>
        <v>23</v>
      </c>
    </row>
    <row r="2935" spans="1:6" x14ac:dyDescent="0.35">
      <c r="A2935">
        <v>23009</v>
      </c>
      <c r="B2935" t="s">
        <v>3345</v>
      </c>
      <c r="C2935" t="s">
        <v>428</v>
      </c>
      <c r="D2935" t="s">
        <v>429</v>
      </c>
      <c r="E2935">
        <v>17.860800000000001</v>
      </c>
      <c r="F2935">
        <f t="shared" si="49"/>
        <v>23</v>
      </c>
    </row>
    <row r="2936" spans="1:6" x14ac:dyDescent="0.35">
      <c r="A2936">
        <v>23010</v>
      </c>
      <c r="B2936" t="s">
        <v>3346</v>
      </c>
      <c r="C2936" t="s">
        <v>428</v>
      </c>
      <c r="D2936" t="s">
        <v>429</v>
      </c>
      <c r="E2936">
        <v>9.4215</v>
      </c>
      <c r="F2936">
        <f t="shared" si="49"/>
        <v>23</v>
      </c>
    </row>
    <row r="2937" spans="1:6" x14ac:dyDescent="0.35">
      <c r="A2937">
        <v>23011</v>
      </c>
      <c r="B2937" t="s">
        <v>3347</v>
      </c>
      <c r="C2937" t="s">
        <v>442</v>
      </c>
      <c r="D2937" t="s">
        <v>433</v>
      </c>
      <c r="E2937">
        <v>64.235500000000002</v>
      </c>
      <c r="F2937">
        <f t="shared" si="49"/>
        <v>23</v>
      </c>
    </row>
    <row r="2938" spans="1:6" x14ac:dyDescent="0.35">
      <c r="A2938">
        <v>23012</v>
      </c>
      <c r="B2938" t="s">
        <v>3348</v>
      </c>
      <c r="C2938" t="s">
        <v>428</v>
      </c>
      <c r="D2938" t="s">
        <v>429</v>
      </c>
      <c r="E2938">
        <v>41.16</v>
      </c>
      <c r="F2938">
        <f t="shared" si="49"/>
        <v>23</v>
      </c>
    </row>
    <row r="2939" spans="1:6" x14ac:dyDescent="0.35">
      <c r="A2939">
        <v>23013</v>
      </c>
      <c r="B2939" t="s">
        <v>3349</v>
      </c>
      <c r="C2939" t="s">
        <v>442</v>
      </c>
      <c r="D2939" t="s">
        <v>433</v>
      </c>
      <c r="E2939">
        <v>25.985099999999999</v>
      </c>
      <c r="F2939">
        <f t="shared" si="49"/>
        <v>23</v>
      </c>
    </row>
    <row r="2940" spans="1:6" x14ac:dyDescent="0.35">
      <c r="A2940">
        <v>23014</v>
      </c>
      <c r="B2940" t="s">
        <v>3350</v>
      </c>
      <c r="C2940" t="s">
        <v>432</v>
      </c>
      <c r="D2940" t="s">
        <v>433</v>
      </c>
      <c r="E2940">
        <v>51.690399999999997</v>
      </c>
      <c r="F2940">
        <f t="shared" si="49"/>
        <v>23</v>
      </c>
    </row>
    <row r="2941" spans="1:6" x14ac:dyDescent="0.35">
      <c r="A2941">
        <v>23015</v>
      </c>
      <c r="B2941" t="s">
        <v>3351</v>
      </c>
      <c r="C2941" t="s">
        <v>428</v>
      </c>
      <c r="D2941" t="s">
        <v>429</v>
      </c>
      <c r="E2941">
        <v>24.407900000000001</v>
      </c>
      <c r="F2941">
        <f t="shared" si="49"/>
        <v>23</v>
      </c>
    </row>
    <row r="2942" spans="1:6" x14ac:dyDescent="0.35">
      <c r="A2942">
        <v>23016</v>
      </c>
      <c r="B2942" t="s">
        <v>3352</v>
      </c>
      <c r="C2942" t="s">
        <v>428</v>
      </c>
      <c r="D2942" t="s">
        <v>429</v>
      </c>
      <c r="E2942">
        <v>17.8432</v>
      </c>
      <c r="F2942">
        <f t="shared" si="49"/>
        <v>23</v>
      </c>
    </row>
    <row r="2943" spans="1:6" x14ac:dyDescent="0.35">
      <c r="A2943">
        <v>23017</v>
      </c>
      <c r="B2943" t="s">
        <v>3353</v>
      </c>
      <c r="C2943" t="s">
        <v>428</v>
      </c>
      <c r="D2943" t="s">
        <v>429</v>
      </c>
      <c r="E2943">
        <v>10.702400000000001</v>
      </c>
      <c r="F2943">
        <f t="shared" si="49"/>
        <v>23</v>
      </c>
    </row>
    <row r="2944" spans="1:6" x14ac:dyDescent="0.35">
      <c r="A2944">
        <v>23018</v>
      </c>
      <c r="B2944" t="s">
        <v>3354</v>
      </c>
      <c r="C2944" t="s">
        <v>442</v>
      </c>
      <c r="D2944" t="s">
        <v>433</v>
      </c>
      <c r="E2944">
        <v>47.881999999999998</v>
      </c>
      <c r="F2944">
        <f t="shared" si="49"/>
        <v>23</v>
      </c>
    </row>
    <row r="2945" spans="1:6" x14ac:dyDescent="0.35">
      <c r="A2945">
        <v>23019</v>
      </c>
      <c r="B2945" t="s">
        <v>3355</v>
      </c>
      <c r="C2945" t="s">
        <v>428</v>
      </c>
      <c r="D2945" t="s">
        <v>429</v>
      </c>
      <c r="E2945">
        <v>38.6464</v>
      </c>
      <c r="F2945">
        <f t="shared" si="49"/>
        <v>23</v>
      </c>
    </row>
    <row r="2946" spans="1:6" x14ac:dyDescent="0.35">
      <c r="A2946">
        <v>23020</v>
      </c>
      <c r="B2946" t="s">
        <v>3356</v>
      </c>
      <c r="C2946" t="s">
        <v>428</v>
      </c>
      <c r="D2946" t="s">
        <v>429</v>
      </c>
      <c r="E2946">
        <v>35.135800000000003</v>
      </c>
      <c r="F2946">
        <f t="shared" si="49"/>
        <v>23</v>
      </c>
    </row>
    <row r="2947" spans="1:6" x14ac:dyDescent="0.35">
      <c r="A2947">
        <v>23021</v>
      </c>
      <c r="B2947" t="s">
        <v>3357</v>
      </c>
      <c r="C2947" t="s">
        <v>428</v>
      </c>
      <c r="D2947" t="s">
        <v>429</v>
      </c>
      <c r="E2947">
        <v>9.9131</v>
      </c>
      <c r="F2947">
        <f t="shared" ref="F2947:F3010" si="50">INT(A2947/1000)</f>
        <v>23</v>
      </c>
    </row>
    <row r="2948" spans="1:6" x14ac:dyDescent="0.35">
      <c r="A2948">
        <v>23022</v>
      </c>
      <c r="B2948" t="s">
        <v>3358</v>
      </c>
      <c r="C2948" t="s">
        <v>428</v>
      </c>
      <c r="D2948" t="s">
        <v>429</v>
      </c>
      <c r="E2948">
        <v>33.863100000000003</v>
      </c>
      <c r="F2948">
        <f t="shared" si="50"/>
        <v>23</v>
      </c>
    </row>
    <row r="2949" spans="1:6" x14ac:dyDescent="0.35">
      <c r="A2949">
        <v>23023</v>
      </c>
      <c r="B2949" t="s">
        <v>3359</v>
      </c>
      <c r="C2949" t="s">
        <v>442</v>
      </c>
      <c r="D2949" t="s">
        <v>433</v>
      </c>
      <c r="E2949">
        <v>12.7064</v>
      </c>
      <c r="F2949">
        <f t="shared" si="50"/>
        <v>23</v>
      </c>
    </row>
    <row r="2950" spans="1:6" x14ac:dyDescent="0.35">
      <c r="A2950">
        <v>23024</v>
      </c>
      <c r="B2950" t="s">
        <v>3360</v>
      </c>
      <c r="C2950" t="s">
        <v>428</v>
      </c>
      <c r="D2950" t="s">
        <v>429</v>
      </c>
      <c r="E2950">
        <v>12.5198</v>
      </c>
      <c r="F2950">
        <f t="shared" si="50"/>
        <v>23</v>
      </c>
    </row>
    <row r="2951" spans="1:6" x14ac:dyDescent="0.35">
      <c r="A2951">
        <v>23025</v>
      </c>
      <c r="B2951" t="s">
        <v>3361</v>
      </c>
      <c r="C2951" t="s">
        <v>428</v>
      </c>
      <c r="D2951" t="s">
        <v>429</v>
      </c>
      <c r="E2951">
        <v>70.742599999999996</v>
      </c>
      <c r="F2951">
        <f t="shared" si="50"/>
        <v>23</v>
      </c>
    </row>
    <row r="2952" spans="1:6" x14ac:dyDescent="0.35">
      <c r="A2952">
        <v>23026</v>
      </c>
      <c r="B2952" t="s">
        <v>3362</v>
      </c>
      <c r="C2952" t="s">
        <v>442</v>
      </c>
      <c r="D2952" t="s">
        <v>433</v>
      </c>
      <c r="E2952">
        <v>10.702199999999999</v>
      </c>
      <c r="F2952">
        <f t="shared" si="50"/>
        <v>23</v>
      </c>
    </row>
    <row r="2953" spans="1:6" x14ac:dyDescent="0.35">
      <c r="A2953">
        <v>23027</v>
      </c>
      <c r="B2953" t="s">
        <v>3363</v>
      </c>
      <c r="C2953" t="s">
        <v>428</v>
      </c>
      <c r="D2953" t="s">
        <v>429</v>
      </c>
      <c r="E2953">
        <v>41.820099999999996</v>
      </c>
      <c r="F2953">
        <f t="shared" si="50"/>
        <v>23</v>
      </c>
    </row>
    <row r="2954" spans="1:6" x14ac:dyDescent="0.35">
      <c r="A2954">
        <v>23028</v>
      </c>
      <c r="B2954" t="s">
        <v>3364</v>
      </c>
      <c r="C2954" t="s">
        <v>428</v>
      </c>
      <c r="D2954" t="s">
        <v>429</v>
      </c>
      <c r="E2954">
        <v>20.786799999999999</v>
      </c>
      <c r="F2954">
        <f t="shared" si="50"/>
        <v>23</v>
      </c>
    </row>
    <row r="2955" spans="1:6" x14ac:dyDescent="0.35">
      <c r="A2955">
        <v>23029</v>
      </c>
      <c r="B2955" t="s">
        <v>3365</v>
      </c>
      <c r="C2955" t="s">
        <v>428</v>
      </c>
      <c r="D2955" t="s">
        <v>429</v>
      </c>
      <c r="E2955">
        <v>7.9379</v>
      </c>
      <c r="F2955">
        <f t="shared" si="50"/>
        <v>23</v>
      </c>
    </row>
    <row r="2956" spans="1:6" x14ac:dyDescent="0.35">
      <c r="A2956">
        <v>23030</v>
      </c>
      <c r="B2956" t="s">
        <v>3366</v>
      </c>
      <c r="C2956" t="s">
        <v>442</v>
      </c>
      <c r="D2956" t="s">
        <v>433</v>
      </c>
      <c r="E2956">
        <v>15.7536</v>
      </c>
      <c r="F2956">
        <f t="shared" si="50"/>
        <v>23</v>
      </c>
    </row>
    <row r="2957" spans="1:6" x14ac:dyDescent="0.35">
      <c r="A2957">
        <v>23031</v>
      </c>
      <c r="B2957" t="s">
        <v>3367</v>
      </c>
      <c r="C2957" t="s">
        <v>442</v>
      </c>
      <c r="D2957" t="s">
        <v>433</v>
      </c>
      <c r="E2957">
        <v>30.831299999999999</v>
      </c>
      <c r="F2957">
        <f t="shared" si="50"/>
        <v>23</v>
      </c>
    </row>
    <row r="2958" spans="1:6" x14ac:dyDescent="0.35">
      <c r="A2958">
        <v>23032</v>
      </c>
      <c r="B2958" t="s">
        <v>3368</v>
      </c>
      <c r="C2958" t="s">
        <v>428</v>
      </c>
      <c r="D2958" t="s">
        <v>429</v>
      </c>
      <c r="E2958">
        <v>16.9956</v>
      </c>
      <c r="F2958">
        <f t="shared" si="50"/>
        <v>23</v>
      </c>
    </row>
    <row r="2959" spans="1:6" x14ac:dyDescent="0.35">
      <c r="A2959">
        <v>23033</v>
      </c>
      <c r="B2959" t="s">
        <v>3369</v>
      </c>
      <c r="C2959" t="s">
        <v>442</v>
      </c>
      <c r="D2959" t="s">
        <v>433</v>
      </c>
      <c r="E2959">
        <v>31.875900000000001</v>
      </c>
      <c r="F2959">
        <f t="shared" si="50"/>
        <v>23</v>
      </c>
    </row>
    <row r="2960" spans="1:6" x14ac:dyDescent="0.35">
      <c r="A2960">
        <v>23034</v>
      </c>
      <c r="B2960" t="s">
        <v>3370</v>
      </c>
      <c r="C2960" t="s">
        <v>432</v>
      </c>
      <c r="D2960" t="s">
        <v>433</v>
      </c>
      <c r="E2960">
        <v>26.8142</v>
      </c>
      <c r="F2960">
        <f t="shared" si="50"/>
        <v>23</v>
      </c>
    </row>
    <row r="2961" spans="1:6" x14ac:dyDescent="0.35">
      <c r="A2961">
        <v>23035</v>
      </c>
      <c r="B2961" t="s">
        <v>3371</v>
      </c>
      <c r="C2961" t="s">
        <v>428</v>
      </c>
      <c r="D2961" t="s">
        <v>429</v>
      </c>
      <c r="E2961">
        <v>34.0871</v>
      </c>
      <c r="F2961">
        <f t="shared" si="50"/>
        <v>23</v>
      </c>
    </row>
    <row r="2962" spans="1:6" x14ac:dyDescent="0.35">
      <c r="A2962">
        <v>23036</v>
      </c>
      <c r="B2962" t="s">
        <v>3372</v>
      </c>
      <c r="C2962" t="s">
        <v>442</v>
      </c>
      <c r="D2962" t="s">
        <v>433</v>
      </c>
      <c r="E2962">
        <v>14.7836</v>
      </c>
      <c r="F2962">
        <f t="shared" si="50"/>
        <v>23</v>
      </c>
    </row>
    <row r="2963" spans="1:6" x14ac:dyDescent="0.35">
      <c r="A2963">
        <v>23037</v>
      </c>
      <c r="B2963" t="s">
        <v>3373</v>
      </c>
      <c r="C2963" t="s">
        <v>428</v>
      </c>
      <c r="D2963" t="s">
        <v>429</v>
      </c>
      <c r="E2963">
        <v>56.984900000000003</v>
      </c>
      <c r="F2963">
        <f t="shared" si="50"/>
        <v>23</v>
      </c>
    </row>
    <row r="2964" spans="1:6" x14ac:dyDescent="0.35">
      <c r="A2964">
        <v>23038</v>
      </c>
      <c r="B2964" t="s">
        <v>3374</v>
      </c>
      <c r="C2964" t="s">
        <v>442</v>
      </c>
      <c r="D2964" t="s">
        <v>433</v>
      </c>
      <c r="E2964">
        <v>49.607700000000001</v>
      </c>
      <c r="F2964">
        <f t="shared" si="50"/>
        <v>23</v>
      </c>
    </row>
    <row r="2965" spans="1:6" x14ac:dyDescent="0.35">
      <c r="A2965">
        <v>23039</v>
      </c>
      <c r="B2965" t="s">
        <v>3375</v>
      </c>
      <c r="C2965" t="s">
        <v>428</v>
      </c>
      <c r="D2965" t="s">
        <v>429</v>
      </c>
      <c r="E2965">
        <v>25.222200000000001</v>
      </c>
      <c r="F2965">
        <f t="shared" si="50"/>
        <v>23</v>
      </c>
    </row>
    <row r="2966" spans="1:6" x14ac:dyDescent="0.35">
      <c r="A2966">
        <v>23040</v>
      </c>
      <c r="B2966" t="s">
        <v>3376</v>
      </c>
      <c r="C2966" t="s">
        <v>428</v>
      </c>
      <c r="D2966" t="s">
        <v>429</v>
      </c>
      <c r="E2966">
        <v>68.957899999999995</v>
      </c>
      <c r="F2966">
        <f t="shared" si="50"/>
        <v>23</v>
      </c>
    </row>
    <row r="2967" spans="1:6" x14ac:dyDescent="0.35">
      <c r="A2967">
        <v>23041</v>
      </c>
      <c r="B2967" t="s">
        <v>3377</v>
      </c>
      <c r="C2967" t="s">
        <v>428</v>
      </c>
      <c r="D2967" t="s">
        <v>429</v>
      </c>
      <c r="E2967">
        <v>17.137799999999999</v>
      </c>
      <c r="F2967">
        <f t="shared" si="50"/>
        <v>23</v>
      </c>
    </row>
    <row r="2968" spans="1:6" x14ac:dyDescent="0.35">
      <c r="A2968">
        <v>23042</v>
      </c>
      <c r="B2968" t="s">
        <v>3378</v>
      </c>
      <c r="C2968" t="s">
        <v>428</v>
      </c>
      <c r="D2968" t="s">
        <v>429</v>
      </c>
      <c r="E2968">
        <v>14.092499999999999</v>
      </c>
      <c r="F2968">
        <f t="shared" si="50"/>
        <v>23</v>
      </c>
    </row>
    <row r="2969" spans="1:6" x14ac:dyDescent="0.35">
      <c r="A2969">
        <v>23043</v>
      </c>
      <c r="B2969" t="s">
        <v>3379</v>
      </c>
      <c r="C2969" t="s">
        <v>442</v>
      </c>
      <c r="D2969" t="s">
        <v>433</v>
      </c>
      <c r="E2969">
        <v>63.009599999999999</v>
      </c>
      <c r="F2969">
        <f t="shared" si="50"/>
        <v>23</v>
      </c>
    </row>
    <row r="2970" spans="1:6" x14ac:dyDescent="0.35">
      <c r="A2970">
        <v>23044</v>
      </c>
      <c r="B2970" t="s">
        <v>3380</v>
      </c>
      <c r="C2970" t="s">
        <v>511</v>
      </c>
      <c r="D2970" t="s">
        <v>429</v>
      </c>
      <c r="E2970">
        <v>78.3596</v>
      </c>
      <c r="F2970">
        <f t="shared" si="50"/>
        <v>23</v>
      </c>
    </row>
    <row r="2971" spans="1:6" x14ac:dyDescent="0.35">
      <c r="A2971">
        <v>23045</v>
      </c>
      <c r="B2971" t="s">
        <v>3381</v>
      </c>
      <c r="C2971" t="s">
        <v>442</v>
      </c>
      <c r="D2971" t="s">
        <v>433</v>
      </c>
      <c r="E2971">
        <v>68.945700000000002</v>
      </c>
      <c r="F2971">
        <f t="shared" si="50"/>
        <v>23</v>
      </c>
    </row>
    <row r="2972" spans="1:6" x14ac:dyDescent="0.35">
      <c r="A2972">
        <v>23046</v>
      </c>
      <c r="B2972" t="s">
        <v>3382</v>
      </c>
      <c r="C2972" t="s">
        <v>428</v>
      </c>
      <c r="D2972" t="s">
        <v>429</v>
      </c>
      <c r="E2972">
        <v>19.247299999999999</v>
      </c>
      <c r="F2972">
        <f t="shared" si="50"/>
        <v>23</v>
      </c>
    </row>
    <row r="2973" spans="1:6" x14ac:dyDescent="0.35">
      <c r="A2973">
        <v>23047</v>
      </c>
      <c r="B2973" t="s">
        <v>3383</v>
      </c>
      <c r="C2973" t="s">
        <v>428</v>
      </c>
      <c r="D2973" t="s">
        <v>429</v>
      </c>
      <c r="E2973">
        <v>19.633400000000002</v>
      </c>
      <c r="F2973">
        <f t="shared" si="50"/>
        <v>23</v>
      </c>
    </row>
    <row r="2974" spans="1:6" x14ac:dyDescent="0.35">
      <c r="A2974">
        <v>23048</v>
      </c>
      <c r="B2974" t="s">
        <v>3384</v>
      </c>
      <c r="C2974" t="s">
        <v>428</v>
      </c>
      <c r="D2974" t="s">
        <v>429</v>
      </c>
      <c r="E2974">
        <v>30.132100000000001</v>
      </c>
      <c r="F2974">
        <f t="shared" si="50"/>
        <v>23</v>
      </c>
    </row>
    <row r="2975" spans="1:6" x14ac:dyDescent="0.35">
      <c r="A2975">
        <v>23049</v>
      </c>
      <c r="B2975" t="s">
        <v>3385</v>
      </c>
      <c r="C2975" t="s">
        <v>428</v>
      </c>
      <c r="D2975" t="s">
        <v>429</v>
      </c>
      <c r="E2975">
        <v>21.029599999999999</v>
      </c>
      <c r="F2975">
        <f t="shared" si="50"/>
        <v>23</v>
      </c>
    </row>
    <row r="2976" spans="1:6" x14ac:dyDescent="0.35">
      <c r="A2976">
        <v>23050</v>
      </c>
      <c r="B2976" t="s">
        <v>3386</v>
      </c>
      <c r="C2976" t="s">
        <v>428</v>
      </c>
      <c r="D2976" t="s">
        <v>429</v>
      </c>
      <c r="E2976">
        <v>20.671500000000002</v>
      </c>
      <c r="F2976">
        <f t="shared" si="50"/>
        <v>23</v>
      </c>
    </row>
    <row r="2977" spans="1:6" x14ac:dyDescent="0.35">
      <c r="A2977">
        <v>23051</v>
      </c>
      <c r="B2977" t="s">
        <v>3387</v>
      </c>
      <c r="C2977" t="s">
        <v>428</v>
      </c>
      <c r="D2977" t="s">
        <v>429</v>
      </c>
      <c r="E2977">
        <v>24.665600000000001</v>
      </c>
      <c r="F2977">
        <f t="shared" si="50"/>
        <v>23</v>
      </c>
    </row>
    <row r="2978" spans="1:6" x14ac:dyDescent="0.35">
      <c r="A2978">
        <v>23052</v>
      </c>
      <c r="B2978" t="s">
        <v>3388</v>
      </c>
      <c r="C2978" t="s">
        <v>438</v>
      </c>
      <c r="D2978" t="s">
        <v>429</v>
      </c>
      <c r="E2978">
        <v>39.889899999999997</v>
      </c>
      <c r="F2978">
        <f t="shared" si="50"/>
        <v>23</v>
      </c>
    </row>
    <row r="2979" spans="1:6" x14ac:dyDescent="0.35">
      <c r="A2979">
        <v>23053</v>
      </c>
      <c r="B2979" t="s">
        <v>3389</v>
      </c>
      <c r="C2979" t="s">
        <v>442</v>
      </c>
      <c r="D2979" t="s">
        <v>433</v>
      </c>
      <c r="E2979">
        <v>37.850299999999997</v>
      </c>
      <c r="F2979">
        <f t="shared" si="50"/>
        <v>23</v>
      </c>
    </row>
    <row r="2980" spans="1:6" x14ac:dyDescent="0.35">
      <c r="A2980">
        <v>23054</v>
      </c>
      <c r="B2980" t="s">
        <v>3390</v>
      </c>
      <c r="C2980" t="s">
        <v>428</v>
      </c>
      <c r="D2980" t="s">
        <v>429</v>
      </c>
      <c r="E2980">
        <v>29.428100000000001</v>
      </c>
      <c r="F2980">
        <f t="shared" si="50"/>
        <v>23</v>
      </c>
    </row>
    <row r="2981" spans="1:6" x14ac:dyDescent="0.35">
      <c r="A2981">
        <v>23055</v>
      </c>
      <c r="B2981" t="s">
        <v>3391</v>
      </c>
      <c r="C2981" t="s">
        <v>428</v>
      </c>
      <c r="D2981" t="s">
        <v>429</v>
      </c>
      <c r="E2981">
        <v>46.147300000000001</v>
      </c>
      <c r="F2981">
        <f t="shared" si="50"/>
        <v>23</v>
      </c>
    </row>
    <row r="2982" spans="1:6" x14ac:dyDescent="0.35">
      <c r="A2982">
        <v>23056</v>
      </c>
      <c r="B2982" t="s">
        <v>3392</v>
      </c>
      <c r="C2982" t="s">
        <v>428</v>
      </c>
      <c r="D2982" t="s">
        <v>429</v>
      </c>
      <c r="E2982">
        <v>13.904999999999999</v>
      </c>
      <c r="F2982">
        <f t="shared" si="50"/>
        <v>23</v>
      </c>
    </row>
    <row r="2983" spans="1:6" x14ac:dyDescent="0.35">
      <c r="A2983">
        <v>23057</v>
      </c>
      <c r="B2983" t="s">
        <v>3393</v>
      </c>
      <c r="C2983" t="s">
        <v>428</v>
      </c>
      <c r="D2983" t="s">
        <v>429</v>
      </c>
      <c r="E2983">
        <v>9.3716000000000008</v>
      </c>
      <c r="F2983">
        <f t="shared" si="50"/>
        <v>23</v>
      </c>
    </row>
    <row r="2984" spans="1:6" x14ac:dyDescent="0.35">
      <c r="A2984">
        <v>23058</v>
      </c>
      <c r="B2984" t="s">
        <v>3394</v>
      </c>
      <c r="C2984" t="s">
        <v>428</v>
      </c>
      <c r="D2984" t="s">
        <v>429</v>
      </c>
      <c r="E2984">
        <v>19.754300000000001</v>
      </c>
      <c r="F2984">
        <f t="shared" si="50"/>
        <v>23</v>
      </c>
    </row>
    <row r="2985" spans="1:6" x14ac:dyDescent="0.35">
      <c r="A2985">
        <v>23059</v>
      </c>
      <c r="B2985" t="s">
        <v>3395</v>
      </c>
      <c r="C2985" t="s">
        <v>428</v>
      </c>
      <c r="D2985" t="s">
        <v>429</v>
      </c>
      <c r="E2985">
        <v>18.213899999999999</v>
      </c>
      <c r="F2985">
        <f t="shared" si="50"/>
        <v>23</v>
      </c>
    </row>
    <row r="2986" spans="1:6" x14ac:dyDescent="0.35">
      <c r="A2986">
        <v>23060</v>
      </c>
      <c r="B2986" t="s">
        <v>3396</v>
      </c>
      <c r="C2986" t="s">
        <v>428</v>
      </c>
      <c r="D2986" t="s">
        <v>429</v>
      </c>
      <c r="E2986">
        <v>18.395600000000002</v>
      </c>
      <c r="F2986">
        <f t="shared" si="50"/>
        <v>23</v>
      </c>
    </row>
    <row r="2987" spans="1:6" x14ac:dyDescent="0.35">
      <c r="A2987">
        <v>23061</v>
      </c>
      <c r="B2987" t="s">
        <v>3397</v>
      </c>
      <c r="C2987" t="s">
        <v>428</v>
      </c>
      <c r="D2987" t="s">
        <v>429</v>
      </c>
      <c r="E2987">
        <v>17.798500000000001</v>
      </c>
      <c r="F2987">
        <f t="shared" si="50"/>
        <v>23</v>
      </c>
    </row>
    <row r="2988" spans="1:6" x14ac:dyDescent="0.35">
      <c r="A2988">
        <v>23062</v>
      </c>
      <c r="B2988" t="s">
        <v>3398</v>
      </c>
      <c r="C2988" t="s">
        <v>442</v>
      </c>
      <c r="D2988" t="s">
        <v>433</v>
      </c>
      <c r="E2988">
        <v>17.8203</v>
      </c>
      <c r="F2988">
        <f t="shared" si="50"/>
        <v>23</v>
      </c>
    </row>
    <row r="2989" spans="1:6" x14ac:dyDescent="0.35">
      <c r="A2989">
        <v>23063</v>
      </c>
      <c r="B2989" t="s">
        <v>3399</v>
      </c>
      <c r="C2989" t="s">
        <v>428</v>
      </c>
      <c r="D2989" t="s">
        <v>429</v>
      </c>
      <c r="E2989">
        <v>18.113</v>
      </c>
      <c r="F2989">
        <f t="shared" si="50"/>
        <v>23</v>
      </c>
    </row>
    <row r="2990" spans="1:6" x14ac:dyDescent="0.35">
      <c r="A2990">
        <v>23064</v>
      </c>
      <c r="B2990" t="s">
        <v>3400</v>
      </c>
      <c r="C2990" t="s">
        <v>428</v>
      </c>
      <c r="D2990" t="s">
        <v>429</v>
      </c>
      <c r="E2990">
        <v>42.825899999999997</v>
      </c>
      <c r="F2990">
        <f t="shared" si="50"/>
        <v>23</v>
      </c>
    </row>
    <row r="2991" spans="1:6" x14ac:dyDescent="0.35">
      <c r="A2991">
        <v>23065</v>
      </c>
      <c r="B2991" t="s">
        <v>3401</v>
      </c>
      <c r="C2991" t="s">
        <v>428</v>
      </c>
      <c r="D2991" t="s">
        <v>429</v>
      </c>
      <c r="E2991">
        <v>19.510899999999999</v>
      </c>
      <c r="F2991">
        <f t="shared" si="50"/>
        <v>23</v>
      </c>
    </row>
    <row r="2992" spans="1:6" x14ac:dyDescent="0.35">
      <c r="A2992">
        <v>23066</v>
      </c>
      <c r="B2992" t="s">
        <v>3402</v>
      </c>
      <c r="C2992" t="s">
        <v>428</v>
      </c>
      <c r="D2992" t="s">
        <v>429</v>
      </c>
      <c r="E2992">
        <v>10.391299999999999</v>
      </c>
      <c r="F2992">
        <f t="shared" si="50"/>
        <v>23</v>
      </c>
    </row>
    <row r="2993" spans="1:6" x14ac:dyDescent="0.35">
      <c r="A2993">
        <v>23067</v>
      </c>
      <c r="B2993" t="s">
        <v>3403</v>
      </c>
      <c r="C2993" t="s">
        <v>442</v>
      </c>
      <c r="D2993" t="s">
        <v>433</v>
      </c>
      <c r="E2993">
        <v>36.703800000000001</v>
      </c>
      <c r="F2993">
        <f t="shared" si="50"/>
        <v>23</v>
      </c>
    </row>
    <row r="2994" spans="1:6" x14ac:dyDescent="0.35">
      <c r="A2994">
        <v>23068</v>
      </c>
      <c r="B2994" t="s">
        <v>3404</v>
      </c>
      <c r="C2994" t="s">
        <v>428</v>
      </c>
      <c r="D2994" t="s">
        <v>429</v>
      </c>
      <c r="E2994">
        <v>31.070900000000002</v>
      </c>
      <c r="F2994">
        <f t="shared" si="50"/>
        <v>23</v>
      </c>
    </row>
    <row r="2995" spans="1:6" x14ac:dyDescent="0.35">
      <c r="A2995">
        <v>23069</v>
      </c>
      <c r="B2995" t="s">
        <v>3405</v>
      </c>
      <c r="C2995" t="s">
        <v>511</v>
      </c>
      <c r="D2995" t="s">
        <v>429</v>
      </c>
      <c r="E2995">
        <v>33.894100000000002</v>
      </c>
      <c r="F2995">
        <f t="shared" si="50"/>
        <v>23</v>
      </c>
    </row>
    <row r="2996" spans="1:6" x14ac:dyDescent="0.35">
      <c r="A2996">
        <v>23070</v>
      </c>
      <c r="B2996" t="s">
        <v>3406</v>
      </c>
      <c r="C2996" t="s">
        <v>428</v>
      </c>
      <c r="D2996" t="s">
        <v>429</v>
      </c>
      <c r="E2996">
        <v>25.1814</v>
      </c>
      <c r="F2996">
        <f t="shared" si="50"/>
        <v>23</v>
      </c>
    </row>
    <row r="2997" spans="1:6" x14ac:dyDescent="0.35">
      <c r="A2997">
        <v>23071</v>
      </c>
      <c r="B2997" t="s">
        <v>3407</v>
      </c>
      <c r="C2997" t="s">
        <v>428</v>
      </c>
      <c r="D2997" t="s">
        <v>429</v>
      </c>
      <c r="E2997">
        <v>18.549800000000001</v>
      </c>
      <c r="F2997">
        <f t="shared" si="50"/>
        <v>23</v>
      </c>
    </row>
    <row r="2998" spans="1:6" x14ac:dyDescent="0.35">
      <c r="A2998">
        <v>23072</v>
      </c>
      <c r="B2998" t="s">
        <v>3408</v>
      </c>
      <c r="C2998" t="s">
        <v>428</v>
      </c>
      <c r="D2998" t="s">
        <v>429</v>
      </c>
      <c r="E2998">
        <v>13.2143</v>
      </c>
      <c r="F2998">
        <f t="shared" si="50"/>
        <v>23</v>
      </c>
    </row>
    <row r="2999" spans="1:6" x14ac:dyDescent="0.35">
      <c r="A2999">
        <v>23073</v>
      </c>
      <c r="B2999" t="s">
        <v>3409</v>
      </c>
      <c r="C2999" t="s">
        <v>428</v>
      </c>
      <c r="D2999" t="s">
        <v>429</v>
      </c>
      <c r="E2999">
        <v>34.627499999999998</v>
      </c>
      <c r="F2999">
        <f t="shared" si="50"/>
        <v>23</v>
      </c>
    </row>
    <row r="3000" spans="1:6" x14ac:dyDescent="0.35">
      <c r="A3000">
        <v>23074</v>
      </c>
      <c r="B3000" t="s">
        <v>3410</v>
      </c>
      <c r="C3000" t="s">
        <v>442</v>
      </c>
      <c r="D3000" t="s">
        <v>433</v>
      </c>
      <c r="E3000">
        <v>11.3315</v>
      </c>
      <c r="F3000">
        <f t="shared" si="50"/>
        <v>23</v>
      </c>
    </row>
    <row r="3001" spans="1:6" x14ac:dyDescent="0.35">
      <c r="A3001">
        <v>23075</v>
      </c>
      <c r="B3001" t="s">
        <v>3411</v>
      </c>
      <c r="C3001" t="s">
        <v>428</v>
      </c>
      <c r="D3001" t="s">
        <v>429</v>
      </c>
      <c r="E3001">
        <v>16.109500000000001</v>
      </c>
      <c r="F3001">
        <f t="shared" si="50"/>
        <v>23</v>
      </c>
    </row>
    <row r="3002" spans="1:6" x14ac:dyDescent="0.35">
      <c r="A3002">
        <v>23076</v>
      </c>
      <c r="B3002" t="s">
        <v>3412</v>
      </c>
      <c r="C3002" t="s">
        <v>438</v>
      </c>
      <c r="D3002" t="s">
        <v>429</v>
      </c>
      <c r="E3002">
        <v>20.601199999999999</v>
      </c>
      <c r="F3002">
        <f t="shared" si="50"/>
        <v>23</v>
      </c>
    </row>
    <row r="3003" spans="1:6" x14ac:dyDescent="0.35">
      <c r="A3003">
        <v>23077</v>
      </c>
      <c r="B3003" t="s">
        <v>3413</v>
      </c>
      <c r="C3003" t="s">
        <v>438</v>
      </c>
      <c r="D3003" t="s">
        <v>429</v>
      </c>
      <c r="E3003">
        <v>23.302</v>
      </c>
      <c r="F3003">
        <f t="shared" si="50"/>
        <v>23</v>
      </c>
    </row>
    <row r="3004" spans="1:6" x14ac:dyDescent="0.35">
      <c r="A3004">
        <v>23078</v>
      </c>
      <c r="B3004" t="s">
        <v>3414</v>
      </c>
      <c r="C3004" t="s">
        <v>428</v>
      </c>
      <c r="D3004" t="s">
        <v>429</v>
      </c>
      <c r="E3004">
        <v>43.391599999999997</v>
      </c>
      <c r="F3004">
        <f t="shared" si="50"/>
        <v>23</v>
      </c>
    </row>
    <row r="3005" spans="1:6" x14ac:dyDescent="0.35">
      <c r="A3005">
        <v>23079</v>
      </c>
      <c r="B3005" t="s">
        <v>3415</v>
      </c>
      <c r="C3005" t="s">
        <v>432</v>
      </c>
      <c r="D3005" t="s">
        <v>433</v>
      </c>
      <c r="E3005">
        <v>28.4</v>
      </c>
      <c r="F3005">
        <f t="shared" si="50"/>
        <v>23</v>
      </c>
    </row>
    <row r="3006" spans="1:6" x14ac:dyDescent="0.35">
      <c r="A3006">
        <v>23080</v>
      </c>
      <c r="B3006" t="s">
        <v>3416</v>
      </c>
      <c r="C3006" t="s">
        <v>442</v>
      </c>
      <c r="D3006" t="s">
        <v>433</v>
      </c>
      <c r="E3006">
        <v>41.158299999999997</v>
      </c>
      <c r="F3006">
        <f t="shared" si="50"/>
        <v>23</v>
      </c>
    </row>
    <row r="3007" spans="1:6" x14ac:dyDescent="0.35">
      <c r="A3007">
        <v>23081</v>
      </c>
      <c r="B3007" t="s">
        <v>3417</v>
      </c>
      <c r="C3007" t="s">
        <v>428</v>
      </c>
      <c r="D3007" t="s">
        <v>429</v>
      </c>
      <c r="E3007">
        <v>22.6904</v>
      </c>
      <c r="F3007">
        <f t="shared" si="50"/>
        <v>23</v>
      </c>
    </row>
    <row r="3008" spans="1:6" x14ac:dyDescent="0.35">
      <c r="A3008">
        <v>23082</v>
      </c>
      <c r="B3008" t="s">
        <v>3418</v>
      </c>
      <c r="C3008" t="s">
        <v>428</v>
      </c>
      <c r="D3008" t="s">
        <v>429</v>
      </c>
      <c r="E3008">
        <v>41.2316</v>
      </c>
      <c r="F3008">
        <f t="shared" si="50"/>
        <v>23</v>
      </c>
    </row>
    <row r="3009" spans="1:6" x14ac:dyDescent="0.35">
      <c r="A3009">
        <v>23083</v>
      </c>
      <c r="B3009" t="s">
        <v>3419</v>
      </c>
      <c r="C3009" t="s">
        <v>428</v>
      </c>
      <c r="D3009" t="s">
        <v>429</v>
      </c>
      <c r="E3009">
        <v>41.505800000000001</v>
      </c>
      <c r="F3009">
        <f t="shared" si="50"/>
        <v>23</v>
      </c>
    </row>
    <row r="3010" spans="1:6" x14ac:dyDescent="0.35">
      <c r="A3010">
        <v>23084</v>
      </c>
      <c r="B3010" t="s">
        <v>3420</v>
      </c>
      <c r="C3010" t="s">
        <v>428</v>
      </c>
      <c r="D3010" t="s">
        <v>429</v>
      </c>
      <c r="E3010">
        <v>31.870999999999999</v>
      </c>
      <c r="F3010">
        <f t="shared" si="50"/>
        <v>23</v>
      </c>
    </row>
    <row r="3011" spans="1:6" x14ac:dyDescent="0.35">
      <c r="A3011">
        <v>23085</v>
      </c>
      <c r="B3011" t="s">
        <v>3421</v>
      </c>
      <c r="C3011" t="s">
        <v>428</v>
      </c>
      <c r="D3011" t="s">
        <v>429</v>
      </c>
      <c r="E3011">
        <v>20.832000000000001</v>
      </c>
      <c r="F3011">
        <f t="shared" ref="F3011:F3074" si="51">INT(A3011/1000)</f>
        <v>23</v>
      </c>
    </row>
    <row r="3012" spans="1:6" x14ac:dyDescent="0.35">
      <c r="A3012">
        <v>23086</v>
      </c>
      <c r="B3012" t="s">
        <v>3422</v>
      </c>
      <c r="C3012" t="s">
        <v>432</v>
      </c>
      <c r="D3012" t="s">
        <v>433</v>
      </c>
      <c r="E3012">
        <v>46.250599999999999</v>
      </c>
      <c r="F3012">
        <f t="shared" si="51"/>
        <v>23</v>
      </c>
    </row>
    <row r="3013" spans="1:6" x14ac:dyDescent="0.35">
      <c r="A3013">
        <v>23087</v>
      </c>
      <c r="B3013" t="s">
        <v>3423</v>
      </c>
      <c r="C3013" t="s">
        <v>428</v>
      </c>
      <c r="D3013" t="s">
        <v>429</v>
      </c>
      <c r="E3013">
        <v>36.875999999999998</v>
      </c>
      <c r="F3013">
        <f t="shared" si="51"/>
        <v>23</v>
      </c>
    </row>
    <row r="3014" spans="1:6" x14ac:dyDescent="0.35">
      <c r="A3014">
        <v>23088</v>
      </c>
      <c r="B3014" t="s">
        <v>3424</v>
      </c>
      <c r="C3014" t="s">
        <v>428</v>
      </c>
      <c r="D3014" t="s">
        <v>429</v>
      </c>
      <c r="E3014">
        <v>26.766999999999999</v>
      </c>
      <c r="F3014">
        <f t="shared" si="51"/>
        <v>23</v>
      </c>
    </row>
    <row r="3015" spans="1:6" x14ac:dyDescent="0.35">
      <c r="A3015">
        <v>23089</v>
      </c>
      <c r="B3015" t="s">
        <v>3425</v>
      </c>
      <c r="C3015" t="s">
        <v>428</v>
      </c>
      <c r="D3015" t="s">
        <v>429</v>
      </c>
      <c r="E3015">
        <v>63.296599999999998</v>
      </c>
      <c r="F3015">
        <f t="shared" si="51"/>
        <v>23</v>
      </c>
    </row>
    <row r="3016" spans="1:6" x14ac:dyDescent="0.35">
      <c r="A3016">
        <v>23090</v>
      </c>
      <c r="B3016" t="s">
        <v>3426</v>
      </c>
      <c r="C3016" t="s">
        <v>432</v>
      </c>
      <c r="D3016" t="s">
        <v>433</v>
      </c>
      <c r="E3016">
        <v>19.033000000000001</v>
      </c>
      <c r="F3016">
        <f t="shared" si="51"/>
        <v>23</v>
      </c>
    </row>
    <row r="3017" spans="1:6" x14ac:dyDescent="0.35">
      <c r="A3017">
        <v>23091</v>
      </c>
      <c r="B3017" t="s">
        <v>33</v>
      </c>
      <c r="C3017" t="s">
        <v>511</v>
      </c>
      <c r="D3017" t="s">
        <v>429</v>
      </c>
      <c r="E3017">
        <v>198.86369999999999</v>
      </c>
      <c r="F3017">
        <f t="shared" si="51"/>
        <v>23</v>
      </c>
    </row>
    <row r="3018" spans="1:6" x14ac:dyDescent="0.35">
      <c r="A3018">
        <v>23092</v>
      </c>
      <c r="B3018" t="s">
        <v>3427</v>
      </c>
      <c r="C3018" t="s">
        <v>428</v>
      </c>
      <c r="D3018" t="s">
        <v>429</v>
      </c>
      <c r="E3018">
        <v>20.506</v>
      </c>
      <c r="F3018">
        <f t="shared" si="51"/>
        <v>23</v>
      </c>
    </row>
    <row r="3019" spans="1:6" x14ac:dyDescent="0.35">
      <c r="A3019">
        <v>23093</v>
      </c>
      <c r="B3019" t="s">
        <v>3428</v>
      </c>
      <c r="C3019" t="s">
        <v>428</v>
      </c>
      <c r="D3019" t="s">
        <v>429</v>
      </c>
      <c r="E3019">
        <v>24.566400000000002</v>
      </c>
      <c r="F3019">
        <f t="shared" si="51"/>
        <v>23</v>
      </c>
    </row>
    <row r="3020" spans="1:6" x14ac:dyDescent="0.35">
      <c r="A3020">
        <v>23094</v>
      </c>
      <c r="B3020" t="s">
        <v>3429</v>
      </c>
      <c r="C3020" t="s">
        <v>428</v>
      </c>
      <c r="D3020" t="s">
        <v>429</v>
      </c>
      <c r="E3020">
        <v>30.7852</v>
      </c>
      <c r="F3020">
        <f t="shared" si="51"/>
        <v>23</v>
      </c>
    </row>
    <row r="3021" spans="1:6" x14ac:dyDescent="0.35">
      <c r="A3021">
        <v>23095</v>
      </c>
      <c r="B3021" t="s">
        <v>3430</v>
      </c>
      <c r="C3021" t="s">
        <v>428</v>
      </c>
      <c r="D3021" t="s">
        <v>429</v>
      </c>
      <c r="E3021">
        <v>53.2376</v>
      </c>
      <c r="F3021">
        <f t="shared" si="51"/>
        <v>23</v>
      </c>
    </row>
    <row r="3022" spans="1:6" x14ac:dyDescent="0.35">
      <c r="A3022">
        <v>23096</v>
      </c>
      <c r="B3022" t="s">
        <v>3431</v>
      </c>
      <c r="C3022" t="s">
        <v>511</v>
      </c>
      <c r="D3022" t="s">
        <v>429</v>
      </c>
      <c r="E3022">
        <v>57.177100000000003</v>
      </c>
      <c r="F3022">
        <f t="shared" si="51"/>
        <v>23</v>
      </c>
    </row>
    <row r="3023" spans="1:6" x14ac:dyDescent="0.35">
      <c r="A3023">
        <v>23097</v>
      </c>
      <c r="B3023" t="s">
        <v>3432</v>
      </c>
      <c r="C3023" t="s">
        <v>428</v>
      </c>
      <c r="D3023" t="s">
        <v>429</v>
      </c>
      <c r="E3023">
        <v>55.337699999999998</v>
      </c>
      <c r="F3023">
        <f t="shared" si="51"/>
        <v>23</v>
      </c>
    </row>
    <row r="3024" spans="1:6" x14ac:dyDescent="0.35">
      <c r="A3024">
        <v>23098</v>
      </c>
      <c r="B3024" t="s">
        <v>3433</v>
      </c>
      <c r="C3024" t="s">
        <v>428</v>
      </c>
      <c r="D3024" t="s">
        <v>429</v>
      </c>
      <c r="E3024">
        <v>20.935300000000002</v>
      </c>
      <c r="F3024">
        <f t="shared" si="51"/>
        <v>23</v>
      </c>
    </row>
    <row r="3025" spans="1:6" x14ac:dyDescent="0.35">
      <c r="A3025">
        <v>24001</v>
      </c>
      <c r="B3025" t="s">
        <v>3434</v>
      </c>
      <c r="C3025" t="s">
        <v>428</v>
      </c>
      <c r="D3025" t="s">
        <v>429</v>
      </c>
      <c r="E3025">
        <v>14.7804</v>
      </c>
      <c r="F3025">
        <f t="shared" si="51"/>
        <v>24</v>
      </c>
    </row>
    <row r="3026" spans="1:6" x14ac:dyDescent="0.35">
      <c r="A3026">
        <v>24002</v>
      </c>
      <c r="B3026" t="s">
        <v>3435</v>
      </c>
      <c r="C3026" t="s">
        <v>442</v>
      </c>
      <c r="D3026" t="s">
        <v>433</v>
      </c>
      <c r="E3026">
        <v>20.805299999999999</v>
      </c>
      <c r="F3026">
        <f t="shared" si="51"/>
        <v>24</v>
      </c>
    </row>
    <row r="3027" spans="1:6" x14ac:dyDescent="0.35">
      <c r="A3027">
        <v>24003</v>
      </c>
      <c r="B3027" t="s">
        <v>3436</v>
      </c>
      <c r="C3027" t="s">
        <v>428</v>
      </c>
      <c r="D3027" t="s">
        <v>429</v>
      </c>
      <c r="E3027">
        <v>11.1061</v>
      </c>
      <c r="F3027">
        <f t="shared" si="51"/>
        <v>24</v>
      </c>
    </row>
    <row r="3028" spans="1:6" x14ac:dyDescent="0.35">
      <c r="A3028">
        <v>24004</v>
      </c>
      <c r="B3028" t="s">
        <v>3437</v>
      </c>
      <c r="C3028" t="s">
        <v>428</v>
      </c>
      <c r="D3028" t="s">
        <v>429</v>
      </c>
      <c r="E3028">
        <v>16.633600000000001</v>
      </c>
      <c r="F3028">
        <f t="shared" si="51"/>
        <v>24</v>
      </c>
    </row>
    <row r="3029" spans="1:6" x14ac:dyDescent="0.35">
      <c r="A3029">
        <v>24005</v>
      </c>
      <c r="B3029" t="s">
        <v>3438</v>
      </c>
      <c r="C3029" t="s">
        <v>442</v>
      </c>
      <c r="D3029" t="s">
        <v>433</v>
      </c>
      <c r="E3029">
        <v>15.3506</v>
      </c>
      <c r="F3029">
        <f t="shared" si="51"/>
        <v>24</v>
      </c>
    </row>
    <row r="3030" spans="1:6" x14ac:dyDescent="0.35">
      <c r="A3030">
        <v>24006</v>
      </c>
      <c r="B3030" t="s">
        <v>3439</v>
      </c>
      <c r="C3030" t="s">
        <v>428</v>
      </c>
      <c r="D3030" t="s">
        <v>429</v>
      </c>
      <c r="E3030">
        <v>41.6723</v>
      </c>
      <c r="F3030">
        <f t="shared" si="51"/>
        <v>24</v>
      </c>
    </row>
    <row r="3031" spans="1:6" x14ac:dyDescent="0.35">
      <c r="A3031">
        <v>24007</v>
      </c>
      <c r="B3031" t="s">
        <v>3440</v>
      </c>
      <c r="C3031" t="s">
        <v>428</v>
      </c>
      <c r="D3031" t="s">
        <v>429</v>
      </c>
      <c r="E3031">
        <v>41.418799999999997</v>
      </c>
      <c r="F3031">
        <f t="shared" si="51"/>
        <v>24</v>
      </c>
    </row>
    <row r="3032" spans="1:6" x14ac:dyDescent="0.35">
      <c r="A3032">
        <v>24008</v>
      </c>
      <c r="B3032" t="s">
        <v>3441</v>
      </c>
      <c r="C3032" t="s">
        <v>428</v>
      </c>
      <c r="D3032" t="s">
        <v>429</v>
      </c>
      <c r="E3032">
        <v>33.967799999999997</v>
      </c>
      <c r="F3032">
        <f t="shared" si="51"/>
        <v>24</v>
      </c>
    </row>
    <row r="3033" spans="1:6" x14ac:dyDescent="0.35">
      <c r="A3033">
        <v>24009</v>
      </c>
      <c r="B3033" t="s">
        <v>3442</v>
      </c>
      <c r="C3033" t="s">
        <v>432</v>
      </c>
      <c r="D3033" t="s">
        <v>433</v>
      </c>
      <c r="E3033">
        <v>162.5882</v>
      </c>
      <c r="F3033">
        <f t="shared" si="51"/>
        <v>24</v>
      </c>
    </row>
    <row r="3034" spans="1:6" x14ac:dyDescent="0.35">
      <c r="A3034">
        <v>24010</v>
      </c>
      <c r="B3034" t="s">
        <v>3443</v>
      </c>
      <c r="C3034" t="s">
        <v>428</v>
      </c>
      <c r="D3034" t="s">
        <v>429</v>
      </c>
      <c r="E3034">
        <v>8.0467999999999993</v>
      </c>
      <c r="F3034">
        <f t="shared" si="51"/>
        <v>24</v>
      </c>
    </row>
    <row r="3035" spans="1:6" x14ac:dyDescent="0.35">
      <c r="A3035">
        <v>24012</v>
      </c>
      <c r="B3035" t="s">
        <v>3444</v>
      </c>
      <c r="C3035" t="s">
        <v>511</v>
      </c>
      <c r="D3035" t="s">
        <v>429</v>
      </c>
      <c r="E3035">
        <v>46.590899999999998</v>
      </c>
      <c r="F3035">
        <f t="shared" si="51"/>
        <v>24</v>
      </c>
    </row>
    <row r="3036" spans="1:6" x14ac:dyDescent="0.35">
      <c r="A3036">
        <v>24013</v>
      </c>
      <c r="B3036" t="s">
        <v>3445</v>
      </c>
      <c r="C3036" t="s">
        <v>428</v>
      </c>
      <c r="D3036" t="s">
        <v>429</v>
      </c>
      <c r="E3036">
        <v>19.648099999999999</v>
      </c>
      <c r="F3036">
        <f t="shared" si="51"/>
        <v>24</v>
      </c>
    </row>
    <row r="3037" spans="1:6" x14ac:dyDescent="0.35">
      <c r="A3037">
        <v>24014</v>
      </c>
      <c r="B3037" t="s">
        <v>3446</v>
      </c>
      <c r="C3037" t="s">
        <v>428</v>
      </c>
      <c r="D3037" t="s">
        <v>429</v>
      </c>
      <c r="E3037">
        <v>21.03</v>
      </c>
      <c r="F3037">
        <f t="shared" si="51"/>
        <v>24</v>
      </c>
    </row>
    <row r="3038" spans="1:6" x14ac:dyDescent="0.35">
      <c r="A3038">
        <v>24015</v>
      </c>
      <c r="B3038" t="s">
        <v>3447</v>
      </c>
      <c r="C3038" t="s">
        <v>428</v>
      </c>
      <c r="D3038" t="s">
        <v>429</v>
      </c>
      <c r="E3038">
        <v>24.781400000000001</v>
      </c>
      <c r="F3038">
        <f t="shared" si="51"/>
        <v>24</v>
      </c>
    </row>
    <row r="3039" spans="1:6" x14ac:dyDescent="0.35">
      <c r="A3039">
        <v>24016</v>
      </c>
      <c r="B3039" t="s">
        <v>3448</v>
      </c>
      <c r="C3039" t="s">
        <v>428</v>
      </c>
      <c r="D3039" t="s">
        <v>429</v>
      </c>
      <c r="E3039">
        <v>8.7817000000000007</v>
      </c>
      <c r="F3039">
        <f t="shared" si="51"/>
        <v>24</v>
      </c>
    </row>
    <row r="3040" spans="1:6" x14ac:dyDescent="0.35">
      <c r="A3040">
        <v>24017</v>
      </c>
      <c r="B3040" t="s">
        <v>3449</v>
      </c>
      <c r="C3040" t="s">
        <v>428</v>
      </c>
      <c r="D3040" t="s">
        <v>429</v>
      </c>
      <c r="E3040">
        <v>12.4215</v>
      </c>
      <c r="F3040">
        <f t="shared" si="51"/>
        <v>24</v>
      </c>
    </row>
    <row r="3041" spans="1:6" x14ac:dyDescent="0.35">
      <c r="A3041">
        <v>24018</v>
      </c>
      <c r="B3041" t="s">
        <v>3450</v>
      </c>
      <c r="C3041" t="s">
        <v>428</v>
      </c>
      <c r="D3041" t="s">
        <v>429</v>
      </c>
      <c r="E3041">
        <v>16.6511</v>
      </c>
      <c r="F3041">
        <f t="shared" si="51"/>
        <v>24</v>
      </c>
    </row>
    <row r="3042" spans="1:6" x14ac:dyDescent="0.35">
      <c r="A3042">
        <v>24019</v>
      </c>
      <c r="B3042" t="s">
        <v>3451</v>
      </c>
      <c r="C3042" t="s">
        <v>428</v>
      </c>
      <c r="D3042" t="s">
        <v>429</v>
      </c>
      <c r="E3042">
        <v>22.883299999999998</v>
      </c>
      <c r="F3042">
        <f t="shared" si="51"/>
        <v>24</v>
      </c>
    </row>
    <row r="3043" spans="1:6" x14ac:dyDescent="0.35">
      <c r="A3043">
        <v>24020</v>
      </c>
      <c r="B3043" t="s">
        <v>3452</v>
      </c>
      <c r="C3043" t="s">
        <v>428</v>
      </c>
      <c r="D3043" t="s">
        <v>429</v>
      </c>
      <c r="E3043">
        <v>11.807</v>
      </c>
      <c r="F3043">
        <f t="shared" si="51"/>
        <v>24</v>
      </c>
    </row>
    <row r="3044" spans="1:6" x14ac:dyDescent="0.35">
      <c r="A3044">
        <v>24021</v>
      </c>
      <c r="B3044" t="s">
        <v>3453</v>
      </c>
      <c r="C3044" t="s">
        <v>428</v>
      </c>
      <c r="D3044" t="s">
        <v>429</v>
      </c>
      <c r="E3044">
        <v>29.305299999999999</v>
      </c>
      <c r="F3044">
        <f t="shared" si="51"/>
        <v>24</v>
      </c>
    </row>
    <row r="3045" spans="1:6" x14ac:dyDescent="0.35">
      <c r="A3045">
        <v>24022</v>
      </c>
      <c r="B3045" t="s">
        <v>3454</v>
      </c>
      <c r="C3045" t="s">
        <v>442</v>
      </c>
      <c r="D3045" t="s">
        <v>433</v>
      </c>
      <c r="E3045">
        <v>11.021599999999999</v>
      </c>
      <c r="F3045">
        <f t="shared" si="51"/>
        <v>24</v>
      </c>
    </row>
    <row r="3046" spans="1:6" x14ac:dyDescent="0.35">
      <c r="A3046">
        <v>24024</v>
      </c>
      <c r="B3046" t="s">
        <v>3455</v>
      </c>
      <c r="C3046" t="s">
        <v>428</v>
      </c>
      <c r="D3046" t="s">
        <v>429</v>
      </c>
      <c r="E3046">
        <v>8.4878999999999998</v>
      </c>
      <c r="F3046">
        <f t="shared" si="51"/>
        <v>24</v>
      </c>
    </row>
    <row r="3047" spans="1:6" x14ac:dyDescent="0.35">
      <c r="A3047">
        <v>24025</v>
      </c>
      <c r="B3047" t="s">
        <v>3456</v>
      </c>
      <c r="C3047" t="s">
        <v>428</v>
      </c>
      <c r="D3047" t="s">
        <v>429</v>
      </c>
      <c r="E3047">
        <v>7.3798000000000004</v>
      </c>
      <c r="F3047">
        <f t="shared" si="51"/>
        <v>24</v>
      </c>
    </row>
    <row r="3048" spans="1:6" x14ac:dyDescent="0.35">
      <c r="A3048">
        <v>24026</v>
      </c>
      <c r="B3048" t="s">
        <v>3457</v>
      </c>
      <c r="C3048" t="s">
        <v>428</v>
      </c>
      <c r="D3048" t="s">
        <v>429</v>
      </c>
      <c r="E3048">
        <v>12.848699999999999</v>
      </c>
      <c r="F3048">
        <f t="shared" si="51"/>
        <v>24</v>
      </c>
    </row>
    <row r="3049" spans="1:6" x14ac:dyDescent="0.35">
      <c r="A3049">
        <v>24027</v>
      </c>
      <c r="B3049" t="s">
        <v>3458</v>
      </c>
      <c r="C3049" t="s">
        <v>428</v>
      </c>
      <c r="D3049" t="s">
        <v>429</v>
      </c>
      <c r="E3049">
        <v>11.446199999999999</v>
      </c>
      <c r="F3049">
        <f t="shared" si="51"/>
        <v>24</v>
      </c>
    </row>
    <row r="3050" spans="1:6" x14ac:dyDescent="0.35">
      <c r="A3050">
        <v>24028</v>
      </c>
      <c r="B3050" t="s">
        <v>3459</v>
      </c>
      <c r="C3050" t="s">
        <v>442</v>
      </c>
      <c r="D3050" t="s">
        <v>433</v>
      </c>
      <c r="E3050">
        <v>17.462299999999999</v>
      </c>
      <c r="F3050">
        <f t="shared" si="51"/>
        <v>24</v>
      </c>
    </row>
    <row r="3051" spans="1:6" x14ac:dyDescent="0.35">
      <c r="A3051">
        <v>24029</v>
      </c>
      <c r="B3051" t="s">
        <v>3460</v>
      </c>
      <c r="C3051" t="s">
        <v>442</v>
      </c>
      <c r="D3051" t="s">
        <v>433</v>
      </c>
      <c r="E3051">
        <v>22.732700000000001</v>
      </c>
      <c r="F3051">
        <f t="shared" si="51"/>
        <v>24</v>
      </c>
    </row>
    <row r="3052" spans="1:6" x14ac:dyDescent="0.35">
      <c r="A3052">
        <v>24030</v>
      </c>
      <c r="B3052" t="s">
        <v>3461</v>
      </c>
      <c r="C3052" t="s">
        <v>428</v>
      </c>
      <c r="D3052" t="s">
        <v>429</v>
      </c>
      <c r="E3052">
        <v>4.4240000000000004</v>
      </c>
      <c r="F3052">
        <f t="shared" si="51"/>
        <v>24</v>
      </c>
    </row>
    <row r="3053" spans="1:6" x14ac:dyDescent="0.35">
      <c r="A3053">
        <v>24032</v>
      </c>
      <c r="B3053" t="s">
        <v>3462</v>
      </c>
      <c r="C3053" t="s">
        <v>428</v>
      </c>
      <c r="D3053" t="s">
        <v>429</v>
      </c>
      <c r="E3053">
        <v>37.0152</v>
      </c>
      <c r="F3053">
        <f t="shared" si="51"/>
        <v>24</v>
      </c>
    </row>
    <row r="3054" spans="1:6" x14ac:dyDescent="0.35">
      <c r="A3054">
        <v>24034</v>
      </c>
      <c r="B3054" t="s">
        <v>3463</v>
      </c>
      <c r="C3054" t="s">
        <v>428</v>
      </c>
      <c r="D3054" t="s">
        <v>429</v>
      </c>
      <c r="E3054">
        <v>23.647300000000001</v>
      </c>
      <c r="F3054">
        <f t="shared" si="51"/>
        <v>24</v>
      </c>
    </row>
    <row r="3055" spans="1:6" x14ac:dyDescent="0.35">
      <c r="A3055">
        <v>24035</v>
      </c>
      <c r="B3055" t="s">
        <v>3464</v>
      </c>
      <c r="C3055" t="s">
        <v>428</v>
      </c>
      <c r="D3055" t="s">
        <v>429</v>
      </c>
      <c r="E3055">
        <v>13.386699999999999</v>
      </c>
      <c r="F3055">
        <f t="shared" si="51"/>
        <v>24</v>
      </c>
    </row>
    <row r="3056" spans="1:6" x14ac:dyDescent="0.35">
      <c r="A3056">
        <v>24036</v>
      </c>
      <c r="B3056" t="s">
        <v>3465</v>
      </c>
      <c r="C3056" t="s">
        <v>428</v>
      </c>
      <c r="D3056" t="s">
        <v>429</v>
      </c>
      <c r="E3056">
        <v>10.914199999999999</v>
      </c>
      <c r="F3056">
        <f t="shared" si="51"/>
        <v>24</v>
      </c>
    </row>
    <row r="3057" spans="1:6" x14ac:dyDescent="0.35">
      <c r="A3057">
        <v>24037</v>
      </c>
      <c r="B3057" t="s">
        <v>3466</v>
      </c>
      <c r="C3057" t="s">
        <v>442</v>
      </c>
      <c r="D3057" t="s">
        <v>433</v>
      </c>
      <c r="E3057">
        <v>29.9315</v>
      </c>
      <c r="F3057">
        <f t="shared" si="51"/>
        <v>24</v>
      </c>
    </row>
    <row r="3058" spans="1:6" x14ac:dyDescent="0.35">
      <c r="A3058">
        <v>24038</v>
      </c>
      <c r="B3058" t="s">
        <v>3467</v>
      </c>
      <c r="C3058" t="s">
        <v>428</v>
      </c>
      <c r="D3058" t="s">
        <v>429</v>
      </c>
      <c r="E3058">
        <v>19.2669</v>
      </c>
      <c r="F3058">
        <f t="shared" si="51"/>
        <v>24</v>
      </c>
    </row>
    <row r="3059" spans="1:6" x14ac:dyDescent="0.35">
      <c r="A3059">
        <v>24039</v>
      </c>
      <c r="B3059" t="s">
        <v>3468</v>
      </c>
      <c r="C3059" t="s">
        <v>442</v>
      </c>
      <c r="D3059" t="s">
        <v>433</v>
      </c>
      <c r="E3059">
        <v>52.407600000000002</v>
      </c>
      <c r="F3059">
        <f t="shared" si="51"/>
        <v>24</v>
      </c>
    </row>
    <row r="3060" spans="1:6" x14ac:dyDescent="0.35">
      <c r="A3060">
        <v>24040</v>
      </c>
      <c r="B3060" t="s">
        <v>3469</v>
      </c>
      <c r="C3060" t="s">
        <v>442</v>
      </c>
      <c r="D3060" t="s">
        <v>433</v>
      </c>
      <c r="E3060">
        <v>15.813599999999999</v>
      </c>
      <c r="F3060">
        <f t="shared" si="51"/>
        <v>24</v>
      </c>
    </row>
    <row r="3061" spans="1:6" x14ac:dyDescent="0.35">
      <c r="A3061">
        <v>24041</v>
      </c>
      <c r="B3061" t="s">
        <v>3470</v>
      </c>
      <c r="C3061" t="s">
        <v>442</v>
      </c>
      <c r="D3061" t="s">
        <v>433</v>
      </c>
      <c r="E3061">
        <v>35.491300000000003</v>
      </c>
      <c r="F3061">
        <f t="shared" si="51"/>
        <v>24</v>
      </c>
    </row>
    <row r="3062" spans="1:6" x14ac:dyDescent="0.35">
      <c r="A3062">
        <v>24042</v>
      </c>
      <c r="B3062" t="s">
        <v>3471</v>
      </c>
      <c r="C3062" t="s">
        <v>432</v>
      </c>
      <c r="D3062" t="s">
        <v>433</v>
      </c>
      <c r="E3062">
        <v>47.769199999999998</v>
      </c>
      <c r="F3062">
        <f t="shared" si="51"/>
        <v>24</v>
      </c>
    </row>
    <row r="3063" spans="1:6" x14ac:dyDescent="0.35">
      <c r="A3063">
        <v>24043</v>
      </c>
      <c r="B3063" t="s">
        <v>3472</v>
      </c>
      <c r="C3063" t="s">
        <v>428</v>
      </c>
      <c r="D3063" t="s">
        <v>429</v>
      </c>
      <c r="E3063">
        <v>13.151300000000001</v>
      </c>
      <c r="F3063">
        <f t="shared" si="51"/>
        <v>24</v>
      </c>
    </row>
    <row r="3064" spans="1:6" x14ac:dyDescent="0.35">
      <c r="A3064">
        <v>24046</v>
      </c>
      <c r="B3064" t="s">
        <v>3473</v>
      </c>
      <c r="C3064" t="s">
        <v>428</v>
      </c>
      <c r="D3064" t="s">
        <v>429</v>
      </c>
      <c r="E3064">
        <v>17.085599999999999</v>
      </c>
      <c r="F3064">
        <f t="shared" si="51"/>
        <v>24</v>
      </c>
    </row>
    <row r="3065" spans="1:6" x14ac:dyDescent="0.35">
      <c r="A3065">
        <v>24047</v>
      </c>
      <c r="B3065" t="s">
        <v>3474</v>
      </c>
      <c r="C3065" t="s">
        <v>428</v>
      </c>
      <c r="D3065" t="s">
        <v>429</v>
      </c>
      <c r="E3065">
        <v>15.403499999999999</v>
      </c>
      <c r="F3065">
        <f t="shared" si="51"/>
        <v>24</v>
      </c>
    </row>
    <row r="3066" spans="1:6" x14ac:dyDescent="0.35">
      <c r="A3066">
        <v>24048</v>
      </c>
      <c r="B3066" t="s">
        <v>3475</v>
      </c>
      <c r="C3066" t="s">
        <v>428</v>
      </c>
      <c r="D3066" t="s">
        <v>429</v>
      </c>
      <c r="E3066">
        <v>26.5624</v>
      </c>
      <c r="F3066">
        <f t="shared" si="51"/>
        <v>24</v>
      </c>
    </row>
    <row r="3067" spans="1:6" x14ac:dyDescent="0.35">
      <c r="A3067">
        <v>24049</v>
      </c>
      <c r="B3067" t="s">
        <v>3476</v>
      </c>
      <c r="C3067" t="s">
        <v>442</v>
      </c>
      <c r="D3067" t="s">
        <v>433</v>
      </c>
      <c r="E3067">
        <v>22.5532</v>
      </c>
      <c r="F3067">
        <f t="shared" si="51"/>
        <v>24</v>
      </c>
    </row>
    <row r="3068" spans="1:6" x14ac:dyDescent="0.35">
      <c r="A3068">
        <v>24050</v>
      </c>
      <c r="B3068" t="s">
        <v>3477</v>
      </c>
      <c r="C3068" t="s">
        <v>432</v>
      </c>
      <c r="D3068" t="s">
        <v>433</v>
      </c>
      <c r="E3068">
        <v>18.7746</v>
      </c>
      <c r="F3068">
        <f t="shared" si="51"/>
        <v>24</v>
      </c>
    </row>
    <row r="3069" spans="1:6" x14ac:dyDescent="0.35">
      <c r="A3069">
        <v>24051</v>
      </c>
      <c r="B3069" t="s">
        <v>3478</v>
      </c>
      <c r="C3069" t="s">
        <v>428</v>
      </c>
      <c r="D3069" t="s">
        <v>429</v>
      </c>
      <c r="E3069">
        <v>22.892499999999998</v>
      </c>
      <c r="F3069">
        <f t="shared" si="51"/>
        <v>24</v>
      </c>
    </row>
    <row r="3070" spans="1:6" x14ac:dyDescent="0.35">
      <c r="A3070">
        <v>24052</v>
      </c>
      <c r="B3070" t="s">
        <v>3479</v>
      </c>
      <c r="C3070" t="s">
        <v>428</v>
      </c>
      <c r="D3070" t="s">
        <v>429</v>
      </c>
      <c r="E3070">
        <v>48.302900000000001</v>
      </c>
      <c r="F3070">
        <f t="shared" si="51"/>
        <v>24</v>
      </c>
    </row>
    <row r="3071" spans="1:6" x14ac:dyDescent="0.35">
      <c r="A3071">
        <v>24053</v>
      </c>
      <c r="B3071" t="s">
        <v>3480</v>
      </c>
      <c r="C3071" t="s">
        <v>442</v>
      </c>
      <c r="D3071" t="s">
        <v>433</v>
      </c>
      <c r="E3071">
        <v>14.809100000000001</v>
      </c>
      <c r="F3071">
        <f t="shared" si="51"/>
        <v>24</v>
      </c>
    </row>
    <row r="3072" spans="1:6" x14ac:dyDescent="0.35">
      <c r="A3072">
        <v>24055</v>
      </c>
      <c r="B3072" t="s">
        <v>3481</v>
      </c>
      <c r="C3072" t="s">
        <v>428</v>
      </c>
      <c r="D3072" t="s">
        <v>429</v>
      </c>
      <c r="E3072">
        <v>30.3779</v>
      </c>
      <c r="F3072">
        <f t="shared" si="51"/>
        <v>24</v>
      </c>
    </row>
    <row r="3073" spans="1:6" x14ac:dyDescent="0.35">
      <c r="A3073">
        <v>24056</v>
      </c>
      <c r="B3073" t="s">
        <v>3482</v>
      </c>
      <c r="C3073" t="s">
        <v>428</v>
      </c>
      <c r="D3073" t="s">
        <v>429</v>
      </c>
      <c r="E3073">
        <v>12.7758</v>
      </c>
      <c r="F3073">
        <f t="shared" si="51"/>
        <v>24</v>
      </c>
    </row>
    <row r="3074" spans="1:6" x14ac:dyDescent="0.35">
      <c r="A3074">
        <v>24057</v>
      </c>
      <c r="B3074" t="s">
        <v>3483</v>
      </c>
      <c r="C3074" t="s">
        <v>428</v>
      </c>
      <c r="D3074" t="s">
        <v>429</v>
      </c>
      <c r="E3074">
        <v>36.9572</v>
      </c>
      <c r="F3074">
        <f t="shared" si="51"/>
        <v>24</v>
      </c>
    </row>
    <row r="3075" spans="1:6" x14ac:dyDescent="0.35">
      <c r="A3075">
        <v>24060</v>
      </c>
      <c r="B3075" t="s">
        <v>3484</v>
      </c>
      <c r="C3075" t="s">
        <v>428</v>
      </c>
      <c r="D3075" t="s">
        <v>429</v>
      </c>
      <c r="E3075">
        <v>22.243500000000001</v>
      </c>
      <c r="F3075">
        <f t="shared" ref="F3075:F3138" si="52">INT(A3075/1000)</f>
        <v>24</v>
      </c>
    </row>
    <row r="3076" spans="1:6" x14ac:dyDescent="0.35">
      <c r="A3076">
        <v>24061</v>
      </c>
      <c r="B3076" t="s">
        <v>3485</v>
      </c>
      <c r="C3076" t="s">
        <v>428</v>
      </c>
      <c r="D3076" t="s">
        <v>429</v>
      </c>
      <c r="E3076">
        <v>30.218399999999999</v>
      </c>
      <c r="F3076">
        <f t="shared" si="52"/>
        <v>24</v>
      </c>
    </row>
    <row r="3077" spans="1:6" x14ac:dyDescent="0.35">
      <c r="A3077">
        <v>24062</v>
      </c>
      <c r="B3077" t="s">
        <v>3486</v>
      </c>
      <c r="C3077" t="s">
        <v>428</v>
      </c>
      <c r="D3077" t="s">
        <v>429</v>
      </c>
      <c r="E3077">
        <v>14.7563</v>
      </c>
      <c r="F3077">
        <f t="shared" si="52"/>
        <v>24</v>
      </c>
    </row>
    <row r="3078" spans="1:6" x14ac:dyDescent="0.35">
      <c r="A3078">
        <v>24063</v>
      </c>
      <c r="B3078" t="s">
        <v>3487</v>
      </c>
      <c r="C3078" t="s">
        <v>428</v>
      </c>
      <c r="D3078" t="s">
        <v>429</v>
      </c>
      <c r="E3078">
        <v>23.978400000000001</v>
      </c>
      <c r="F3078">
        <f t="shared" si="52"/>
        <v>24</v>
      </c>
    </row>
    <row r="3079" spans="1:6" x14ac:dyDescent="0.35">
      <c r="A3079">
        <v>24064</v>
      </c>
      <c r="B3079" t="s">
        <v>3488</v>
      </c>
      <c r="C3079" t="s">
        <v>428</v>
      </c>
      <c r="D3079" t="s">
        <v>429</v>
      </c>
      <c r="E3079">
        <v>16.977</v>
      </c>
      <c r="F3079">
        <f t="shared" si="52"/>
        <v>24</v>
      </c>
    </row>
    <row r="3080" spans="1:6" x14ac:dyDescent="0.35">
      <c r="A3080">
        <v>24065</v>
      </c>
      <c r="B3080" t="s">
        <v>3489</v>
      </c>
      <c r="C3080" t="s">
        <v>428</v>
      </c>
      <c r="D3080" t="s">
        <v>429</v>
      </c>
      <c r="E3080">
        <v>13.219200000000001</v>
      </c>
      <c r="F3080">
        <f t="shared" si="52"/>
        <v>24</v>
      </c>
    </row>
    <row r="3081" spans="1:6" x14ac:dyDescent="0.35">
      <c r="A3081">
        <v>24066</v>
      </c>
      <c r="B3081" t="s">
        <v>3490</v>
      </c>
      <c r="C3081" t="s">
        <v>428</v>
      </c>
      <c r="D3081" t="s">
        <v>429</v>
      </c>
      <c r="E3081">
        <v>8.3838000000000008</v>
      </c>
      <c r="F3081">
        <f t="shared" si="52"/>
        <v>24</v>
      </c>
    </row>
    <row r="3082" spans="1:6" x14ac:dyDescent="0.35">
      <c r="A3082">
        <v>24067</v>
      </c>
      <c r="B3082" t="s">
        <v>3491</v>
      </c>
      <c r="C3082" t="s">
        <v>428</v>
      </c>
      <c r="D3082" t="s">
        <v>429</v>
      </c>
      <c r="E3082">
        <v>10.45</v>
      </c>
      <c r="F3082">
        <f t="shared" si="52"/>
        <v>24</v>
      </c>
    </row>
    <row r="3083" spans="1:6" x14ac:dyDescent="0.35">
      <c r="A3083">
        <v>24068</v>
      </c>
      <c r="B3083" t="s">
        <v>3492</v>
      </c>
      <c r="C3083" t="s">
        <v>428</v>
      </c>
      <c r="D3083" t="s">
        <v>429</v>
      </c>
      <c r="E3083">
        <v>9.2887000000000004</v>
      </c>
      <c r="F3083">
        <f t="shared" si="52"/>
        <v>24</v>
      </c>
    </row>
    <row r="3084" spans="1:6" x14ac:dyDescent="0.35">
      <c r="A3084">
        <v>24070</v>
      </c>
      <c r="B3084" t="s">
        <v>3493</v>
      </c>
      <c r="C3084" t="s">
        <v>428</v>
      </c>
      <c r="D3084" t="s">
        <v>429</v>
      </c>
      <c r="E3084">
        <v>14.6526</v>
      </c>
      <c r="F3084">
        <f t="shared" si="52"/>
        <v>24</v>
      </c>
    </row>
    <row r="3085" spans="1:6" x14ac:dyDescent="0.35">
      <c r="A3085">
        <v>24071</v>
      </c>
      <c r="B3085" t="s">
        <v>3494</v>
      </c>
      <c r="C3085" t="s">
        <v>428</v>
      </c>
      <c r="D3085" t="s">
        <v>429</v>
      </c>
      <c r="E3085">
        <v>14.5457</v>
      </c>
      <c r="F3085">
        <f t="shared" si="52"/>
        <v>24</v>
      </c>
    </row>
    <row r="3086" spans="1:6" x14ac:dyDescent="0.35">
      <c r="A3086">
        <v>24072</v>
      </c>
      <c r="B3086" t="s">
        <v>3495</v>
      </c>
      <c r="C3086" t="s">
        <v>442</v>
      </c>
      <c r="D3086" t="s">
        <v>433</v>
      </c>
      <c r="E3086">
        <v>9.3237000000000005</v>
      </c>
      <c r="F3086">
        <f t="shared" si="52"/>
        <v>24</v>
      </c>
    </row>
    <row r="3087" spans="1:6" x14ac:dyDescent="0.35">
      <c r="A3087">
        <v>24073</v>
      </c>
      <c r="B3087" t="s">
        <v>3496</v>
      </c>
      <c r="C3087" t="s">
        <v>428</v>
      </c>
      <c r="D3087" t="s">
        <v>429</v>
      </c>
      <c r="E3087">
        <v>7.8383000000000003</v>
      </c>
      <c r="F3087">
        <f t="shared" si="52"/>
        <v>24</v>
      </c>
    </row>
    <row r="3088" spans="1:6" x14ac:dyDescent="0.35">
      <c r="A3088">
        <v>24074</v>
      </c>
      <c r="B3088" t="s">
        <v>3497</v>
      </c>
      <c r="C3088" t="s">
        <v>428</v>
      </c>
      <c r="D3088" t="s">
        <v>429</v>
      </c>
      <c r="E3088">
        <v>23.3062</v>
      </c>
      <c r="F3088">
        <f t="shared" si="52"/>
        <v>24</v>
      </c>
    </row>
    <row r="3089" spans="1:6" x14ac:dyDescent="0.35">
      <c r="A3089">
        <v>24075</v>
      </c>
      <c r="B3089" t="s">
        <v>3498</v>
      </c>
      <c r="C3089" t="s">
        <v>428</v>
      </c>
      <c r="D3089" t="s">
        <v>429</v>
      </c>
      <c r="E3089">
        <v>18.261299999999999</v>
      </c>
      <c r="F3089">
        <f t="shared" si="52"/>
        <v>24</v>
      </c>
    </row>
    <row r="3090" spans="1:6" x14ac:dyDescent="0.35">
      <c r="A3090">
        <v>24076</v>
      </c>
      <c r="B3090" t="s">
        <v>3499</v>
      </c>
      <c r="C3090" t="s">
        <v>442</v>
      </c>
      <c r="D3090" t="s">
        <v>433</v>
      </c>
      <c r="E3090">
        <v>11.8719</v>
      </c>
      <c r="F3090">
        <f t="shared" si="52"/>
        <v>24</v>
      </c>
    </row>
    <row r="3091" spans="1:6" x14ac:dyDescent="0.35">
      <c r="A3091">
        <v>24077</v>
      </c>
      <c r="B3091" t="s">
        <v>3500</v>
      </c>
      <c r="C3091" t="s">
        <v>428</v>
      </c>
      <c r="D3091" t="s">
        <v>429</v>
      </c>
      <c r="E3091">
        <v>5.2164999999999999</v>
      </c>
      <c r="F3091">
        <f t="shared" si="52"/>
        <v>24</v>
      </c>
    </row>
    <row r="3092" spans="1:6" x14ac:dyDescent="0.35">
      <c r="A3092">
        <v>24078</v>
      </c>
      <c r="B3092" t="s">
        <v>3501</v>
      </c>
      <c r="C3092" t="s">
        <v>428</v>
      </c>
      <c r="D3092" t="s">
        <v>429</v>
      </c>
      <c r="E3092">
        <v>12.497199999999999</v>
      </c>
      <c r="F3092">
        <f t="shared" si="52"/>
        <v>24</v>
      </c>
    </row>
    <row r="3093" spans="1:6" x14ac:dyDescent="0.35">
      <c r="A3093">
        <v>24079</v>
      </c>
      <c r="B3093" t="s">
        <v>3502</v>
      </c>
      <c r="C3093" t="s">
        <v>442</v>
      </c>
      <c r="D3093" t="s">
        <v>433</v>
      </c>
      <c r="E3093">
        <v>28.0336</v>
      </c>
      <c r="F3093">
        <f t="shared" si="52"/>
        <v>24</v>
      </c>
    </row>
    <row r="3094" spans="1:6" x14ac:dyDescent="0.35">
      <c r="A3094">
        <v>24080</v>
      </c>
      <c r="B3094" t="s">
        <v>3503</v>
      </c>
      <c r="C3094" t="s">
        <v>442</v>
      </c>
      <c r="D3094" t="s">
        <v>433</v>
      </c>
      <c r="E3094">
        <v>43.845500000000001</v>
      </c>
      <c r="F3094">
        <f t="shared" si="52"/>
        <v>24</v>
      </c>
    </row>
    <row r="3095" spans="1:6" x14ac:dyDescent="0.35">
      <c r="A3095">
        <v>24081</v>
      </c>
      <c r="B3095" t="s">
        <v>3504</v>
      </c>
      <c r="C3095" t="s">
        <v>428</v>
      </c>
      <c r="D3095" t="s">
        <v>429</v>
      </c>
      <c r="E3095">
        <v>9.7363999999999997</v>
      </c>
      <c r="F3095">
        <f t="shared" si="52"/>
        <v>24</v>
      </c>
    </row>
    <row r="3096" spans="1:6" x14ac:dyDescent="0.35">
      <c r="A3096">
        <v>24082</v>
      </c>
      <c r="B3096" t="s">
        <v>3505</v>
      </c>
      <c r="C3096" t="s">
        <v>428</v>
      </c>
      <c r="D3096" t="s">
        <v>429</v>
      </c>
      <c r="E3096">
        <v>11.4216</v>
      </c>
      <c r="F3096">
        <f t="shared" si="52"/>
        <v>24</v>
      </c>
    </row>
    <row r="3097" spans="1:6" x14ac:dyDescent="0.35">
      <c r="A3097">
        <v>24083</v>
      </c>
      <c r="B3097" t="s">
        <v>3506</v>
      </c>
      <c r="C3097" t="s">
        <v>428</v>
      </c>
      <c r="D3097" t="s">
        <v>429</v>
      </c>
      <c r="E3097">
        <v>17.456199999999999</v>
      </c>
      <c r="F3097">
        <f t="shared" si="52"/>
        <v>24</v>
      </c>
    </row>
    <row r="3098" spans="1:6" x14ac:dyDescent="0.35">
      <c r="A3098">
        <v>24084</v>
      </c>
      <c r="B3098" t="s">
        <v>3507</v>
      </c>
      <c r="C3098" t="s">
        <v>428</v>
      </c>
      <c r="D3098" t="s">
        <v>429</v>
      </c>
      <c r="E3098">
        <v>60.240099999999998</v>
      </c>
      <c r="F3098">
        <f t="shared" si="52"/>
        <v>24</v>
      </c>
    </row>
    <row r="3099" spans="1:6" x14ac:dyDescent="0.35">
      <c r="A3099">
        <v>24085</v>
      </c>
      <c r="B3099" t="s">
        <v>3508</v>
      </c>
      <c r="C3099" t="s">
        <v>432</v>
      </c>
      <c r="D3099" t="s">
        <v>433</v>
      </c>
      <c r="E3099">
        <v>77.552899999999994</v>
      </c>
      <c r="F3099">
        <f t="shared" si="52"/>
        <v>24</v>
      </c>
    </row>
    <row r="3100" spans="1:6" x14ac:dyDescent="0.35">
      <c r="A3100">
        <v>24086</v>
      </c>
      <c r="B3100" t="s">
        <v>3509</v>
      </c>
      <c r="C3100" t="s">
        <v>428</v>
      </c>
      <c r="D3100" t="s">
        <v>429</v>
      </c>
      <c r="E3100">
        <v>21.5548</v>
      </c>
      <c r="F3100">
        <f t="shared" si="52"/>
        <v>24</v>
      </c>
    </row>
    <row r="3101" spans="1:6" x14ac:dyDescent="0.35">
      <c r="A3101">
        <v>24087</v>
      </c>
      <c r="B3101" t="s">
        <v>3510</v>
      </c>
      <c r="C3101" t="s">
        <v>428</v>
      </c>
      <c r="D3101" t="s">
        <v>429</v>
      </c>
      <c r="E3101">
        <v>24.2348</v>
      </c>
      <c r="F3101">
        <f t="shared" si="52"/>
        <v>24</v>
      </c>
    </row>
    <row r="3102" spans="1:6" x14ac:dyDescent="0.35">
      <c r="A3102">
        <v>24088</v>
      </c>
      <c r="B3102" t="s">
        <v>3511</v>
      </c>
      <c r="C3102" t="s">
        <v>428</v>
      </c>
      <c r="D3102" t="s">
        <v>429</v>
      </c>
      <c r="E3102">
        <v>10.7182</v>
      </c>
      <c r="F3102">
        <f t="shared" si="52"/>
        <v>24</v>
      </c>
    </row>
    <row r="3103" spans="1:6" x14ac:dyDescent="0.35">
      <c r="A3103">
        <v>24089</v>
      </c>
      <c r="B3103" t="s">
        <v>3512</v>
      </c>
      <c r="C3103" t="s">
        <v>432</v>
      </c>
      <c r="D3103" t="s">
        <v>433</v>
      </c>
      <c r="E3103">
        <v>28.736499999999999</v>
      </c>
      <c r="F3103">
        <f t="shared" si="52"/>
        <v>24</v>
      </c>
    </row>
    <row r="3104" spans="1:6" x14ac:dyDescent="0.35">
      <c r="A3104">
        <v>24090</v>
      </c>
      <c r="B3104" t="s">
        <v>3513</v>
      </c>
      <c r="C3104" t="s">
        <v>442</v>
      </c>
      <c r="D3104" t="s">
        <v>433</v>
      </c>
      <c r="E3104">
        <v>6.0502000000000002</v>
      </c>
      <c r="F3104">
        <f t="shared" si="52"/>
        <v>24</v>
      </c>
    </row>
    <row r="3105" spans="1:6" x14ac:dyDescent="0.35">
      <c r="A3105">
        <v>24091</v>
      </c>
      <c r="B3105" t="s">
        <v>3514</v>
      </c>
      <c r="C3105" t="s">
        <v>428</v>
      </c>
      <c r="D3105" t="s">
        <v>429</v>
      </c>
      <c r="E3105">
        <v>27.6707</v>
      </c>
      <c r="F3105">
        <f t="shared" si="52"/>
        <v>24</v>
      </c>
    </row>
    <row r="3106" spans="1:6" x14ac:dyDescent="0.35">
      <c r="A3106">
        <v>24094</v>
      </c>
      <c r="B3106" t="s">
        <v>3515</v>
      </c>
      <c r="C3106" t="s">
        <v>442</v>
      </c>
      <c r="D3106" t="s">
        <v>433</v>
      </c>
      <c r="E3106">
        <v>3.8348</v>
      </c>
      <c r="F3106">
        <f t="shared" si="52"/>
        <v>24</v>
      </c>
    </row>
    <row r="3107" spans="1:6" x14ac:dyDescent="0.35">
      <c r="A3107">
        <v>24095</v>
      </c>
      <c r="B3107" t="s">
        <v>3516</v>
      </c>
      <c r="C3107" t="s">
        <v>438</v>
      </c>
      <c r="D3107" t="s">
        <v>429</v>
      </c>
      <c r="E3107">
        <v>13.5854</v>
      </c>
      <c r="F3107">
        <f t="shared" si="52"/>
        <v>24</v>
      </c>
    </row>
    <row r="3108" spans="1:6" x14ac:dyDescent="0.35">
      <c r="A3108">
        <v>24096</v>
      </c>
      <c r="B3108" t="s">
        <v>3517</v>
      </c>
      <c r="C3108" t="s">
        <v>428</v>
      </c>
      <c r="D3108" t="s">
        <v>429</v>
      </c>
      <c r="E3108">
        <v>6.2918000000000003</v>
      </c>
      <c r="F3108">
        <f t="shared" si="52"/>
        <v>24</v>
      </c>
    </row>
    <row r="3109" spans="1:6" x14ac:dyDescent="0.35">
      <c r="A3109">
        <v>24097</v>
      </c>
      <c r="B3109" t="s">
        <v>3518</v>
      </c>
      <c r="C3109" t="s">
        <v>428</v>
      </c>
      <c r="D3109" t="s">
        <v>429</v>
      </c>
      <c r="E3109">
        <v>13.741199999999999</v>
      </c>
      <c r="F3109">
        <f t="shared" si="52"/>
        <v>24</v>
      </c>
    </row>
    <row r="3110" spans="1:6" x14ac:dyDescent="0.35">
      <c r="A3110">
        <v>24098</v>
      </c>
      <c r="B3110" t="s">
        <v>3519</v>
      </c>
      <c r="C3110" t="s">
        <v>428</v>
      </c>
      <c r="D3110" t="s">
        <v>429</v>
      </c>
      <c r="E3110">
        <v>24.2349</v>
      </c>
      <c r="F3110">
        <f t="shared" si="52"/>
        <v>24</v>
      </c>
    </row>
    <row r="3111" spans="1:6" x14ac:dyDescent="0.35">
      <c r="A3111">
        <v>24099</v>
      </c>
      <c r="B3111" t="s">
        <v>3520</v>
      </c>
      <c r="C3111" t="s">
        <v>428</v>
      </c>
      <c r="D3111" t="s">
        <v>429</v>
      </c>
      <c r="E3111">
        <v>11.9673</v>
      </c>
      <c r="F3111">
        <f t="shared" si="52"/>
        <v>24</v>
      </c>
    </row>
    <row r="3112" spans="1:6" x14ac:dyDescent="0.35">
      <c r="A3112">
        <v>24100</v>
      </c>
      <c r="B3112" t="s">
        <v>3521</v>
      </c>
      <c r="C3112" t="s">
        <v>438</v>
      </c>
      <c r="D3112" t="s">
        <v>429</v>
      </c>
      <c r="E3112">
        <v>65.3857</v>
      </c>
      <c r="F3112">
        <f t="shared" si="52"/>
        <v>24</v>
      </c>
    </row>
    <row r="3113" spans="1:6" x14ac:dyDescent="0.35">
      <c r="A3113">
        <v>24101</v>
      </c>
      <c r="B3113" t="s">
        <v>3522</v>
      </c>
      <c r="C3113" t="s">
        <v>428</v>
      </c>
      <c r="D3113" t="s">
        <v>429</v>
      </c>
      <c r="E3113">
        <v>15.665100000000001</v>
      </c>
      <c r="F3113">
        <f t="shared" si="52"/>
        <v>24</v>
      </c>
    </row>
    <row r="3114" spans="1:6" x14ac:dyDescent="0.35">
      <c r="A3114">
        <v>24102</v>
      </c>
      <c r="B3114" t="s">
        <v>3523</v>
      </c>
      <c r="C3114" t="s">
        <v>428</v>
      </c>
      <c r="D3114" t="s">
        <v>429</v>
      </c>
      <c r="E3114">
        <v>20.500900000000001</v>
      </c>
      <c r="F3114">
        <f t="shared" si="52"/>
        <v>24</v>
      </c>
    </row>
    <row r="3115" spans="1:6" x14ac:dyDescent="0.35">
      <c r="A3115">
        <v>24104</v>
      </c>
      <c r="B3115" t="s">
        <v>3524</v>
      </c>
      <c r="C3115" t="s">
        <v>428</v>
      </c>
      <c r="D3115" t="s">
        <v>429</v>
      </c>
      <c r="E3115">
        <v>17.871099999999998</v>
      </c>
      <c r="F3115">
        <f t="shared" si="52"/>
        <v>24</v>
      </c>
    </row>
    <row r="3116" spans="1:6" x14ac:dyDescent="0.35">
      <c r="A3116">
        <v>24105</v>
      </c>
      <c r="B3116" t="s">
        <v>3525</v>
      </c>
      <c r="C3116" t="s">
        <v>428</v>
      </c>
      <c r="D3116" t="s">
        <v>429</v>
      </c>
      <c r="E3116">
        <v>19.768699999999999</v>
      </c>
      <c r="F3116">
        <f t="shared" si="52"/>
        <v>24</v>
      </c>
    </row>
    <row r="3117" spans="1:6" x14ac:dyDescent="0.35">
      <c r="A3117">
        <v>24106</v>
      </c>
      <c r="B3117" t="s">
        <v>3526</v>
      </c>
      <c r="C3117" t="s">
        <v>442</v>
      </c>
      <c r="D3117" t="s">
        <v>433</v>
      </c>
      <c r="E3117">
        <v>14.0556</v>
      </c>
      <c r="F3117">
        <f t="shared" si="52"/>
        <v>24</v>
      </c>
    </row>
    <row r="3118" spans="1:6" x14ac:dyDescent="0.35">
      <c r="A3118">
        <v>24107</v>
      </c>
      <c r="B3118" t="s">
        <v>3527</v>
      </c>
      <c r="C3118" t="s">
        <v>428</v>
      </c>
      <c r="D3118" t="s">
        <v>429</v>
      </c>
      <c r="E3118">
        <v>21.165099999999999</v>
      </c>
      <c r="F3118">
        <f t="shared" si="52"/>
        <v>24</v>
      </c>
    </row>
    <row r="3119" spans="1:6" x14ac:dyDescent="0.35">
      <c r="A3119">
        <v>24108</v>
      </c>
      <c r="B3119" t="s">
        <v>3528</v>
      </c>
      <c r="C3119" t="s">
        <v>428</v>
      </c>
      <c r="D3119" t="s">
        <v>429</v>
      </c>
      <c r="E3119">
        <v>18.515599999999999</v>
      </c>
      <c r="F3119">
        <f t="shared" si="52"/>
        <v>24</v>
      </c>
    </row>
    <row r="3120" spans="1:6" x14ac:dyDescent="0.35">
      <c r="A3120">
        <v>24110</v>
      </c>
      <c r="B3120" t="s">
        <v>3529</v>
      </c>
      <c r="C3120" t="s">
        <v>428</v>
      </c>
      <c r="D3120" t="s">
        <v>429</v>
      </c>
      <c r="E3120">
        <v>21.333500000000001</v>
      </c>
      <c r="F3120">
        <f t="shared" si="52"/>
        <v>24</v>
      </c>
    </row>
    <row r="3121" spans="1:6" x14ac:dyDescent="0.35">
      <c r="A3121">
        <v>24111</v>
      </c>
      <c r="B3121" t="s">
        <v>3530</v>
      </c>
      <c r="C3121" t="s">
        <v>428</v>
      </c>
      <c r="D3121" t="s">
        <v>429</v>
      </c>
      <c r="E3121">
        <v>49.885599999999997</v>
      </c>
      <c r="F3121">
        <f t="shared" si="52"/>
        <v>24</v>
      </c>
    </row>
    <row r="3122" spans="1:6" x14ac:dyDescent="0.35">
      <c r="A3122">
        <v>24112</v>
      </c>
      <c r="B3122" t="s">
        <v>3531</v>
      </c>
      <c r="C3122" t="s">
        <v>442</v>
      </c>
      <c r="D3122" t="s">
        <v>433</v>
      </c>
      <c r="E3122">
        <v>23.534099999999999</v>
      </c>
      <c r="F3122">
        <f t="shared" si="52"/>
        <v>24</v>
      </c>
    </row>
    <row r="3123" spans="1:6" x14ac:dyDescent="0.35">
      <c r="A3123">
        <v>24113</v>
      </c>
      <c r="B3123" t="s">
        <v>3532</v>
      </c>
      <c r="C3123" t="s">
        <v>428</v>
      </c>
      <c r="D3123" t="s">
        <v>429</v>
      </c>
      <c r="E3123">
        <v>49.144399999999997</v>
      </c>
      <c r="F3123">
        <f t="shared" si="52"/>
        <v>24</v>
      </c>
    </row>
    <row r="3124" spans="1:6" x14ac:dyDescent="0.35">
      <c r="A3124">
        <v>24115</v>
      </c>
      <c r="B3124" t="s">
        <v>3533</v>
      </c>
      <c r="C3124" t="s">
        <v>428</v>
      </c>
      <c r="D3124" t="s">
        <v>429</v>
      </c>
      <c r="E3124">
        <v>21.868300000000001</v>
      </c>
      <c r="F3124">
        <f t="shared" si="52"/>
        <v>24</v>
      </c>
    </row>
    <row r="3125" spans="1:6" x14ac:dyDescent="0.35">
      <c r="A3125">
        <v>24116</v>
      </c>
      <c r="B3125" t="s">
        <v>34</v>
      </c>
      <c r="C3125" t="s">
        <v>511</v>
      </c>
      <c r="D3125" t="s">
        <v>429</v>
      </c>
      <c r="E3125">
        <v>80.846000000000004</v>
      </c>
      <c r="F3125">
        <f t="shared" si="52"/>
        <v>24</v>
      </c>
    </row>
    <row r="3126" spans="1:6" x14ac:dyDescent="0.35">
      <c r="A3126">
        <v>24117</v>
      </c>
      <c r="B3126" t="s">
        <v>3534</v>
      </c>
      <c r="C3126" t="s">
        <v>442</v>
      </c>
      <c r="D3126" t="s">
        <v>433</v>
      </c>
      <c r="E3126">
        <v>23.5413</v>
      </c>
      <c r="F3126">
        <f t="shared" si="52"/>
        <v>24</v>
      </c>
    </row>
    <row r="3127" spans="1:6" x14ac:dyDescent="0.35">
      <c r="A3127">
        <v>24118</v>
      </c>
      <c r="B3127" t="s">
        <v>3535</v>
      </c>
      <c r="C3127" t="s">
        <v>428</v>
      </c>
      <c r="D3127" t="s">
        <v>429</v>
      </c>
      <c r="E3127">
        <v>16.169499999999999</v>
      </c>
      <c r="F3127">
        <f t="shared" si="52"/>
        <v>24</v>
      </c>
    </row>
    <row r="3128" spans="1:6" x14ac:dyDescent="0.35">
      <c r="A3128">
        <v>24119</v>
      </c>
      <c r="B3128" t="s">
        <v>3536</v>
      </c>
      <c r="C3128" t="s">
        <v>428</v>
      </c>
      <c r="D3128" t="s">
        <v>429</v>
      </c>
      <c r="E3128">
        <v>7.6627999999999998</v>
      </c>
      <c r="F3128">
        <f t="shared" si="52"/>
        <v>24</v>
      </c>
    </row>
    <row r="3129" spans="1:6" x14ac:dyDescent="0.35">
      <c r="A3129">
        <v>24120</v>
      </c>
      <c r="B3129" t="s">
        <v>3537</v>
      </c>
      <c r="C3129" t="s">
        <v>428</v>
      </c>
      <c r="D3129" t="s">
        <v>429</v>
      </c>
      <c r="E3129">
        <v>3.0103</v>
      </c>
      <c r="F3129">
        <f t="shared" si="52"/>
        <v>24</v>
      </c>
    </row>
    <row r="3130" spans="1:6" x14ac:dyDescent="0.35">
      <c r="A3130">
        <v>24121</v>
      </c>
      <c r="B3130" t="s">
        <v>3538</v>
      </c>
      <c r="C3130" t="s">
        <v>442</v>
      </c>
      <c r="D3130" t="s">
        <v>433</v>
      </c>
      <c r="E3130">
        <v>9.5349000000000004</v>
      </c>
      <c r="F3130">
        <f t="shared" si="52"/>
        <v>24</v>
      </c>
    </row>
    <row r="3131" spans="1:6" x14ac:dyDescent="0.35">
      <c r="A3131">
        <v>24122</v>
      </c>
      <c r="B3131" t="s">
        <v>3539</v>
      </c>
      <c r="C3131" t="s">
        <v>428</v>
      </c>
      <c r="D3131" t="s">
        <v>429</v>
      </c>
      <c r="E3131">
        <v>13.5281</v>
      </c>
      <c r="F3131">
        <f t="shared" si="52"/>
        <v>24</v>
      </c>
    </row>
    <row r="3132" spans="1:6" x14ac:dyDescent="0.35">
      <c r="A3132">
        <v>24123</v>
      </c>
      <c r="B3132" t="s">
        <v>3540</v>
      </c>
      <c r="C3132" t="s">
        <v>428</v>
      </c>
      <c r="D3132" t="s">
        <v>429</v>
      </c>
      <c r="E3132">
        <v>27.419</v>
      </c>
      <c r="F3132">
        <f t="shared" si="52"/>
        <v>24</v>
      </c>
    </row>
    <row r="3133" spans="1:6" x14ac:dyDescent="0.35">
      <c r="A3133">
        <v>24124</v>
      </c>
      <c r="B3133" t="s">
        <v>3541</v>
      </c>
      <c r="C3133" t="s">
        <v>442</v>
      </c>
      <c r="D3133" t="s">
        <v>433</v>
      </c>
      <c r="E3133">
        <v>32.894300000000001</v>
      </c>
      <c r="F3133">
        <f t="shared" si="52"/>
        <v>24</v>
      </c>
    </row>
    <row r="3134" spans="1:6" x14ac:dyDescent="0.35">
      <c r="A3134">
        <v>24125</v>
      </c>
      <c r="B3134" t="s">
        <v>3542</v>
      </c>
      <c r="C3134" t="s">
        <v>428</v>
      </c>
      <c r="D3134" t="s">
        <v>429</v>
      </c>
      <c r="E3134">
        <v>94.148700000000005</v>
      </c>
      <c r="F3134">
        <f t="shared" si="52"/>
        <v>24</v>
      </c>
    </row>
    <row r="3135" spans="1:6" x14ac:dyDescent="0.35">
      <c r="A3135">
        <v>24126</v>
      </c>
      <c r="B3135" t="s">
        <v>3543</v>
      </c>
      <c r="C3135" t="s">
        <v>428</v>
      </c>
      <c r="D3135" t="s">
        <v>429</v>
      </c>
      <c r="E3135">
        <v>19.265499999999999</v>
      </c>
      <c r="F3135">
        <f t="shared" si="52"/>
        <v>24</v>
      </c>
    </row>
    <row r="3136" spans="1:6" x14ac:dyDescent="0.35">
      <c r="A3136">
        <v>24127</v>
      </c>
      <c r="B3136" t="s">
        <v>3544</v>
      </c>
      <c r="C3136" t="s">
        <v>442</v>
      </c>
      <c r="D3136" t="s">
        <v>433</v>
      </c>
      <c r="E3136">
        <v>60.859499999999997</v>
      </c>
      <c r="F3136">
        <f t="shared" si="52"/>
        <v>24</v>
      </c>
    </row>
    <row r="3137" spans="1:6" x14ac:dyDescent="0.35">
      <c r="A3137">
        <v>24128</v>
      </c>
      <c r="B3137" t="s">
        <v>3545</v>
      </c>
      <c r="C3137" t="s">
        <v>428</v>
      </c>
      <c r="D3137" t="s">
        <v>429</v>
      </c>
      <c r="E3137">
        <v>23.5472</v>
      </c>
      <c r="F3137">
        <f t="shared" si="52"/>
        <v>24</v>
      </c>
    </row>
    <row r="3138" spans="1:6" x14ac:dyDescent="0.35">
      <c r="A3138">
        <v>25001</v>
      </c>
      <c r="B3138" t="s">
        <v>3546</v>
      </c>
      <c r="C3138" t="s">
        <v>442</v>
      </c>
      <c r="D3138" t="s">
        <v>433</v>
      </c>
      <c r="E3138">
        <v>23.959</v>
      </c>
      <c r="F3138">
        <f t="shared" si="52"/>
        <v>25</v>
      </c>
    </row>
    <row r="3139" spans="1:6" x14ac:dyDescent="0.35">
      <c r="A3139">
        <v>25003</v>
      </c>
      <c r="B3139" t="s">
        <v>3547</v>
      </c>
      <c r="C3139" t="s">
        <v>432</v>
      </c>
      <c r="D3139" t="s">
        <v>433</v>
      </c>
      <c r="E3139">
        <v>29.399799999999999</v>
      </c>
      <c r="F3139">
        <f t="shared" ref="F3139:F3202" si="53">INT(A3139/1000)</f>
        <v>25</v>
      </c>
    </row>
    <row r="3140" spans="1:6" x14ac:dyDescent="0.35">
      <c r="A3140">
        <v>25004</v>
      </c>
      <c r="B3140" t="s">
        <v>3548</v>
      </c>
      <c r="C3140" t="s">
        <v>428</v>
      </c>
      <c r="D3140" t="s">
        <v>429</v>
      </c>
      <c r="E3140">
        <v>64.757599999999996</v>
      </c>
      <c r="F3140">
        <f t="shared" si="53"/>
        <v>25</v>
      </c>
    </row>
    <row r="3141" spans="1:6" x14ac:dyDescent="0.35">
      <c r="A3141">
        <v>25005</v>
      </c>
      <c r="B3141" t="s">
        <v>3549</v>
      </c>
      <c r="C3141" t="s">
        <v>432</v>
      </c>
      <c r="D3141" t="s">
        <v>433</v>
      </c>
      <c r="E3141">
        <v>220.75299999999999</v>
      </c>
      <c r="F3141">
        <f t="shared" si="53"/>
        <v>25</v>
      </c>
    </row>
    <row r="3142" spans="1:6" x14ac:dyDescent="0.35">
      <c r="A3142">
        <v>25006</v>
      </c>
      <c r="B3142" t="s">
        <v>35</v>
      </c>
      <c r="C3142" t="s">
        <v>511</v>
      </c>
      <c r="D3142" t="s">
        <v>429</v>
      </c>
      <c r="E3142">
        <v>147.83519999999999</v>
      </c>
      <c r="F3142">
        <f t="shared" si="53"/>
        <v>25</v>
      </c>
    </row>
    <row r="3143" spans="1:6" x14ac:dyDescent="0.35">
      <c r="A3143">
        <v>25007</v>
      </c>
      <c r="B3143" t="s">
        <v>3550</v>
      </c>
      <c r="C3143" t="s">
        <v>432</v>
      </c>
      <c r="D3143" t="s">
        <v>433</v>
      </c>
      <c r="E3143">
        <v>26.585100000000001</v>
      </c>
      <c r="F3143">
        <f t="shared" si="53"/>
        <v>25</v>
      </c>
    </row>
    <row r="3144" spans="1:6" x14ac:dyDescent="0.35">
      <c r="A3144">
        <v>25008</v>
      </c>
      <c r="B3144" t="s">
        <v>3551</v>
      </c>
      <c r="C3144" t="s">
        <v>432</v>
      </c>
      <c r="D3144" t="s">
        <v>433</v>
      </c>
      <c r="E3144">
        <v>43.093299999999999</v>
      </c>
      <c r="F3144">
        <f t="shared" si="53"/>
        <v>25</v>
      </c>
    </row>
    <row r="3145" spans="1:6" x14ac:dyDescent="0.35">
      <c r="A3145">
        <v>25010</v>
      </c>
      <c r="B3145" t="s">
        <v>3552</v>
      </c>
      <c r="C3145" t="s">
        <v>432</v>
      </c>
      <c r="D3145" t="s">
        <v>433</v>
      </c>
      <c r="E3145">
        <v>18.404299999999999</v>
      </c>
      <c r="F3145">
        <f t="shared" si="53"/>
        <v>25</v>
      </c>
    </row>
    <row r="3146" spans="1:6" x14ac:dyDescent="0.35">
      <c r="A3146">
        <v>25011</v>
      </c>
      <c r="B3146" t="s">
        <v>3553</v>
      </c>
      <c r="C3146" t="s">
        <v>428</v>
      </c>
      <c r="D3146" t="s">
        <v>429</v>
      </c>
      <c r="E3146">
        <v>82.198300000000003</v>
      </c>
      <c r="F3146">
        <f t="shared" si="53"/>
        <v>25</v>
      </c>
    </row>
    <row r="3147" spans="1:6" x14ac:dyDescent="0.35">
      <c r="A3147">
        <v>25012</v>
      </c>
      <c r="B3147" t="s">
        <v>3554</v>
      </c>
      <c r="C3147" t="s">
        <v>442</v>
      </c>
      <c r="D3147" t="s">
        <v>433</v>
      </c>
      <c r="E3147">
        <v>44.646299999999997</v>
      </c>
      <c r="F3147">
        <f t="shared" si="53"/>
        <v>25</v>
      </c>
    </row>
    <row r="3148" spans="1:6" x14ac:dyDescent="0.35">
      <c r="A3148">
        <v>25013</v>
      </c>
      <c r="B3148" t="s">
        <v>3555</v>
      </c>
      <c r="C3148" t="s">
        <v>432</v>
      </c>
      <c r="D3148" t="s">
        <v>433</v>
      </c>
      <c r="E3148">
        <v>21.478200000000001</v>
      </c>
      <c r="F3148">
        <f t="shared" si="53"/>
        <v>25</v>
      </c>
    </row>
    <row r="3149" spans="1:6" x14ac:dyDescent="0.35">
      <c r="A3149">
        <v>25014</v>
      </c>
      <c r="B3149" t="s">
        <v>3556</v>
      </c>
      <c r="C3149" t="s">
        <v>451</v>
      </c>
      <c r="D3149" t="s">
        <v>433</v>
      </c>
      <c r="E3149">
        <v>15.216200000000001</v>
      </c>
      <c r="F3149">
        <f t="shared" si="53"/>
        <v>25</v>
      </c>
    </row>
    <row r="3150" spans="1:6" x14ac:dyDescent="0.35">
      <c r="A3150">
        <v>25015</v>
      </c>
      <c r="B3150" t="s">
        <v>3557</v>
      </c>
      <c r="C3150" t="s">
        <v>451</v>
      </c>
      <c r="D3150" t="s">
        <v>433</v>
      </c>
      <c r="E3150">
        <v>95.640199999999993</v>
      </c>
      <c r="F3150">
        <f t="shared" si="53"/>
        <v>25</v>
      </c>
    </row>
    <row r="3151" spans="1:6" x14ac:dyDescent="0.35">
      <c r="A3151">
        <v>25016</v>
      </c>
      <c r="B3151" t="s">
        <v>3558</v>
      </c>
      <c r="C3151" t="s">
        <v>451</v>
      </c>
      <c r="D3151" t="s">
        <v>433</v>
      </c>
      <c r="E3151">
        <v>253.34280000000001</v>
      </c>
      <c r="F3151">
        <f t="shared" si="53"/>
        <v>25</v>
      </c>
    </row>
    <row r="3152" spans="1:6" x14ac:dyDescent="0.35">
      <c r="A3152">
        <v>25017</v>
      </c>
      <c r="B3152" t="s">
        <v>3559</v>
      </c>
      <c r="C3152" t="s">
        <v>451</v>
      </c>
      <c r="D3152" t="s">
        <v>433</v>
      </c>
      <c r="E3152">
        <v>8.3264999999999993</v>
      </c>
      <c r="F3152">
        <f t="shared" si="53"/>
        <v>25</v>
      </c>
    </row>
    <row r="3153" spans="1:6" x14ac:dyDescent="0.35">
      <c r="A3153">
        <v>25018</v>
      </c>
      <c r="B3153" t="s">
        <v>3560</v>
      </c>
      <c r="C3153" t="s">
        <v>432</v>
      </c>
      <c r="D3153" t="s">
        <v>433</v>
      </c>
      <c r="E3153">
        <v>49.981000000000002</v>
      </c>
      <c r="F3153">
        <f t="shared" si="53"/>
        <v>25</v>
      </c>
    </row>
    <row r="3154" spans="1:6" x14ac:dyDescent="0.35">
      <c r="A3154">
        <v>25019</v>
      </c>
      <c r="B3154" t="s">
        <v>3561</v>
      </c>
      <c r="C3154" t="s">
        <v>432</v>
      </c>
      <c r="D3154" t="s">
        <v>433</v>
      </c>
      <c r="E3154">
        <v>53.185899999999997</v>
      </c>
      <c r="F3154">
        <f t="shared" si="53"/>
        <v>25</v>
      </c>
    </row>
    <row r="3155" spans="1:6" x14ac:dyDescent="0.35">
      <c r="A3155">
        <v>25021</v>
      </c>
      <c r="B3155" t="s">
        <v>3562</v>
      </c>
      <c r="C3155" t="s">
        <v>511</v>
      </c>
      <c r="D3155" t="s">
        <v>429</v>
      </c>
      <c r="E3155">
        <v>99.904799999999994</v>
      </c>
      <c r="F3155">
        <f t="shared" si="53"/>
        <v>25</v>
      </c>
    </row>
    <row r="3156" spans="1:6" x14ac:dyDescent="0.35">
      <c r="A3156">
        <v>25022</v>
      </c>
      <c r="B3156" t="s">
        <v>3563</v>
      </c>
      <c r="C3156" t="s">
        <v>428</v>
      </c>
      <c r="D3156" t="s">
        <v>429</v>
      </c>
      <c r="E3156">
        <v>27.4331</v>
      </c>
      <c r="F3156">
        <f t="shared" si="53"/>
        <v>25</v>
      </c>
    </row>
    <row r="3157" spans="1:6" x14ac:dyDescent="0.35">
      <c r="A3157">
        <v>25023</v>
      </c>
      <c r="B3157" t="s">
        <v>3564</v>
      </c>
      <c r="C3157" t="s">
        <v>432</v>
      </c>
      <c r="D3157" t="s">
        <v>433</v>
      </c>
      <c r="E3157">
        <v>46.396000000000001</v>
      </c>
      <c r="F3157">
        <f t="shared" si="53"/>
        <v>25</v>
      </c>
    </row>
    <row r="3158" spans="1:6" x14ac:dyDescent="0.35">
      <c r="A3158">
        <v>25025</v>
      </c>
      <c r="B3158" t="s">
        <v>3565</v>
      </c>
      <c r="C3158" t="s">
        <v>432</v>
      </c>
      <c r="D3158" t="s">
        <v>433</v>
      </c>
      <c r="E3158">
        <v>48.667900000000003</v>
      </c>
      <c r="F3158">
        <f t="shared" si="53"/>
        <v>25</v>
      </c>
    </row>
    <row r="3159" spans="1:6" x14ac:dyDescent="0.35">
      <c r="A3159">
        <v>25026</v>
      </c>
      <c r="B3159" t="s">
        <v>3566</v>
      </c>
      <c r="C3159" t="s">
        <v>428</v>
      </c>
      <c r="D3159" t="s">
        <v>429</v>
      </c>
      <c r="E3159">
        <v>54.594099999999997</v>
      </c>
      <c r="F3159">
        <f t="shared" si="53"/>
        <v>25</v>
      </c>
    </row>
    <row r="3160" spans="1:6" x14ac:dyDescent="0.35">
      <c r="A3160">
        <v>25027</v>
      </c>
      <c r="B3160" t="s">
        <v>3567</v>
      </c>
      <c r="C3160" t="s">
        <v>442</v>
      </c>
      <c r="D3160" t="s">
        <v>433</v>
      </c>
      <c r="E3160">
        <v>48.672699999999999</v>
      </c>
      <c r="F3160">
        <f t="shared" si="53"/>
        <v>25</v>
      </c>
    </row>
    <row r="3161" spans="1:6" x14ac:dyDescent="0.35">
      <c r="A3161">
        <v>25029</v>
      </c>
      <c r="B3161" t="s">
        <v>3568</v>
      </c>
      <c r="C3161" t="s">
        <v>428</v>
      </c>
      <c r="D3161" t="s">
        <v>429</v>
      </c>
      <c r="E3161">
        <v>39.055399999999999</v>
      </c>
      <c r="F3161">
        <f t="shared" si="53"/>
        <v>25</v>
      </c>
    </row>
    <row r="3162" spans="1:6" x14ac:dyDescent="0.35">
      <c r="A3162">
        <v>25030</v>
      </c>
      <c r="B3162" t="s">
        <v>3569</v>
      </c>
      <c r="C3162" t="s">
        <v>451</v>
      </c>
      <c r="D3162" t="s">
        <v>433</v>
      </c>
      <c r="E3162">
        <v>99.971400000000003</v>
      </c>
      <c r="F3162">
        <f t="shared" si="53"/>
        <v>25</v>
      </c>
    </row>
    <row r="3163" spans="1:6" x14ac:dyDescent="0.35">
      <c r="A3163">
        <v>25032</v>
      </c>
      <c r="B3163" t="s">
        <v>3570</v>
      </c>
      <c r="C3163" t="s">
        <v>432</v>
      </c>
      <c r="D3163" t="s">
        <v>433</v>
      </c>
      <c r="E3163">
        <v>27.234200000000001</v>
      </c>
      <c r="F3163">
        <f t="shared" si="53"/>
        <v>25</v>
      </c>
    </row>
    <row r="3164" spans="1:6" x14ac:dyDescent="0.35">
      <c r="A3164">
        <v>25033</v>
      </c>
      <c r="B3164" t="s">
        <v>3571</v>
      </c>
      <c r="C3164" t="s">
        <v>432</v>
      </c>
      <c r="D3164" t="s">
        <v>433</v>
      </c>
      <c r="E3164">
        <v>30.793800000000001</v>
      </c>
      <c r="F3164">
        <f t="shared" si="53"/>
        <v>25</v>
      </c>
    </row>
    <row r="3165" spans="1:6" x14ac:dyDescent="0.35">
      <c r="A3165">
        <v>25035</v>
      </c>
      <c r="B3165" t="s">
        <v>3572</v>
      </c>
      <c r="C3165" t="s">
        <v>442</v>
      </c>
      <c r="D3165" t="s">
        <v>433</v>
      </c>
      <c r="E3165">
        <v>38.612000000000002</v>
      </c>
      <c r="F3165">
        <f t="shared" si="53"/>
        <v>25</v>
      </c>
    </row>
    <row r="3166" spans="1:6" x14ac:dyDescent="0.35">
      <c r="A3166">
        <v>25036</v>
      </c>
      <c r="B3166" t="s">
        <v>3573</v>
      </c>
      <c r="C3166" t="s">
        <v>428</v>
      </c>
      <c r="D3166" t="s">
        <v>429</v>
      </c>
      <c r="E3166">
        <v>25.081099999999999</v>
      </c>
      <c r="F3166">
        <f t="shared" si="53"/>
        <v>25</v>
      </c>
    </row>
    <row r="3167" spans="1:6" x14ac:dyDescent="0.35">
      <c r="A3167">
        <v>25037</v>
      </c>
      <c r="B3167" t="s">
        <v>3574</v>
      </c>
      <c r="C3167" t="s">
        <v>442</v>
      </c>
      <c r="D3167" t="s">
        <v>433</v>
      </c>
      <c r="E3167">
        <v>44.505400000000002</v>
      </c>
      <c r="F3167">
        <f t="shared" si="53"/>
        <v>25</v>
      </c>
    </row>
    <row r="3168" spans="1:6" x14ac:dyDescent="0.35">
      <c r="A3168">
        <v>25039</v>
      </c>
      <c r="B3168" t="s">
        <v>3575</v>
      </c>
      <c r="C3168" t="s">
        <v>442</v>
      </c>
      <c r="D3168" t="s">
        <v>433</v>
      </c>
      <c r="E3168">
        <v>67.560599999999994</v>
      </c>
      <c r="F3168">
        <f t="shared" si="53"/>
        <v>25</v>
      </c>
    </row>
    <row r="3169" spans="1:6" x14ac:dyDescent="0.35">
      <c r="A3169">
        <v>25040</v>
      </c>
      <c r="B3169" t="s">
        <v>3576</v>
      </c>
      <c r="C3169" t="s">
        <v>428</v>
      </c>
      <c r="D3169" t="s">
        <v>429</v>
      </c>
      <c r="E3169">
        <v>57.439</v>
      </c>
      <c r="F3169">
        <f t="shared" si="53"/>
        <v>25</v>
      </c>
    </row>
    <row r="3170" spans="1:6" x14ac:dyDescent="0.35">
      <c r="A3170">
        <v>25043</v>
      </c>
      <c r="B3170" t="s">
        <v>3577</v>
      </c>
      <c r="C3170" t="s">
        <v>442</v>
      </c>
      <c r="D3170" t="s">
        <v>433</v>
      </c>
      <c r="E3170">
        <v>22.868500000000001</v>
      </c>
      <c r="F3170">
        <f t="shared" si="53"/>
        <v>25</v>
      </c>
    </row>
    <row r="3171" spans="1:6" x14ac:dyDescent="0.35">
      <c r="A3171">
        <v>25044</v>
      </c>
      <c r="B3171" t="s">
        <v>3578</v>
      </c>
      <c r="C3171" t="s">
        <v>432</v>
      </c>
      <c r="D3171" t="s">
        <v>433</v>
      </c>
      <c r="E3171">
        <v>73.090699999999998</v>
      </c>
      <c r="F3171">
        <f t="shared" si="53"/>
        <v>25</v>
      </c>
    </row>
    <row r="3172" spans="1:6" x14ac:dyDescent="0.35">
      <c r="A3172">
        <v>25045</v>
      </c>
      <c r="B3172" t="s">
        <v>3579</v>
      </c>
      <c r="C3172" t="s">
        <v>428</v>
      </c>
      <c r="D3172" t="s">
        <v>429</v>
      </c>
      <c r="E3172">
        <v>19.814299999999999</v>
      </c>
      <c r="F3172">
        <f t="shared" si="53"/>
        <v>25</v>
      </c>
    </row>
    <row r="3173" spans="1:6" x14ac:dyDescent="0.35">
      <c r="A3173">
        <v>25046</v>
      </c>
      <c r="B3173" t="s">
        <v>3580</v>
      </c>
      <c r="C3173" t="s">
        <v>451</v>
      </c>
      <c r="D3173" t="s">
        <v>433</v>
      </c>
      <c r="E3173">
        <v>24.2988</v>
      </c>
      <c r="F3173">
        <f t="shared" si="53"/>
        <v>25</v>
      </c>
    </row>
    <row r="3174" spans="1:6" x14ac:dyDescent="0.35">
      <c r="A3174">
        <v>25047</v>
      </c>
      <c r="B3174" t="s">
        <v>3581</v>
      </c>
      <c r="C3174" t="s">
        <v>451</v>
      </c>
      <c r="D3174" t="s">
        <v>433</v>
      </c>
      <c r="E3174">
        <v>52.347099999999998</v>
      </c>
      <c r="F3174">
        <f t="shared" si="53"/>
        <v>25</v>
      </c>
    </row>
    <row r="3175" spans="1:6" x14ac:dyDescent="0.35">
      <c r="A3175">
        <v>25048</v>
      </c>
      <c r="B3175" t="s">
        <v>3582</v>
      </c>
      <c r="C3175" t="s">
        <v>428</v>
      </c>
      <c r="D3175" t="s">
        <v>429</v>
      </c>
      <c r="E3175">
        <v>34.872500000000002</v>
      </c>
      <c r="F3175">
        <f t="shared" si="53"/>
        <v>25</v>
      </c>
    </row>
    <row r="3176" spans="1:6" x14ac:dyDescent="0.35">
      <c r="A3176">
        <v>25049</v>
      </c>
      <c r="B3176" t="s">
        <v>3583</v>
      </c>
      <c r="C3176" t="s">
        <v>432</v>
      </c>
      <c r="D3176" t="s">
        <v>433</v>
      </c>
      <c r="E3176">
        <v>19.6386</v>
      </c>
      <c r="F3176">
        <f t="shared" si="53"/>
        <v>25</v>
      </c>
    </row>
    <row r="3177" spans="1:6" x14ac:dyDescent="0.35">
      <c r="A3177">
        <v>25050</v>
      </c>
      <c r="B3177" t="s">
        <v>3584</v>
      </c>
      <c r="C3177" t="s">
        <v>432</v>
      </c>
      <c r="D3177" t="s">
        <v>433</v>
      </c>
      <c r="E3177">
        <v>100.5732</v>
      </c>
      <c r="F3177">
        <f t="shared" si="53"/>
        <v>25</v>
      </c>
    </row>
    <row r="3178" spans="1:6" x14ac:dyDescent="0.35">
      <c r="A3178">
        <v>25051</v>
      </c>
      <c r="B3178" t="s">
        <v>3585</v>
      </c>
      <c r="C3178" t="s">
        <v>432</v>
      </c>
      <c r="D3178" t="s">
        <v>433</v>
      </c>
      <c r="E3178">
        <v>61.208100000000002</v>
      </c>
      <c r="F3178">
        <f t="shared" si="53"/>
        <v>25</v>
      </c>
    </row>
    <row r="3179" spans="1:6" x14ac:dyDescent="0.35">
      <c r="A3179">
        <v>25053</v>
      </c>
      <c r="B3179" t="s">
        <v>3586</v>
      </c>
      <c r="C3179" t="s">
        <v>428</v>
      </c>
      <c r="D3179" t="s">
        <v>429</v>
      </c>
      <c r="E3179">
        <v>91.5334</v>
      </c>
      <c r="F3179">
        <f t="shared" si="53"/>
        <v>25</v>
      </c>
    </row>
    <row r="3180" spans="1:6" x14ac:dyDescent="0.35">
      <c r="A3180">
        <v>25054</v>
      </c>
      <c r="B3180" t="s">
        <v>3587</v>
      </c>
      <c r="C3180" t="s">
        <v>432</v>
      </c>
      <c r="D3180" t="s">
        <v>433</v>
      </c>
      <c r="E3180">
        <v>33.785400000000003</v>
      </c>
      <c r="F3180">
        <f t="shared" si="53"/>
        <v>25</v>
      </c>
    </row>
    <row r="3181" spans="1:6" x14ac:dyDescent="0.35">
      <c r="A3181">
        <v>25055</v>
      </c>
      <c r="B3181" t="s">
        <v>3588</v>
      </c>
      <c r="C3181" t="s">
        <v>428</v>
      </c>
      <c r="D3181" t="s">
        <v>429</v>
      </c>
      <c r="E3181">
        <v>62.331800000000001</v>
      </c>
      <c r="F3181">
        <f t="shared" si="53"/>
        <v>25</v>
      </c>
    </row>
    <row r="3182" spans="1:6" x14ac:dyDescent="0.35">
      <c r="A3182">
        <v>25056</v>
      </c>
      <c r="B3182" t="s">
        <v>3589</v>
      </c>
      <c r="C3182" t="s">
        <v>428</v>
      </c>
      <c r="D3182" t="s">
        <v>429</v>
      </c>
      <c r="E3182">
        <v>65.580299999999994</v>
      </c>
      <c r="F3182">
        <f t="shared" si="53"/>
        <v>25</v>
      </c>
    </row>
    <row r="3183" spans="1:6" x14ac:dyDescent="0.35">
      <c r="A3183">
        <v>25057</v>
      </c>
      <c r="B3183" t="s">
        <v>3590</v>
      </c>
      <c r="C3183" t="s">
        <v>428</v>
      </c>
      <c r="D3183" t="s">
        <v>429</v>
      </c>
      <c r="E3183">
        <v>14.757099999999999</v>
      </c>
      <c r="F3183">
        <f t="shared" si="53"/>
        <v>25</v>
      </c>
    </row>
    <row r="3184" spans="1:6" x14ac:dyDescent="0.35">
      <c r="A3184">
        <v>25058</v>
      </c>
      <c r="B3184" t="s">
        <v>3591</v>
      </c>
      <c r="C3184" t="s">
        <v>442</v>
      </c>
      <c r="D3184" t="s">
        <v>433</v>
      </c>
      <c r="E3184">
        <v>50.719200000000001</v>
      </c>
      <c r="F3184">
        <f t="shared" si="53"/>
        <v>25</v>
      </c>
    </row>
    <row r="3185" spans="1:6" x14ac:dyDescent="0.35">
      <c r="A3185">
        <v>25059</v>
      </c>
      <c r="B3185" t="s">
        <v>3592</v>
      </c>
      <c r="C3185" t="s">
        <v>442</v>
      </c>
      <c r="D3185" t="s">
        <v>433</v>
      </c>
      <c r="E3185">
        <v>89.896100000000004</v>
      </c>
      <c r="F3185">
        <f t="shared" si="53"/>
        <v>25</v>
      </c>
    </row>
    <row r="3186" spans="1:6" x14ac:dyDescent="0.35">
      <c r="A3186">
        <v>25060</v>
      </c>
      <c r="B3186" t="s">
        <v>3593</v>
      </c>
      <c r="C3186" t="s">
        <v>442</v>
      </c>
      <c r="D3186" t="s">
        <v>433</v>
      </c>
      <c r="E3186">
        <v>45.367600000000003</v>
      </c>
      <c r="F3186">
        <f t="shared" si="53"/>
        <v>25</v>
      </c>
    </row>
    <row r="3187" spans="1:6" x14ac:dyDescent="0.35">
      <c r="A3187">
        <v>25062</v>
      </c>
      <c r="B3187" t="s">
        <v>3594</v>
      </c>
      <c r="C3187" t="s">
        <v>432</v>
      </c>
      <c r="D3187" t="s">
        <v>433</v>
      </c>
      <c r="E3187">
        <v>12.563000000000001</v>
      </c>
      <c r="F3187">
        <f t="shared" si="53"/>
        <v>25</v>
      </c>
    </row>
    <row r="3188" spans="1:6" x14ac:dyDescent="0.35">
      <c r="A3188">
        <v>25063</v>
      </c>
      <c r="B3188" t="s">
        <v>3595</v>
      </c>
      <c r="C3188" t="s">
        <v>432</v>
      </c>
      <c r="D3188" t="s">
        <v>433</v>
      </c>
      <c r="E3188">
        <v>40.404200000000003</v>
      </c>
      <c r="F3188">
        <f t="shared" si="53"/>
        <v>25</v>
      </c>
    </row>
    <row r="3189" spans="1:6" x14ac:dyDescent="0.35">
      <c r="A3189">
        <v>25065</v>
      </c>
      <c r="B3189" t="s">
        <v>3596</v>
      </c>
      <c r="C3189" t="s">
        <v>432</v>
      </c>
      <c r="D3189" t="s">
        <v>433</v>
      </c>
      <c r="E3189">
        <v>69.436700000000002</v>
      </c>
      <c r="F3189">
        <f t="shared" si="53"/>
        <v>25</v>
      </c>
    </row>
    <row r="3190" spans="1:6" x14ac:dyDescent="0.35">
      <c r="A3190">
        <v>25066</v>
      </c>
      <c r="B3190" t="s">
        <v>3597</v>
      </c>
      <c r="C3190" t="s">
        <v>432</v>
      </c>
      <c r="D3190" t="s">
        <v>433</v>
      </c>
      <c r="E3190">
        <v>47.023299999999999</v>
      </c>
      <c r="F3190">
        <f t="shared" si="53"/>
        <v>25</v>
      </c>
    </row>
    <row r="3191" spans="1:6" x14ac:dyDescent="0.35">
      <c r="A3191">
        <v>25067</v>
      </c>
      <c r="B3191" t="s">
        <v>3598</v>
      </c>
      <c r="C3191" t="s">
        <v>442</v>
      </c>
      <c r="D3191" t="s">
        <v>433</v>
      </c>
      <c r="E3191">
        <v>23.520800000000001</v>
      </c>
      <c r="F3191">
        <f t="shared" si="53"/>
        <v>25</v>
      </c>
    </row>
    <row r="3192" spans="1:6" x14ac:dyDescent="0.35">
      <c r="A3192">
        <v>25069</v>
      </c>
      <c r="B3192" t="s">
        <v>3599</v>
      </c>
      <c r="C3192" t="s">
        <v>432</v>
      </c>
      <c r="D3192" t="s">
        <v>433</v>
      </c>
      <c r="E3192">
        <v>4.5683999999999996</v>
      </c>
      <c r="F3192">
        <f t="shared" si="53"/>
        <v>25</v>
      </c>
    </row>
    <row r="3193" spans="1:6" x14ac:dyDescent="0.35">
      <c r="A3193">
        <v>25071</v>
      </c>
      <c r="B3193" t="s">
        <v>3600</v>
      </c>
      <c r="C3193" t="s">
        <v>428</v>
      </c>
      <c r="D3193" t="s">
        <v>429</v>
      </c>
      <c r="E3193">
        <v>122.49460000000001</v>
      </c>
      <c r="F3193">
        <f t="shared" si="53"/>
        <v>25</v>
      </c>
    </row>
    <row r="3194" spans="1:6" x14ac:dyDescent="0.35">
      <c r="A3194">
        <v>25072</v>
      </c>
      <c r="B3194" t="s">
        <v>3601</v>
      </c>
      <c r="C3194" t="s">
        <v>428</v>
      </c>
      <c r="D3194" t="s">
        <v>429</v>
      </c>
      <c r="E3194">
        <v>80.043700000000001</v>
      </c>
      <c r="F3194">
        <f t="shared" si="53"/>
        <v>25</v>
      </c>
    </row>
    <row r="3195" spans="1:6" x14ac:dyDescent="0.35">
      <c r="A3195">
        <v>25073</v>
      </c>
      <c r="B3195" t="s">
        <v>3602</v>
      </c>
      <c r="C3195" t="s">
        <v>432</v>
      </c>
      <c r="D3195" t="s">
        <v>433</v>
      </c>
      <c r="E3195">
        <v>141.84800000000001</v>
      </c>
      <c r="F3195">
        <f t="shared" si="53"/>
        <v>25</v>
      </c>
    </row>
    <row r="3196" spans="1:6" x14ac:dyDescent="0.35">
      <c r="A3196">
        <v>25074</v>
      </c>
      <c r="B3196" t="s">
        <v>3603</v>
      </c>
      <c r="C3196" t="s">
        <v>428</v>
      </c>
      <c r="D3196" t="s">
        <v>429</v>
      </c>
      <c r="E3196">
        <v>167.5445</v>
      </c>
      <c r="F3196">
        <f t="shared" si="53"/>
        <v>25</v>
      </c>
    </row>
    <row r="3197" spans="1:6" x14ac:dyDescent="0.35">
      <c r="A3197">
        <v>25075</v>
      </c>
      <c r="B3197" t="s">
        <v>3604</v>
      </c>
      <c r="C3197" t="s">
        <v>428</v>
      </c>
      <c r="D3197" t="s">
        <v>429</v>
      </c>
      <c r="E3197">
        <v>82.010300000000001</v>
      </c>
      <c r="F3197">
        <f t="shared" si="53"/>
        <v>25</v>
      </c>
    </row>
    <row r="3198" spans="1:6" x14ac:dyDescent="0.35">
      <c r="A3198">
        <v>26001</v>
      </c>
      <c r="B3198" t="s">
        <v>3605</v>
      </c>
      <c r="C3198" t="s">
        <v>428</v>
      </c>
      <c r="D3198" t="s">
        <v>429</v>
      </c>
      <c r="E3198">
        <v>22.273599999999998</v>
      </c>
      <c r="F3198">
        <f t="shared" si="53"/>
        <v>26</v>
      </c>
    </row>
    <row r="3199" spans="1:6" x14ac:dyDescent="0.35">
      <c r="A3199">
        <v>26002</v>
      </c>
      <c r="B3199" t="s">
        <v>3606</v>
      </c>
      <c r="C3199" t="s">
        <v>428</v>
      </c>
      <c r="D3199" t="s">
        <v>429</v>
      </c>
      <c r="E3199">
        <v>8.0274999999999999</v>
      </c>
      <c r="F3199">
        <f t="shared" si="53"/>
        <v>26</v>
      </c>
    </row>
    <row r="3200" spans="1:6" x14ac:dyDescent="0.35">
      <c r="A3200">
        <v>26003</v>
      </c>
      <c r="B3200" t="s">
        <v>3607</v>
      </c>
      <c r="C3200" t="s">
        <v>428</v>
      </c>
      <c r="D3200" t="s">
        <v>429</v>
      </c>
      <c r="E3200">
        <v>25.517700000000001</v>
      </c>
      <c r="F3200">
        <f t="shared" si="53"/>
        <v>26</v>
      </c>
    </row>
    <row r="3201" spans="1:6" x14ac:dyDescent="0.35">
      <c r="A3201">
        <v>26004</v>
      </c>
      <c r="B3201" t="s">
        <v>3608</v>
      </c>
      <c r="C3201" t="s">
        <v>428</v>
      </c>
      <c r="D3201" t="s">
        <v>429</v>
      </c>
      <c r="E3201">
        <v>33.027099999999997</v>
      </c>
      <c r="F3201">
        <f t="shared" si="53"/>
        <v>26</v>
      </c>
    </row>
    <row r="3202" spans="1:6" x14ac:dyDescent="0.35">
      <c r="A3202">
        <v>26005</v>
      </c>
      <c r="B3202" t="s">
        <v>3609</v>
      </c>
      <c r="C3202" t="s">
        <v>428</v>
      </c>
      <c r="D3202" t="s">
        <v>429</v>
      </c>
      <c r="E3202">
        <v>25.507100000000001</v>
      </c>
      <c r="F3202">
        <f t="shared" si="53"/>
        <v>26</v>
      </c>
    </row>
    <row r="3203" spans="1:6" x14ac:dyDescent="0.35">
      <c r="A3203">
        <v>26006</v>
      </c>
      <c r="B3203" t="s">
        <v>3610</v>
      </c>
      <c r="C3203" t="s">
        <v>428</v>
      </c>
      <c r="D3203" t="s">
        <v>429</v>
      </c>
      <c r="E3203">
        <v>12.0631</v>
      </c>
      <c r="F3203">
        <f t="shared" ref="F3203:F3266" si="54">INT(A3203/1000)</f>
        <v>26</v>
      </c>
    </row>
    <row r="3204" spans="1:6" x14ac:dyDescent="0.35">
      <c r="A3204">
        <v>26007</v>
      </c>
      <c r="B3204" t="s">
        <v>3611</v>
      </c>
      <c r="C3204" t="s">
        <v>428</v>
      </c>
      <c r="D3204" t="s">
        <v>429</v>
      </c>
      <c r="E3204">
        <v>11.329499999999999</v>
      </c>
      <c r="F3204">
        <f t="shared" si="54"/>
        <v>26</v>
      </c>
    </row>
    <row r="3205" spans="1:6" x14ac:dyDescent="0.35">
      <c r="A3205">
        <v>26008</v>
      </c>
      <c r="B3205" t="s">
        <v>3612</v>
      </c>
      <c r="C3205" t="s">
        <v>428</v>
      </c>
      <c r="D3205" t="s">
        <v>429</v>
      </c>
      <c r="E3205">
        <v>19.902200000000001</v>
      </c>
      <c r="F3205">
        <f t="shared" si="54"/>
        <v>26</v>
      </c>
    </row>
    <row r="3206" spans="1:6" x14ac:dyDescent="0.35">
      <c r="A3206">
        <v>26009</v>
      </c>
      <c r="B3206" t="s">
        <v>3613</v>
      </c>
      <c r="C3206" t="s">
        <v>428</v>
      </c>
      <c r="D3206" t="s">
        <v>429</v>
      </c>
      <c r="E3206">
        <v>26.6191</v>
      </c>
      <c r="F3206">
        <f t="shared" si="54"/>
        <v>26</v>
      </c>
    </row>
    <row r="3207" spans="1:6" x14ac:dyDescent="0.35">
      <c r="A3207">
        <v>26010</v>
      </c>
      <c r="B3207" t="s">
        <v>3614</v>
      </c>
      <c r="C3207" t="s">
        <v>428</v>
      </c>
      <c r="D3207" t="s">
        <v>429</v>
      </c>
      <c r="E3207">
        <v>13.1236</v>
      </c>
      <c r="F3207">
        <f t="shared" si="54"/>
        <v>26</v>
      </c>
    </row>
    <row r="3208" spans="1:6" x14ac:dyDescent="0.35">
      <c r="A3208">
        <v>26011</v>
      </c>
      <c r="B3208" t="s">
        <v>3615</v>
      </c>
      <c r="C3208" t="s">
        <v>428</v>
      </c>
      <c r="D3208" t="s">
        <v>429</v>
      </c>
      <c r="E3208">
        <v>8.9527000000000001</v>
      </c>
      <c r="F3208">
        <f t="shared" si="54"/>
        <v>26</v>
      </c>
    </row>
    <row r="3209" spans="1:6" x14ac:dyDescent="0.35">
      <c r="A3209">
        <v>26012</v>
      </c>
      <c r="B3209" t="s">
        <v>3616</v>
      </c>
      <c r="C3209" t="s">
        <v>511</v>
      </c>
      <c r="D3209" t="s">
        <v>429</v>
      </c>
      <c r="E3209">
        <v>50.810099999999998</v>
      </c>
      <c r="F3209">
        <f t="shared" si="54"/>
        <v>26</v>
      </c>
    </row>
    <row r="3210" spans="1:6" x14ac:dyDescent="0.35">
      <c r="A3210">
        <v>26013</v>
      </c>
      <c r="B3210" t="s">
        <v>3617</v>
      </c>
      <c r="C3210" t="s">
        <v>428</v>
      </c>
      <c r="D3210" t="s">
        <v>429</v>
      </c>
      <c r="E3210">
        <v>18.235499999999998</v>
      </c>
      <c r="F3210">
        <f t="shared" si="54"/>
        <v>26</v>
      </c>
    </row>
    <row r="3211" spans="1:6" x14ac:dyDescent="0.35">
      <c r="A3211">
        <v>26014</v>
      </c>
      <c r="B3211" t="s">
        <v>3618</v>
      </c>
      <c r="C3211" t="s">
        <v>428</v>
      </c>
      <c r="D3211" t="s">
        <v>429</v>
      </c>
      <c r="E3211">
        <v>18.756</v>
      </c>
      <c r="F3211">
        <f t="shared" si="54"/>
        <v>26</v>
      </c>
    </row>
    <row r="3212" spans="1:6" x14ac:dyDescent="0.35">
      <c r="A3212">
        <v>26015</v>
      </c>
      <c r="B3212" t="s">
        <v>3619</v>
      </c>
      <c r="C3212" t="s">
        <v>428</v>
      </c>
      <c r="D3212" t="s">
        <v>429</v>
      </c>
      <c r="E3212">
        <v>27.906400000000001</v>
      </c>
      <c r="F3212">
        <f t="shared" si="54"/>
        <v>26</v>
      </c>
    </row>
    <row r="3213" spans="1:6" x14ac:dyDescent="0.35">
      <c r="A3213">
        <v>26016</v>
      </c>
      <c r="B3213" t="s">
        <v>3620</v>
      </c>
      <c r="C3213" t="s">
        <v>428</v>
      </c>
      <c r="D3213" t="s">
        <v>429</v>
      </c>
      <c r="E3213">
        <v>20.436499999999999</v>
      </c>
      <c r="F3213">
        <f t="shared" si="54"/>
        <v>26</v>
      </c>
    </row>
    <row r="3214" spans="1:6" x14ac:dyDescent="0.35">
      <c r="A3214">
        <v>26017</v>
      </c>
      <c r="B3214" t="s">
        <v>3621</v>
      </c>
      <c r="C3214" t="s">
        <v>428</v>
      </c>
      <c r="D3214" t="s">
        <v>429</v>
      </c>
      <c r="E3214">
        <v>18.2729</v>
      </c>
      <c r="F3214">
        <f t="shared" si="54"/>
        <v>26</v>
      </c>
    </row>
    <row r="3215" spans="1:6" x14ac:dyDescent="0.35">
      <c r="A3215">
        <v>26018</v>
      </c>
      <c r="B3215" t="s">
        <v>3622</v>
      </c>
      <c r="C3215" t="s">
        <v>428</v>
      </c>
      <c r="D3215" t="s">
        <v>429</v>
      </c>
      <c r="E3215">
        <v>28.923300000000001</v>
      </c>
      <c r="F3215">
        <f t="shared" si="54"/>
        <v>26</v>
      </c>
    </row>
    <row r="3216" spans="1:6" x14ac:dyDescent="0.35">
      <c r="A3216">
        <v>26019</v>
      </c>
      <c r="B3216" t="s">
        <v>3623</v>
      </c>
      <c r="C3216" t="s">
        <v>428</v>
      </c>
      <c r="D3216" t="s">
        <v>429</v>
      </c>
      <c r="E3216">
        <v>21.354600000000001</v>
      </c>
      <c r="F3216">
        <f t="shared" si="54"/>
        <v>26</v>
      </c>
    </row>
    <row r="3217" spans="1:6" x14ac:dyDescent="0.35">
      <c r="A3217">
        <v>26020</v>
      </c>
      <c r="B3217" t="s">
        <v>3624</v>
      </c>
      <c r="C3217" t="s">
        <v>428</v>
      </c>
      <c r="D3217" t="s">
        <v>429</v>
      </c>
      <c r="E3217">
        <v>13.045999999999999</v>
      </c>
      <c r="F3217">
        <f t="shared" si="54"/>
        <v>26</v>
      </c>
    </row>
    <row r="3218" spans="1:6" x14ac:dyDescent="0.35">
      <c r="A3218">
        <v>26021</v>
      </c>
      <c r="B3218" t="s">
        <v>3625</v>
      </c>
      <c r="C3218" t="s">
        <v>511</v>
      </c>
      <c r="D3218" t="s">
        <v>429</v>
      </c>
      <c r="E3218">
        <v>37.150799999999997</v>
      </c>
      <c r="F3218">
        <f t="shared" si="54"/>
        <v>26</v>
      </c>
    </row>
    <row r="3219" spans="1:6" x14ac:dyDescent="0.35">
      <c r="A3219">
        <v>26022</v>
      </c>
      <c r="B3219" t="s">
        <v>3626</v>
      </c>
      <c r="C3219" t="s">
        <v>428</v>
      </c>
      <c r="D3219" t="s">
        <v>429</v>
      </c>
      <c r="E3219">
        <v>26.380400000000002</v>
      </c>
      <c r="F3219">
        <f t="shared" si="54"/>
        <v>26</v>
      </c>
    </row>
    <row r="3220" spans="1:6" x14ac:dyDescent="0.35">
      <c r="A3220">
        <v>26023</v>
      </c>
      <c r="B3220" t="s">
        <v>3627</v>
      </c>
      <c r="C3220" t="s">
        <v>428</v>
      </c>
      <c r="D3220" t="s">
        <v>429</v>
      </c>
      <c r="E3220">
        <v>12.746499999999999</v>
      </c>
      <c r="F3220">
        <f t="shared" si="54"/>
        <v>26</v>
      </c>
    </row>
    <row r="3221" spans="1:6" x14ac:dyDescent="0.35">
      <c r="A3221">
        <v>26025</v>
      </c>
      <c r="B3221" t="s">
        <v>3628</v>
      </c>
      <c r="C3221" t="s">
        <v>428</v>
      </c>
      <c r="D3221" t="s">
        <v>429</v>
      </c>
      <c r="E3221">
        <v>26.614799999999999</v>
      </c>
      <c r="F3221">
        <f t="shared" si="54"/>
        <v>26</v>
      </c>
    </row>
    <row r="3222" spans="1:6" x14ac:dyDescent="0.35">
      <c r="A3222">
        <v>26026</v>
      </c>
      <c r="B3222" t="s">
        <v>3629</v>
      </c>
      <c r="C3222" t="s">
        <v>428</v>
      </c>
      <c r="D3222" t="s">
        <v>429</v>
      </c>
      <c r="E3222">
        <v>27.958300000000001</v>
      </c>
      <c r="F3222">
        <f t="shared" si="54"/>
        <v>26</v>
      </c>
    </row>
    <row r="3223" spans="1:6" x14ac:dyDescent="0.35">
      <c r="A3223">
        <v>26027</v>
      </c>
      <c r="B3223" t="s">
        <v>3630</v>
      </c>
      <c r="C3223" t="s">
        <v>428</v>
      </c>
      <c r="D3223" t="s">
        <v>429</v>
      </c>
      <c r="E3223">
        <v>23.9391</v>
      </c>
      <c r="F3223">
        <f t="shared" si="54"/>
        <v>26</v>
      </c>
    </row>
    <row r="3224" spans="1:6" x14ac:dyDescent="0.35">
      <c r="A3224">
        <v>26028</v>
      </c>
      <c r="B3224" t="s">
        <v>3631</v>
      </c>
      <c r="C3224" t="s">
        <v>428</v>
      </c>
      <c r="D3224" t="s">
        <v>429</v>
      </c>
      <c r="E3224">
        <v>36.0471</v>
      </c>
      <c r="F3224">
        <f t="shared" si="54"/>
        <v>26</v>
      </c>
    </row>
    <row r="3225" spans="1:6" x14ac:dyDescent="0.35">
      <c r="A3225">
        <v>26029</v>
      </c>
      <c r="B3225" t="s">
        <v>3632</v>
      </c>
      <c r="C3225" t="s">
        <v>428</v>
      </c>
      <c r="D3225" t="s">
        <v>429</v>
      </c>
      <c r="E3225">
        <v>14.8116</v>
      </c>
      <c r="F3225">
        <f t="shared" si="54"/>
        <v>26</v>
      </c>
    </row>
    <row r="3226" spans="1:6" x14ac:dyDescent="0.35">
      <c r="A3226">
        <v>26030</v>
      </c>
      <c r="B3226" t="s">
        <v>3633</v>
      </c>
      <c r="C3226" t="s">
        <v>428</v>
      </c>
      <c r="D3226" t="s">
        <v>429</v>
      </c>
      <c r="E3226">
        <v>43.279899999999998</v>
      </c>
      <c r="F3226">
        <f t="shared" si="54"/>
        <v>26</v>
      </c>
    </row>
    <row r="3227" spans="1:6" x14ac:dyDescent="0.35">
      <c r="A3227">
        <v>26031</v>
      </c>
      <c r="B3227" t="s">
        <v>3634</v>
      </c>
      <c r="C3227" t="s">
        <v>428</v>
      </c>
      <c r="D3227" t="s">
        <v>429</v>
      </c>
      <c r="E3227">
        <v>28.801100000000002</v>
      </c>
      <c r="F3227">
        <f t="shared" si="54"/>
        <v>26</v>
      </c>
    </row>
    <row r="3228" spans="1:6" x14ac:dyDescent="0.35">
      <c r="A3228">
        <v>26032</v>
      </c>
      <c r="B3228" t="s">
        <v>3635</v>
      </c>
      <c r="C3228" t="s">
        <v>428</v>
      </c>
      <c r="D3228" t="s">
        <v>429</v>
      </c>
      <c r="E3228">
        <v>19.436</v>
      </c>
      <c r="F3228">
        <f t="shared" si="54"/>
        <v>26</v>
      </c>
    </row>
    <row r="3229" spans="1:6" x14ac:dyDescent="0.35">
      <c r="A3229">
        <v>26033</v>
      </c>
      <c r="B3229" t="s">
        <v>3636</v>
      </c>
      <c r="C3229" t="s">
        <v>428</v>
      </c>
      <c r="D3229" t="s">
        <v>429</v>
      </c>
      <c r="E3229">
        <v>24.189299999999999</v>
      </c>
      <c r="F3229">
        <f t="shared" si="54"/>
        <v>26</v>
      </c>
    </row>
    <row r="3230" spans="1:6" x14ac:dyDescent="0.35">
      <c r="A3230">
        <v>26034</v>
      </c>
      <c r="B3230" t="s">
        <v>3637</v>
      </c>
      <c r="C3230" t="s">
        <v>428</v>
      </c>
      <c r="D3230" t="s">
        <v>429</v>
      </c>
      <c r="E3230">
        <v>26.404399999999999</v>
      </c>
      <c r="F3230">
        <f t="shared" si="54"/>
        <v>26</v>
      </c>
    </row>
    <row r="3231" spans="1:6" x14ac:dyDescent="0.35">
      <c r="A3231">
        <v>26035</v>
      </c>
      <c r="B3231" t="s">
        <v>3638</v>
      </c>
      <c r="C3231" t="s">
        <v>428</v>
      </c>
      <c r="D3231" t="s">
        <v>429</v>
      </c>
      <c r="E3231">
        <v>26.981200000000001</v>
      </c>
      <c r="F3231">
        <f t="shared" si="54"/>
        <v>26</v>
      </c>
    </row>
    <row r="3232" spans="1:6" x14ac:dyDescent="0.35">
      <c r="A3232">
        <v>26036</v>
      </c>
      <c r="B3232" t="s">
        <v>3639</v>
      </c>
      <c r="C3232" t="s">
        <v>428</v>
      </c>
      <c r="D3232" t="s">
        <v>429</v>
      </c>
      <c r="E3232">
        <v>23.279</v>
      </c>
      <c r="F3232">
        <f t="shared" si="54"/>
        <v>26</v>
      </c>
    </row>
    <row r="3233" spans="1:6" x14ac:dyDescent="0.35">
      <c r="A3233">
        <v>26037</v>
      </c>
      <c r="B3233" t="s">
        <v>3640</v>
      </c>
      <c r="C3233" t="s">
        <v>428</v>
      </c>
      <c r="D3233" t="s">
        <v>429</v>
      </c>
      <c r="E3233">
        <v>26.648700000000002</v>
      </c>
      <c r="F3233">
        <f t="shared" si="54"/>
        <v>26</v>
      </c>
    </row>
    <row r="3234" spans="1:6" x14ac:dyDescent="0.35">
      <c r="A3234">
        <v>26038</v>
      </c>
      <c r="B3234" t="s">
        <v>3641</v>
      </c>
      <c r="C3234" t="s">
        <v>428</v>
      </c>
      <c r="D3234" t="s">
        <v>429</v>
      </c>
      <c r="E3234">
        <v>27.873699999999999</v>
      </c>
      <c r="F3234">
        <f t="shared" si="54"/>
        <v>26</v>
      </c>
    </row>
    <row r="3235" spans="1:6" x14ac:dyDescent="0.35">
      <c r="A3235">
        <v>26039</v>
      </c>
      <c r="B3235" t="s">
        <v>3642</v>
      </c>
      <c r="C3235" t="s">
        <v>428</v>
      </c>
      <c r="D3235" t="s">
        <v>429</v>
      </c>
      <c r="E3235">
        <v>25.720500000000001</v>
      </c>
      <c r="F3235">
        <f t="shared" si="54"/>
        <v>26</v>
      </c>
    </row>
    <row r="3236" spans="1:6" x14ac:dyDescent="0.35">
      <c r="A3236">
        <v>26040</v>
      </c>
      <c r="B3236" t="s">
        <v>3643</v>
      </c>
      <c r="C3236" t="s">
        <v>428</v>
      </c>
      <c r="D3236" t="s">
        <v>429</v>
      </c>
      <c r="E3236">
        <v>28.791399999999999</v>
      </c>
      <c r="F3236">
        <f t="shared" si="54"/>
        <v>26</v>
      </c>
    </row>
    <row r="3237" spans="1:6" x14ac:dyDescent="0.35">
      <c r="A3237">
        <v>26041</v>
      </c>
      <c r="B3237" t="s">
        <v>3644</v>
      </c>
      <c r="C3237" t="s">
        <v>428</v>
      </c>
      <c r="D3237" t="s">
        <v>429</v>
      </c>
      <c r="E3237">
        <v>14.761100000000001</v>
      </c>
      <c r="F3237">
        <f t="shared" si="54"/>
        <v>26</v>
      </c>
    </row>
    <row r="3238" spans="1:6" x14ac:dyDescent="0.35">
      <c r="A3238">
        <v>26042</v>
      </c>
      <c r="B3238" t="s">
        <v>3645</v>
      </c>
      <c r="C3238" t="s">
        <v>442</v>
      </c>
      <c r="D3238" t="s">
        <v>433</v>
      </c>
      <c r="E3238">
        <v>30.7746</v>
      </c>
      <c r="F3238">
        <f t="shared" si="54"/>
        <v>26</v>
      </c>
    </row>
    <row r="3239" spans="1:6" x14ac:dyDescent="0.35">
      <c r="A3239">
        <v>26043</v>
      </c>
      <c r="B3239" t="s">
        <v>3646</v>
      </c>
      <c r="C3239" t="s">
        <v>428</v>
      </c>
      <c r="D3239" t="s">
        <v>429</v>
      </c>
      <c r="E3239">
        <v>45.931100000000001</v>
      </c>
      <c r="F3239">
        <f t="shared" si="54"/>
        <v>26</v>
      </c>
    </row>
    <row r="3240" spans="1:6" x14ac:dyDescent="0.35">
      <c r="A3240">
        <v>26044</v>
      </c>
      <c r="B3240" t="s">
        <v>3647</v>
      </c>
      <c r="C3240" t="s">
        <v>428</v>
      </c>
      <c r="D3240" t="s">
        <v>429</v>
      </c>
      <c r="E3240">
        <v>24.7668</v>
      </c>
      <c r="F3240">
        <f t="shared" si="54"/>
        <v>26</v>
      </c>
    </row>
    <row r="3241" spans="1:6" x14ac:dyDescent="0.35">
      <c r="A3241">
        <v>26045</v>
      </c>
      <c r="B3241" t="s">
        <v>3648</v>
      </c>
      <c r="C3241" t="s">
        <v>428</v>
      </c>
      <c r="D3241" t="s">
        <v>429</v>
      </c>
      <c r="E3241">
        <v>11.3848</v>
      </c>
      <c r="F3241">
        <f t="shared" si="54"/>
        <v>26</v>
      </c>
    </row>
    <row r="3242" spans="1:6" x14ac:dyDescent="0.35">
      <c r="A3242">
        <v>26046</v>
      </c>
      <c r="B3242" t="s">
        <v>3649</v>
      </c>
      <c r="C3242" t="s">
        <v>511</v>
      </c>
      <c r="D3242" t="s">
        <v>429</v>
      </c>
      <c r="E3242">
        <v>48.809100000000001</v>
      </c>
      <c r="F3242">
        <f t="shared" si="54"/>
        <v>26</v>
      </c>
    </row>
    <row r="3243" spans="1:6" x14ac:dyDescent="0.35">
      <c r="A3243">
        <v>26047</v>
      </c>
      <c r="B3243" t="s">
        <v>3650</v>
      </c>
      <c r="C3243" t="s">
        <v>428</v>
      </c>
      <c r="D3243" t="s">
        <v>429</v>
      </c>
      <c r="E3243">
        <v>11.234999999999999</v>
      </c>
      <c r="F3243">
        <f t="shared" si="54"/>
        <v>26</v>
      </c>
    </row>
    <row r="3244" spans="1:6" x14ac:dyDescent="0.35">
      <c r="A3244">
        <v>26048</v>
      </c>
      <c r="B3244" t="s">
        <v>3651</v>
      </c>
      <c r="C3244" t="s">
        <v>428</v>
      </c>
      <c r="D3244" t="s">
        <v>429</v>
      </c>
      <c r="E3244">
        <v>13.610099999999999</v>
      </c>
      <c r="F3244">
        <f t="shared" si="54"/>
        <v>26</v>
      </c>
    </row>
    <row r="3245" spans="1:6" x14ac:dyDescent="0.35">
      <c r="A3245">
        <v>26049</v>
      </c>
      <c r="B3245" t="s">
        <v>3652</v>
      </c>
      <c r="C3245" t="s">
        <v>428</v>
      </c>
      <c r="D3245" t="s">
        <v>429</v>
      </c>
      <c r="E3245">
        <v>37.459800000000001</v>
      </c>
      <c r="F3245">
        <f t="shared" si="54"/>
        <v>26</v>
      </c>
    </row>
    <row r="3246" spans="1:6" x14ac:dyDescent="0.35">
      <c r="A3246">
        <v>26050</v>
      </c>
      <c r="B3246" t="s">
        <v>3653</v>
      </c>
      <c r="C3246" t="s">
        <v>428</v>
      </c>
      <c r="D3246" t="s">
        <v>429</v>
      </c>
      <c r="E3246">
        <v>35.2727</v>
      </c>
      <c r="F3246">
        <f t="shared" si="54"/>
        <v>26</v>
      </c>
    </row>
    <row r="3247" spans="1:6" x14ac:dyDescent="0.35">
      <c r="A3247">
        <v>26051</v>
      </c>
      <c r="B3247" t="s">
        <v>3654</v>
      </c>
      <c r="C3247" t="s">
        <v>428</v>
      </c>
      <c r="D3247" t="s">
        <v>429</v>
      </c>
      <c r="E3247">
        <v>42.579300000000003</v>
      </c>
      <c r="F3247">
        <f t="shared" si="54"/>
        <v>26</v>
      </c>
    </row>
    <row r="3248" spans="1:6" x14ac:dyDescent="0.35">
      <c r="A3248">
        <v>26052</v>
      </c>
      <c r="B3248" t="s">
        <v>3655</v>
      </c>
      <c r="C3248" t="s">
        <v>428</v>
      </c>
      <c r="D3248" t="s">
        <v>429</v>
      </c>
      <c r="E3248">
        <v>18.521999999999998</v>
      </c>
      <c r="F3248">
        <f t="shared" si="54"/>
        <v>26</v>
      </c>
    </row>
    <row r="3249" spans="1:6" x14ac:dyDescent="0.35">
      <c r="A3249">
        <v>26053</v>
      </c>
      <c r="B3249" t="s">
        <v>3656</v>
      </c>
      <c r="C3249" t="s">
        <v>428</v>
      </c>
      <c r="D3249" t="s">
        <v>429</v>
      </c>
      <c r="E3249">
        <v>10.6525</v>
      </c>
      <c r="F3249">
        <f t="shared" si="54"/>
        <v>26</v>
      </c>
    </row>
    <row r="3250" spans="1:6" x14ac:dyDescent="0.35">
      <c r="A3250">
        <v>26055</v>
      </c>
      <c r="B3250" t="s">
        <v>3657</v>
      </c>
      <c r="C3250" t="s">
        <v>428</v>
      </c>
      <c r="D3250" t="s">
        <v>429</v>
      </c>
      <c r="E3250">
        <v>38.496200000000002</v>
      </c>
      <c r="F3250">
        <f t="shared" si="54"/>
        <v>26</v>
      </c>
    </row>
    <row r="3251" spans="1:6" x14ac:dyDescent="0.35">
      <c r="A3251">
        <v>26056</v>
      </c>
      <c r="B3251" t="s">
        <v>3658</v>
      </c>
      <c r="C3251" t="s">
        <v>428</v>
      </c>
      <c r="D3251" t="s">
        <v>429</v>
      </c>
      <c r="E3251">
        <v>27.148599999999998</v>
      </c>
      <c r="F3251">
        <f t="shared" si="54"/>
        <v>26</v>
      </c>
    </row>
    <row r="3252" spans="1:6" x14ac:dyDescent="0.35">
      <c r="A3252">
        <v>26057</v>
      </c>
      <c r="B3252" t="s">
        <v>3659</v>
      </c>
      <c r="C3252" t="s">
        <v>428</v>
      </c>
      <c r="D3252" t="s">
        <v>429</v>
      </c>
      <c r="E3252">
        <v>19.189</v>
      </c>
      <c r="F3252">
        <f t="shared" si="54"/>
        <v>26</v>
      </c>
    </row>
    <row r="3253" spans="1:6" x14ac:dyDescent="0.35">
      <c r="A3253">
        <v>26058</v>
      </c>
      <c r="B3253" t="s">
        <v>3660</v>
      </c>
      <c r="C3253" t="s">
        <v>428</v>
      </c>
      <c r="D3253" t="s">
        <v>429</v>
      </c>
      <c r="E3253">
        <v>32.160400000000003</v>
      </c>
      <c r="F3253">
        <f t="shared" si="54"/>
        <v>26</v>
      </c>
    </row>
    <row r="3254" spans="1:6" x14ac:dyDescent="0.35">
      <c r="A3254">
        <v>26059</v>
      </c>
      <c r="B3254" t="s">
        <v>3661</v>
      </c>
      <c r="C3254" t="s">
        <v>428</v>
      </c>
      <c r="D3254" t="s">
        <v>429</v>
      </c>
      <c r="E3254">
        <v>22.5777</v>
      </c>
      <c r="F3254">
        <f t="shared" si="54"/>
        <v>26</v>
      </c>
    </row>
    <row r="3255" spans="1:6" x14ac:dyDescent="0.35">
      <c r="A3255">
        <v>26060</v>
      </c>
      <c r="B3255" t="s">
        <v>3662</v>
      </c>
      <c r="C3255" t="s">
        <v>428</v>
      </c>
      <c r="D3255" t="s">
        <v>429</v>
      </c>
      <c r="E3255">
        <v>5.0408999999999997</v>
      </c>
      <c r="F3255">
        <f t="shared" si="54"/>
        <v>26</v>
      </c>
    </row>
    <row r="3256" spans="1:6" x14ac:dyDescent="0.35">
      <c r="A3256">
        <v>26061</v>
      </c>
      <c r="B3256" t="s">
        <v>3663</v>
      </c>
      <c r="C3256" t="s">
        <v>428</v>
      </c>
      <c r="D3256" t="s">
        <v>429</v>
      </c>
      <c r="E3256">
        <v>12.1214</v>
      </c>
      <c r="F3256">
        <f t="shared" si="54"/>
        <v>26</v>
      </c>
    </row>
    <row r="3257" spans="1:6" x14ac:dyDescent="0.35">
      <c r="A3257">
        <v>26062</v>
      </c>
      <c r="B3257" t="s">
        <v>3664</v>
      </c>
      <c r="C3257" t="s">
        <v>428</v>
      </c>
      <c r="D3257" t="s">
        <v>429</v>
      </c>
      <c r="E3257">
        <v>12.6556</v>
      </c>
      <c r="F3257">
        <f t="shared" si="54"/>
        <v>26</v>
      </c>
    </row>
    <row r="3258" spans="1:6" x14ac:dyDescent="0.35">
      <c r="A3258">
        <v>26063</v>
      </c>
      <c r="B3258" t="s">
        <v>3665</v>
      </c>
      <c r="C3258" t="s">
        <v>428</v>
      </c>
      <c r="D3258" t="s">
        <v>429</v>
      </c>
      <c r="E3258">
        <v>22.469799999999999</v>
      </c>
      <c r="F3258">
        <f t="shared" si="54"/>
        <v>26</v>
      </c>
    </row>
    <row r="3259" spans="1:6" x14ac:dyDescent="0.35">
      <c r="A3259">
        <v>26064</v>
      </c>
      <c r="B3259" t="s">
        <v>3666</v>
      </c>
      <c r="C3259" t="s">
        <v>428</v>
      </c>
      <c r="D3259" t="s">
        <v>429</v>
      </c>
      <c r="E3259">
        <v>18.751200000000001</v>
      </c>
      <c r="F3259">
        <f t="shared" si="54"/>
        <v>26</v>
      </c>
    </row>
    <row r="3260" spans="1:6" x14ac:dyDescent="0.35">
      <c r="A3260">
        <v>26065</v>
      </c>
      <c r="B3260" t="s">
        <v>3667</v>
      </c>
      <c r="C3260" t="s">
        <v>428</v>
      </c>
      <c r="D3260" t="s">
        <v>429</v>
      </c>
      <c r="E3260">
        <v>12.777200000000001</v>
      </c>
      <c r="F3260">
        <f t="shared" si="54"/>
        <v>26</v>
      </c>
    </row>
    <row r="3261" spans="1:6" x14ac:dyDescent="0.35">
      <c r="A3261">
        <v>26066</v>
      </c>
      <c r="B3261" t="s">
        <v>3668</v>
      </c>
      <c r="C3261" t="s">
        <v>428</v>
      </c>
      <c r="D3261" t="s">
        <v>429</v>
      </c>
      <c r="E3261">
        <v>25.174800000000001</v>
      </c>
      <c r="F3261">
        <f t="shared" si="54"/>
        <v>26</v>
      </c>
    </row>
    <row r="3262" spans="1:6" x14ac:dyDescent="0.35">
      <c r="A3262">
        <v>26067</v>
      </c>
      <c r="B3262" t="s">
        <v>3669</v>
      </c>
      <c r="C3262" t="s">
        <v>428</v>
      </c>
      <c r="D3262" t="s">
        <v>429</v>
      </c>
      <c r="E3262">
        <v>18.814699999999998</v>
      </c>
      <c r="F3262">
        <f t="shared" si="54"/>
        <v>26</v>
      </c>
    </row>
    <row r="3263" spans="1:6" x14ac:dyDescent="0.35">
      <c r="A3263">
        <v>26068</v>
      </c>
      <c r="B3263" t="s">
        <v>3670</v>
      </c>
      <c r="C3263" t="s">
        <v>428</v>
      </c>
      <c r="D3263" t="s">
        <v>429</v>
      </c>
      <c r="E3263">
        <v>30.022099999999998</v>
      </c>
      <c r="F3263">
        <f t="shared" si="54"/>
        <v>26</v>
      </c>
    </row>
    <row r="3264" spans="1:6" x14ac:dyDescent="0.35">
      <c r="A3264">
        <v>26069</v>
      </c>
      <c r="B3264" t="s">
        <v>3671</v>
      </c>
      <c r="C3264" t="s">
        <v>428</v>
      </c>
      <c r="D3264" t="s">
        <v>429</v>
      </c>
      <c r="E3264">
        <v>61.971800000000002</v>
      </c>
      <c r="F3264">
        <f t="shared" si="54"/>
        <v>26</v>
      </c>
    </row>
    <row r="3265" spans="1:6" x14ac:dyDescent="0.35">
      <c r="A3265">
        <v>26070</v>
      </c>
      <c r="B3265" t="s">
        <v>3672</v>
      </c>
      <c r="C3265" t="s">
        <v>428</v>
      </c>
      <c r="D3265" t="s">
        <v>429</v>
      </c>
      <c r="E3265">
        <v>27.476900000000001</v>
      </c>
      <c r="F3265">
        <f t="shared" si="54"/>
        <v>26</v>
      </c>
    </row>
    <row r="3266" spans="1:6" x14ac:dyDescent="0.35">
      <c r="A3266">
        <v>26071</v>
      </c>
      <c r="B3266" t="s">
        <v>3673</v>
      </c>
      <c r="C3266" t="s">
        <v>428</v>
      </c>
      <c r="D3266" t="s">
        <v>429</v>
      </c>
      <c r="E3266">
        <v>49.5032</v>
      </c>
      <c r="F3266">
        <f t="shared" si="54"/>
        <v>26</v>
      </c>
    </row>
    <row r="3267" spans="1:6" x14ac:dyDescent="0.35">
      <c r="A3267">
        <v>26072</v>
      </c>
      <c r="B3267" t="s">
        <v>3674</v>
      </c>
      <c r="C3267" t="s">
        <v>428</v>
      </c>
      <c r="D3267" t="s">
        <v>429</v>
      </c>
      <c r="E3267">
        <v>17.952500000000001</v>
      </c>
      <c r="F3267">
        <f t="shared" ref="F3267:F3330" si="55">INT(A3267/1000)</f>
        <v>26</v>
      </c>
    </row>
    <row r="3268" spans="1:6" x14ac:dyDescent="0.35">
      <c r="A3268">
        <v>26073</v>
      </c>
      <c r="B3268" t="s">
        <v>3675</v>
      </c>
      <c r="C3268" t="s">
        <v>428</v>
      </c>
      <c r="D3268" t="s">
        <v>429</v>
      </c>
      <c r="E3268">
        <v>19.3552</v>
      </c>
      <c r="F3268">
        <f t="shared" si="55"/>
        <v>26</v>
      </c>
    </row>
    <row r="3269" spans="1:6" x14ac:dyDescent="0.35">
      <c r="A3269">
        <v>26074</v>
      </c>
      <c r="B3269" t="s">
        <v>3676</v>
      </c>
      <c r="C3269" t="s">
        <v>428</v>
      </c>
      <c r="D3269" t="s">
        <v>429</v>
      </c>
      <c r="E3269">
        <v>20.998699999999999</v>
      </c>
      <c r="F3269">
        <f t="shared" si="55"/>
        <v>26</v>
      </c>
    </row>
    <row r="3270" spans="1:6" x14ac:dyDescent="0.35">
      <c r="A3270">
        <v>26075</v>
      </c>
      <c r="B3270" t="s">
        <v>3677</v>
      </c>
      <c r="C3270" t="s">
        <v>428</v>
      </c>
      <c r="D3270" t="s">
        <v>429</v>
      </c>
      <c r="E3270">
        <v>20.482199999999999</v>
      </c>
      <c r="F3270">
        <f t="shared" si="55"/>
        <v>26</v>
      </c>
    </row>
    <row r="3271" spans="1:6" x14ac:dyDescent="0.35">
      <c r="A3271">
        <v>26076</v>
      </c>
      <c r="B3271" t="s">
        <v>3678</v>
      </c>
      <c r="C3271" t="s">
        <v>428</v>
      </c>
      <c r="D3271" t="s">
        <v>429</v>
      </c>
      <c r="E3271">
        <v>18.581900000000001</v>
      </c>
      <c r="F3271">
        <f t="shared" si="55"/>
        <v>26</v>
      </c>
    </row>
    <row r="3272" spans="1:6" x14ac:dyDescent="0.35">
      <c r="A3272">
        <v>26077</v>
      </c>
      <c r="B3272" t="s">
        <v>3679</v>
      </c>
      <c r="C3272" t="s">
        <v>428</v>
      </c>
      <c r="D3272" t="s">
        <v>429</v>
      </c>
      <c r="E3272">
        <v>20.4817</v>
      </c>
      <c r="F3272">
        <f t="shared" si="55"/>
        <v>26</v>
      </c>
    </row>
    <row r="3273" spans="1:6" x14ac:dyDescent="0.35">
      <c r="A3273">
        <v>26078</v>
      </c>
      <c r="B3273" t="s">
        <v>3680</v>
      </c>
      <c r="C3273" t="s">
        <v>428</v>
      </c>
      <c r="D3273" t="s">
        <v>429</v>
      </c>
      <c r="E3273">
        <v>18.061699999999998</v>
      </c>
      <c r="F3273">
        <f t="shared" si="55"/>
        <v>26</v>
      </c>
    </row>
    <row r="3274" spans="1:6" x14ac:dyDescent="0.35">
      <c r="A3274">
        <v>26079</v>
      </c>
      <c r="B3274" t="s">
        <v>3681</v>
      </c>
      <c r="C3274" t="s">
        <v>428</v>
      </c>
      <c r="D3274" t="s">
        <v>429</v>
      </c>
      <c r="E3274">
        <v>18.5947</v>
      </c>
      <c r="F3274">
        <f t="shared" si="55"/>
        <v>26</v>
      </c>
    </row>
    <row r="3275" spans="1:6" x14ac:dyDescent="0.35">
      <c r="A3275">
        <v>26080</v>
      </c>
      <c r="B3275" t="s">
        <v>3682</v>
      </c>
      <c r="C3275" t="s">
        <v>428</v>
      </c>
      <c r="D3275" t="s">
        <v>429</v>
      </c>
      <c r="E3275">
        <v>20.197299999999998</v>
      </c>
      <c r="F3275">
        <f t="shared" si="55"/>
        <v>26</v>
      </c>
    </row>
    <row r="3276" spans="1:6" x14ac:dyDescent="0.35">
      <c r="A3276">
        <v>26081</v>
      </c>
      <c r="B3276" t="s">
        <v>3683</v>
      </c>
      <c r="C3276" t="s">
        <v>428</v>
      </c>
      <c r="D3276" t="s">
        <v>429</v>
      </c>
      <c r="E3276">
        <v>19.265599999999999</v>
      </c>
      <c r="F3276">
        <f t="shared" si="55"/>
        <v>26</v>
      </c>
    </row>
    <row r="3277" spans="1:6" x14ac:dyDescent="0.35">
      <c r="A3277">
        <v>26082</v>
      </c>
      <c r="B3277" t="s">
        <v>3684</v>
      </c>
      <c r="C3277" t="s">
        <v>428</v>
      </c>
      <c r="D3277" t="s">
        <v>429</v>
      </c>
      <c r="E3277">
        <v>26.1206</v>
      </c>
      <c r="F3277">
        <f t="shared" si="55"/>
        <v>26</v>
      </c>
    </row>
    <row r="3278" spans="1:6" x14ac:dyDescent="0.35">
      <c r="A3278">
        <v>26083</v>
      </c>
      <c r="B3278" t="s">
        <v>3685</v>
      </c>
      <c r="C3278" t="s">
        <v>428</v>
      </c>
      <c r="D3278" t="s">
        <v>429</v>
      </c>
      <c r="E3278">
        <v>43.7303</v>
      </c>
      <c r="F3278">
        <f t="shared" si="55"/>
        <v>26</v>
      </c>
    </row>
    <row r="3279" spans="1:6" x14ac:dyDescent="0.35">
      <c r="A3279">
        <v>26084</v>
      </c>
      <c r="B3279" t="s">
        <v>3686</v>
      </c>
      <c r="C3279" t="s">
        <v>428</v>
      </c>
      <c r="D3279" t="s">
        <v>429</v>
      </c>
      <c r="E3279">
        <v>23.557600000000001</v>
      </c>
      <c r="F3279">
        <f t="shared" si="55"/>
        <v>26</v>
      </c>
    </row>
    <row r="3280" spans="1:6" x14ac:dyDescent="0.35">
      <c r="A3280">
        <v>26085</v>
      </c>
      <c r="B3280" t="s">
        <v>3687</v>
      </c>
      <c r="C3280" t="s">
        <v>428</v>
      </c>
      <c r="D3280" t="s">
        <v>429</v>
      </c>
      <c r="E3280">
        <v>26.663599999999999</v>
      </c>
      <c r="F3280">
        <f t="shared" si="55"/>
        <v>26</v>
      </c>
    </row>
    <row r="3281" spans="1:6" x14ac:dyDescent="0.35">
      <c r="A3281">
        <v>26086</v>
      </c>
      <c r="B3281" t="s">
        <v>36</v>
      </c>
      <c r="C3281" t="s">
        <v>511</v>
      </c>
      <c r="D3281" t="s">
        <v>429</v>
      </c>
      <c r="E3281">
        <v>56.353900000000003</v>
      </c>
      <c r="F3281">
        <f t="shared" si="55"/>
        <v>26</v>
      </c>
    </row>
    <row r="3282" spans="1:6" x14ac:dyDescent="0.35">
      <c r="A3282">
        <v>26087</v>
      </c>
      <c r="B3282" t="s">
        <v>3688</v>
      </c>
      <c r="C3282" t="s">
        <v>428</v>
      </c>
      <c r="D3282" t="s">
        <v>429</v>
      </c>
      <c r="E3282">
        <v>63.936900000000001</v>
      </c>
      <c r="F3282">
        <f t="shared" si="55"/>
        <v>26</v>
      </c>
    </row>
    <row r="3283" spans="1:6" x14ac:dyDescent="0.35">
      <c r="A3283">
        <v>26088</v>
      </c>
      <c r="B3283" t="s">
        <v>3689</v>
      </c>
      <c r="C3283" t="s">
        <v>428</v>
      </c>
      <c r="D3283" t="s">
        <v>429</v>
      </c>
      <c r="E3283">
        <v>25.598299999999998</v>
      </c>
      <c r="F3283">
        <f t="shared" si="55"/>
        <v>26</v>
      </c>
    </row>
    <row r="3284" spans="1:6" x14ac:dyDescent="0.35">
      <c r="A3284">
        <v>26089</v>
      </c>
      <c r="B3284" t="s">
        <v>3690</v>
      </c>
      <c r="C3284" t="s">
        <v>428</v>
      </c>
      <c r="D3284" t="s">
        <v>429</v>
      </c>
      <c r="E3284">
        <v>61.724699999999999</v>
      </c>
      <c r="F3284">
        <f t="shared" si="55"/>
        <v>26</v>
      </c>
    </row>
    <row r="3285" spans="1:6" x14ac:dyDescent="0.35">
      <c r="A3285">
        <v>26090</v>
      </c>
      <c r="B3285" t="s">
        <v>3691</v>
      </c>
      <c r="C3285" t="s">
        <v>428</v>
      </c>
      <c r="D3285" t="s">
        <v>429</v>
      </c>
      <c r="E3285">
        <v>13.477499999999999</v>
      </c>
      <c r="F3285">
        <f t="shared" si="55"/>
        <v>26</v>
      </c>
    </row>
    <row r="3286" spans="1:6" x14ac:dyDescent="0.35">
      <c r="A3286">
        <v>26091</v>
      </c>
      <c r="B3286" t="s">
        <v>3692</v>
      </c>
      <c r="C3286" t="s">
        <v>428</v>
      </c>
      <c r="D3286" t="s">
        <v>429</v>
      </c>
      <c r="E3286">
        <v>30.622499999999999</v>
      </c>
      <c r="F3286">
        <f t="shared" si="55"/>
        <v>26</v>
      </c>
    </row>
    <row r="3287" spans="1:6" x14ac:dyDescent="0.35">
      <c r="A3287">
        <v>26092</v>
      </c>
      <c r="B3287" t="s">
        <v>3693</v>
      </c>
      <c r="C3287" t="s">
        <v>428</v>
      </c>
      <c r="D3287" t="s">
        <v>429</v>
      </c>
      <c r="E3287">
        <v>82.381399999999999</v>
      </c>
      <c r="F3287">
        <f t="shared" si="55"/>
        <v>26</v>
      </c>
    </row>
    <row r="3288" spans="1:6" x14ac:dyDescent="0.35">
      <c r="A3288">
        <v>26093</v>
      </c>
      <c r="B3288" t="s">
        <v>3694</v>
      </c>
      <c r="C3288" t="s">
        <v>428</v>
      </c>
      <c r="D3288" t="s">
        <v>429</v>
      </c>
      <c r="E3288">
        <v>44.5197</v>
      </c>
      <c r="F3288">
        <f t="shared" si="55"/>
        <v>26</v>
      </c>
    </row>
    <row r="3289" spans="1:6" x14ac:dyDescent="0.35">
      <c r="A3289">
        <v>26094</v>
      </c>
      <c r="B3289" t="s">
        <v>3695</v>
      </c>
      <c r="C3289" t="s">
        <v>428</v>
      </c>
      <c r="D3289" t="s">
        <v>429</v>
      </c>
      <c r="E3289">
        <v>9.4453999999999994</v>
      </c>
      <c r="F3289">
        <f t="shared" si="55"/>
        <v>26</v>
      </c>
    </row>
    <row r="3290" spans="1:6" x14ac:dyDescent="0.35">
      <c r="A3290">
        <v>26095</v>
      </c>
      <c r="B3290" t="s">
        <v>3696</v>
      </c>
      <c r="C3290" t="s">
        <v>428</v>
      </c>
      <c r="D3290" t="s">
        <v>429</v>
      </c>
      <c r="E3290">
        <v>26.550699999999999</v>
      </c>
      <c r="F3290">
        <f t="shared" si="55"/>
        <v>26</v>
      </c>
    </row>
    <row r="3291" spans="1:6" x14ac:dyDescent="0.35">
      <c r="A3291">
        <v>26096</v>
      </c>
      <c r="B3291" t="s">
        <v>3697</v>
      </c>
      <c r="C3291" t="s">
        <v>428</v>
      </c>
      <c r="D3291" t="s">
        <v>429</v>
      </c>
      <c r="E3291">
        <v>37.358800000000002</v>
      </c>
      <c r="F3291">
        <f t="shared" si="55"/>
        <v>26</v>
      </c>
    </row>
    <row r="3292" spans="1:6" x14ac:dyDescent="0.35">
      <c r="A3292">
        <v>27001</v>
      </c>
      <c r="B3292" t="s">
        <v>3698</v>
      </c>
      <c r="C3292" t="s">
        <v>428</v>
      </c>
      <c r="D3292" t="s">
        <v>429</v>
      </c>
      <c r="E3292">
        <v>25.6708</v>
      </c>
      <c r="F3292">
        <f t="shared" si="55"/>
        <v>27</v>
      </c>
    </row>
    <row r="3293" spans="1:6" x14ac:dyDescent="0.35">
      <c r="A3293">
        <v>27002</v>
      </c>
      <c r="B3293" t="s">
        <v>3699</v>
      </c>
      <c r="C3293" t="s">
        <v>428</v>
      </c>
      <c r="D3293" t="s">
        <v>429</v>
      </c>
      <c r="E3293">
        <v>87.417100000000005</v>
      </c>
      <c r="F3293">
        <f t="shared" si="55"/>
        <v>27</v>
      </c>
    </row>
    <row r="3294" spans="1:6" x14ac:dyDescent="0.35">
      <c r="A3294">
        <v>27003</v>
      </c>
      <c r="B3294" t="s">
        <v>3700</v>
      </c>
      <c r="C3294" t="s">
        <v>428</v>
      </c>
      <c r="D3294" t="s">
        <v>429</v>
      </c>
      <c r="E3294">
        <v>23.317499999999999</v>
      </c>
      <c r="F3294">
        <f t="shared" si="55"/>
        <v>27</v>
      </c>
    </row>
    <row r="3295" spans="1:6" x14ac:dyDescent="0.35">
      <c r="A3295">
        <v>27004</v>
      </c>
      <c r="B3295" t="s">
        <v>3701</v>
      </c>
      <c r="C3295" t="s">
        <v>428</v>
      </c>
      <c r="D3295" t="s">
        <v>429</v>
      </c>
      <c r="E3295">
        <v>21.549399999999999</v>
      </c>
      <c r="F3295">
        <f t="shared" si="55"/>
        <v>27</v>
      </c>
    </row>
    <row r="3296" spans="1:6" x14ac:dyDescent="0.35">
      <c r="A3296">
        <v>27005</v>
      </c>
      <c r="B3296" t="s">
        <v>3702</v>
      </c>
      <c r="C3296" t="s">
        <v>442</v>
      </c>
      <c r="D3296" t="s">
        <v>433</v>
      </c>
      <c r="E3296">
        <v>154.68809999999999</v>
      </c>
      <c r="F3296">
        <f t="shared" si="55"/>
        <v>27</v>
      </c>
    </row>
    <row r="3297" spans="1:6" x14ac:dyDescent="0.35">
      <c r="A3297">
        <v>27006</v>
      </c>
      <c r="B3297" t="s">
        <v>3703</v>
      </c>
      <c r="C3297" t="s">
        <v>442</v>
      </c>
      <c r="D3297" t="s">
        <v>433</v>
      </c>
      <c r="E3297">
        <v>139.96530000000001</v>
      </c>
      <c r="F3297">
        <f t="shared" si="55"/>
        <v>27</v>
      </c>
    </row>
    <row r="3298" spans="1:6" x14ac:dyDescent="0.35">
      <c r="A3298">
        <v>27007</v>
      </c>
      <c r="B3298" t="s">
        <v>3704</v>
      </c>
      <c r="C3298" t="s">
        <v>428</v>
      </c>
      <c r="D3298" t="s">
        <v>429</v>
      </c>
      <c r="E3298">
        <v>22.323399999999999</v>
      </c>
      <c r="F3298">
        <f t="shared" si="55"/>
        <v>27</v>
      </c>
    </row>
    <row r="3299" spans="1:6" x14ac:dyDescent="0.35">
      <c r="A3299">
        <v>27008</v>
      </c>
      <c r="B3299" t="s">
        <v>3705</v>
      </c>
      <c r="C3299" t="s">
        <v>442</v>
      </c>
      <c r="D3299" t="s">
        <v>433</v>
      </c>
      <c r="E3299">
        <v>188.1977</v>
      </c>
      <c r="F3299">
        <f t="shared" si="55"/>
        <v>27</v>
      </c>
    </row>
    <row r="3300" spans="1:6" x14ac:dyDescent="0.35">
      <c r="A3300">
        <v>27009</v>
      </c>
      <c r="B3300" t="s">
        <v>3706</v>
      </c>
      <c r="C3300" t="s">
        <v>428</v>
      </c>
      <c r="D3300" t="s">
        <v>429</v>
      </c>
      <c r="E3300">
        <v>21.394500000000001</v>
      </c>
      <c r="F3300">
        <f t="shared" si="55"/>
        <v>27</v>
      </c>
    </row>
    <row r="3301" spans="1:6" x14ac:dyDescent="0.35">
      <c r="A3301">
        <v>27010</v>
      </c>
      <c r="B3301" t="s">
        <v>3707</v>
      </c>
      <c r="C3301" t="s">
        <v>428</v>
      </c>
      <c r="D3301" t="s">
        <v>429</v>
      </c>
      <c r="E3301">
        <v>65.660700000000006</v>
      </c>
      <c r="F3301">
        <f t="shared" si="55"/>
        <v>27</v>
      </c>
    </row>
    <row r="3302" spans="1:6" x14ac:dyDescent="0.35">
      <c r="A3302">
        <v>27011</v>
      </c>
      <c r="B3302" t="s">
        <v>3708</v>
      </c>
      <c r="C3302" t="s">
        <v>428</v>
      </c>
      <c r="D3302" t="s">
        <v>429</v>
      </c>
      <c r="E3302">
        <v>67.457499999999996</v>
      </c>
      <c r="F3302">
        <f t="shared" si="55"/>
        <v>27</v>
      </c>
    </row>
    <row r="3303" spans="1:6" x14ac:dyDescent="0.35">
      <c r="A3303">
        <v>27012</v>
      </c>
      <c r="B3303" t="s">
        <v>3709</v>
      </c>
      <c r="C3303" t="s">
        <v>438</v>
      </c>
      <c r="D3303" t="s">
        <v>429</v>
      </c>
      <c r="E3303">
        <v>24.429099999999998</v>
      </c>
      <c r="F3303">
        <f t="shared" si="55"/>
        <v>27</v>
      </c>
    </row>
    <row r="3304" spans="1:6" x14ac:dyDescent="0.35">
      <c r="A3304">
        <v>27013</v>
      </c>
      <c r="B3304" t="s">
        <v>3710</v>
      </c>
      <c r="C3304" t="s">
        <v>428</v>
      </c>
      <c r="D3304" t="s">
        <v>429</v>
      </c>
      <c r="E3304">
        <v>95.852599999999995</v>
      </c>
      <c r="F3304">
        <f t="shared" si="55"/>
        <v>27</v>
      </c>
    </row>
    <row r="3305" spans="1:6" x14ac:dyDescent="0.35">
      <c r="A3305">
        <v>27014</v>
      </c>
      <c r="B3305" t="s">
        <v>3711</v>
      </c>
      <c r="C3305" t="s">
        <v>428</v>
      </c>
      <c r="D3305" t="s">
        <v>429</v>
      </c>
      <c r="E3305">
        <v>6.6258999999999997</v>
      </c>
      <c r="F3305">
        <f t="shared" si="55"/>
        <v>27</v>
      </c>
    </row>
    <row r="3306" spans="1:6" x14ac:dyDescent="0.35">
      <c r="A3306">
        <v>27015</v>
      </c>
      <c r="B3306" t="s">
        <v>3712</v>
      </c>
      <c r="C3306" t="s">
        <v>428</v>
      </c>
      <c r="D3306" t="s">
        <v>429</v>
      </c>
      <c r="E3306">
        <v>9.8335000000000008</v>
      </c>
      <c r="F3306">
        <f t="shared" si="55"/>
        <v>27</v>
      </c>
    </row>
    <row r="3307" spans="1:6" x14ac:dyDescent="0.35">
      <c r="A3307">
        <v>27016</v>
      </c>
      <c r="B3307" t="s">
        <v>3713</v>
      </c>
      <c r="C3307" t="s">
        <v>428</v>
      </c>
      <c r="D3307" t="s">
        <v>429</v>
      </c>
      <c r="E3307">
        <v>30.366299999999999</v>
      </c>
      <c r="F3307">
        <f t="shared" si="55"/>
        <v>27</v>
      </c>
    </row>
    <row r="3308" spans="1:6" x14ac:dyDescent="0.35">
      <c r="A3308">
        <v>27017</v>
      </c>
      <c r="B3308" t="s">
        <v>3714</v>
      </c>
      <c r="C3308" t="s">
        <v>428</v>
      </c>
      <c r="D3308" t="s">
        <v>429</v>
      </c>
      <c r="E3308">
        <v>10.0304</v>
      </c>
      <c r="F3308">
        <f t="shared" si="55"/>
        <v>27</v>
      </c>
    </row>
    <row r="3309" spans="1:6" x14ac:dyDescent="0.35">
      <c r="A3309">
        <v>27018</v>
      </c>
      <c r="B3309" t="s">
        <v>3715</v>
      </c>
      <c r="C3309" t="s">
        <v>428</v>
      </c>
      <c r="D3309" t="s">
        <v>429</v>
      </c>
      <c r="E3309">
        <v>17.513100000000001</v>
      </c>
      <c r="F3309">
        <f t="shared" si="55"/>
        <v>27</v>
      </c>
    </row>
    <row r="3310" spans="1:6" x14ac:dyDescent="0.35">
      <c r="A3310">
        <v>27019</v>
      </c>
      <c r="B3310" t="s">
        <v>3716</v>
      </c>
      <c r="C3310" t="s">
        <v>428</v>
      </c>
      <c r="D3310" t="s">
        <v>429</v>
      </c>
      <c r="E3310">
        <v>97.107900000000001</v>
      </c>
      <c r="F3310">
        <f t="shared" si="55"/>
        <v>27</v>
      </c>
    </row>
    <row r="3311" spans="1:6" x14ac:dyDescent="0.35">
      <c r="A3311">
        <v>27020</v>
      </c>
      <c r="B3311" t="s">
        <v>3717</v>
      </c>
      <c r="C3311" t="s">
        <v>428</v>
      </c>
      <c r="D3311" t="s">
        <v>429</v>
      </c>
      <c r="E3311">
        <v>25.992599999999999</v>
      </c>
      <c r="F3311">
        <f t="shared" si="55"/>
        <v>27</v>
      </c>
    </row>
    <row r="3312" spans="1:6" x14ac:dyDescent="0.35">
      <c r="A3312">
        <v>27021</v>
      </c>
      <c r="B3312" t="s">
        <v>3718</v>
      </c>
      <c r="C3312" t="s">
        <v>428</v>
      </c>
      <c r="D3312" t="s">
        <v>429</v>
      </c>
      <c r="E3312">
        <v>20.974699999999999</v>
      </c>
      <c r="F3312">
        <f t="shared" si="55"/>
        <v>27</v>
      </c>
    </row>
    <row r="3313" spans="1:6" x14ac:dyDescent="0.35">
      <c r="A3313">
        <v>27022</v>
      </c>
      <c r="B3313" t="s">
        <v>3719</v>
      </c>
      <c r="C3313" t="s">
        <v>428</v>
      </c>
      <c r="D3313" t="s">
        <v>429</v>
      </c>
      <c r="E3313">
        <v>26.726900000000001</v>
      </c>
      <c r="F3313">
        <f t="shared" si="55"/>
        <v>27</v>
      </c>
    </row>
    <row r="3314" spans="1:6" x14ac:dyDescent="0.35">
      <c r="A3314">
        <v>27023</v>
      </c>
      <c r="B3314" t="s">
        <v>3720</v>
      </c>
      <c r="C3314" t="s">
        <v>438</v>
      </c>
      <c r="D3314" t="s">
        <v>429</v>
      </c>
      <c r="E3314">
        <v>98.859099999999998</v>
      </c>
      <c r="F3314">
        <f t="shared" si="55"/>
        <v>27</v>
      </c>
    </row>
    <row r="3315" spans="1:6" x14ac:dyDescent="0.35">
      <c r="A3315">
        <v>27024</v>
      </c>
      <c r="B3315" t="s">
        <v>3721</v>
      </c>
      <c r="C3315" t="s">
        <v>511</v>
      </c>
      <c r="D3315" t="s">
        <v>429</v>
      </c>
      <c r="E3315">
        <v>46.216500000000003</v>
      </c>
      <c r="F3315">
        <f t="shared" si="55"/>
        <v>27</v>
      </c>
    </row>
    <row r="3316" spans="1:6" x14ac:dyDescent="0.35">
      <c r="A3316">
        <v>27025</v>
      </c>
      <c r="B3316" t="s">
        <v>3722</v>
      </c>
      <c r="C3316" t="s">
        <v>428</v>
      </c>
      <c r="D3316" t="s">
        <v>429</v>
      </c>
      <c r="E3316">
        <v>45.0379</v>
      </c>
      <c r="F3316">
        <f t="shared" si="55"/>
        <v>27</v>
      </c>
    </row>
    <row r="3317" spans="1:6" x14ac:dyDescent="0.35">
      <c r="A3317">
        <v>27026</v>
      </c>
      <c r="B3317" t="s">
        <v>3723</v>
      </c>
      <c r="C3317" t="s">
        <v>428</v>
      </c>
      <c r="D3317" t="s">
        <v>429</v>
      </c>
      <c r="E3317">
        <v>24.496500000000001</v>
      </c>
      <c r="F3317">
        <f t="shared" si="55"/>
        <v>27</v>
      </c>
    </row>
    <row r="3318" spans="1:6" x14ac:dyDescent="0.35">
      <c r="A3318">
        <v>27027</v>
      </c>
      <c r="B3318" t="s">
        <v>3724</v>
      </c>
      <c r="C3318" t="s">
        <v>428</v>
      </c>
      <c r="D3318" t="s">
        <v>429</v>
      </c>
      <c r="E3318">
        <v>18.4514</v>
      </c>
      <c r="F3318">
        <f t="shared" si="55"/>
        <v>27</v>
      </c>
    </row>
    <row r="3319" spans="1:6" x14ac:dyDescent="0.35">
      <c r="A3319">
        <v>27028</v>
      </c>
      <c r="B3319" t="s">
        <v>3725</v>
      </c>
      <c r="C3319" t="s">
        <v>428</v>
      </c>
      <c r="D3319" t="s">
        <v>429</v>
      </c>
      <c r="E3319">
        <v>20.015999999999998</v>
      </c>
      <c r="F3319">
        <f t="shared" si="55"/>
        <v>27</v>
      </c>
    </row>
    <row r="3320" spans="1:6" x14ac:dyDescent="0.35">
      <c r="A3320">
        <v>27029</v>
      </c>
      <c r="B3320" t="s">
        <v>3726</v>
      </c>
      <c r="C3320" t="s">
        <v>511</v>
      </c>
      <c r="D3320" t="s">
        <v>429</v>
      </c>
      <c r="E3320">
        <v>102.88039999999999</v>
      </c>
      <c r="F3320">
        <f t="shared" si="55"/>
        <v>27</v>
      </c>
    </row>
    <row r="3321" spans="1:6" x14ac:dyDescent="0.35">
      <c r="A3321">
        <v>27030</v>
      </c>
      <c r="B3321" t="s">
        <v>3727</v>
      </c>
      <c r="C3321" t="s">
        <v>428</v>
      </c>
      <c r="D3321" t="s">
        <v>429</v>
      </c>
      <c r="E3321">
        <v>24.809100000000001</v>
      </c>
      <c r="F3321">
        <f t="shared" si="55"/>
        <v>27</v>
      </c>
    </row>
    <row r="3322" spans="1:6" x14ac:dyDescent="0.35">
      <c r="A3322">
        <v>27031</v>
      </c>
      <c r="B3322" t="s">
        <v>3728</v>
      </c>
      <c r="C3322" t="s">
        <v>428</v>
      </c>
      <c r="D3322" t="s">
        <v>429</v>
      </c>
      <c r="E3322">
        <v>27.2852</v>
      </c>
      <c r="F3322">
        <f t="shared" si="55"/>
        <v>27</v>
      </c>
    </row>
    <row r="3323" spans="1:6" x14ac:dyDescent="0.35">
      <c r="A3323">
        <v>27032</v>
      </c>
      <c r="B3323" t="s">
        <v>3729</v>
      </c>
      <c r="C3323" t="s">
        <v>428</v>
      </c>
      <c r="D3323" t="s">
        <v>429</v>
      </c>
      <c r="E3323">
        <v>17.0366</v>
      </c>
      <c r="F3323">
        <f t="shared" si="55"/>
        <v>27</v>
      </c>
    </row>
    <row r="3324" spans="1:6" x14ac:dyDescent="0.35">
      <c r="A3324">
        <v>27033</v>
      </c>
      <c r="B3324" t="s">
        <v>3730</v>
      </c>
      <c r="C3324" t="s">
        <v>511</v>
      </c>
      <c r="D3324" t="s">
        <v>429</v>
      </c>
      <c r="E3324">
        <v>78.092799999999997</v>
      </c>
      <c r="F3324">
        <f t="shared" si="55"/>
        <v>27</v>
      </c>
    </row>
    <row r="3325" spans="1:6" x14ac:dyDescent="0.35">
      <c r="A3325">
        <v>27034</v>
      </c>
      <c r="B3325" t="s">
        <v>3731</v>
      </c>
      <c r="C3325" t="s">
        <v>428</v>
      </c>
      <c r="D3325" t="s">
        <v>429</v>
      </c>
      <c r="E3325">
        <v>114.37439999999999</v>
      </c>
      <c r="F3325">
        <f t="shared" si="55"/>
        <v>27</v>
      </c>
    </row>
    <row r="3326" spans="1:6" x14ac:dyDescent="0.35">
      <c r="A3326">
        <v>27035</v>
      </c>
      <c r="B3326" t="s">
        <v>3732</v>
      </c>
      <c r="C3326" t="s">
        <v>428</v>
      </c>
      <c r="D3326" t="s">
        <v>429</v>
      </c>
      <c r="E3326">
        <v>27.576899999999998</v>
      </c>
      <c r="F3326">
        <f t="shared" si="55"/>
        <v>27</v>
      </c>
    </row>
    <row r="3327" spans="1:6" x14ac:dyDescent="0.35">
      <c r="A3327">
        <v>27036</v>
      </c>
      <c r="B3327" t="s">
        <v>3733</v>
      </c>
      <c r="C3327" t="s">
        <v>428</v>
      </c>
      <c r="D3327" t="s">
        <v>429</v>
      </c>
      <c r="E3327">
        <v>67.732600000000005</v>
      </c>
      <c r="F3327">
        <f t="shared" si="55"/>
        <v>27</v>
      </c>
    </row>
    <row r="3328" spans="1:6" x14ac:dyDescent="0.35">
      <c r="A3328">
        <v>27037</v>
      </c>
      <c r="B3328" t="s">
        <v>3734</v>
      </c>
      <c r="C3328" t="s">
        <v>428</v>
      </c>
      <c r="D3328" t="s">
        <v>429</v>
      </c>
      <c r="E3328">
        <v>33.482500000000002</v>
      </c>
      <c r="F3328">
        <f t="shared" si="55"/>
        <v>27</v>
      </c>
    </row>
    <row r="3329" spans="1:6" x14ac:dyDescent="0.35">
      <c r="A3329">
        <v>27038</v>
      </c>
      <c r="B3329" t="s">
        <v>3735</v>
      </c>
      <c r="C3329" t="s">
        <v>428</v>
      </c>
      <c r="D3329" t="s">
        <v>429</v>
      </c>
      <c r="E3329">
        <v>14.915699999999999</v>
      </c>
      <c r="F3329">
        <f t="shared" si="55"/>
        <v>27</v>
      </c>
    </row>
    <row r="3330" spans="1:6" x14ac:dyDescent="0.35">
      <c r="A3330">
        <v>27039</v>
      </c>
      <c r="B3330" t="s">
        <v>3736</v>
      </c>
      <c r="C3330" t="s">
        <v>428</v>
      </c>
      <c r="D3330" t="s">
        <v>429</v>
      </c>
      <c r="E3330">
        <v>9.1668000000000003</v>
      </c>
      <c r="F3330">
        <f t="shared" si="55"/>
        <v>27</v>
      </c>
    </row>
    <row r="3331" spans="1:6" x14ac:dyDescent="0.35">
      <c r="A3331">
        <v>27040</v>
      </c>
      <c r="B3331" t="s">
        <v>3737</v>
      </c>
      <c r="C3331" t="s">
        <v>428</v>
      </c>
      <c r="D3331" t="s">
        <v>429</v>
      </c>
      <c r="E3331">
        <v>11.247999999999999</v>
      </c>
      <c r="F3331">
        <f t="shared" ref="F3331:F3394" si="56">INT(A3331/1000)</f>
        <v>27</v>
      </c>
    </row>
    <row r="3332" spans="1:6" x14ac:dyDescent="0.35">
      <c r="A3332">
        <v>27041</v>
      </c>
      <c r="B3332" t="s">
        <v>3738</v>
      </c>
      <c r="C3332" t="s">
        <v>428</v>
      </c>
      <c r="D3332" t="s">
        <v>429</v>
      </c>
      <c r="E3332">
        <v>37.5062</v>
      </c>
      <c r="F3332">
        <f t="shared" si="56"/>
        <v>27</v>
      </c>
    </row>
    <row r="3333" spans="1:6" x14ac:dyDescent="0.35">
      <c r="A3333">
        <v>27042</v>
      </c>
      <c r="B3333" t="s">
        <v>37</v>
      </c>
      <c r="C3333" t="s">
        <v>511</v>
      </c>
      <c r="D3333" t="s">
        <v>429</v>
      </c>
      <c r="E3333">
        <v>417.54689999999999</v>
      </c>
      <c r="F3333">
        <f t="shared" si="56"/>
        <v>27</v>
      </c>
    </row>
    <row r="3334" spans="1:6" x14ac:dyDescent="0.35">
      <c r="A3334">
        <v>27043</v>
      </c>
      <c r="B3334" t="s">
        <v>3739</v>
      </c>
      <c r="C3334" t="s">
        <v>428</v>
      </c>
      <c r="D3334" t="s">
        <v>429</v>
      </c>
      <c r="E3334">
        <v>12.8269</v>
      </c>
      <c r="F3334">
        <f t="shared" si="56"/>
        <v>27</v>
      </c>
    </row>
    <row r="3335" spans="1:6" x14ac:dyDescent="0.35">
      <c r="A3335">
        <v>27044</v>
      </c>
      <c r="B3335" t="s">
        <v>3740</v>
      </c>
      <c r="C3335" t="s">
        <v>428</v>
      </c>
      <c r="D3335" t="s">
        <v>429</v>
      </c>
      <c r="E3335">
        <v>44.842700000000001</v>
      </c>
      <c r="F3335">
        <f t="shared" si="56"/>
        <v>27</v>
      </c>
    </row>
    <row r="3336" spans="1:6" x14ac:dyDescent="0.35">
      <c r="A3336">
        <v>28001</v>
      </c>
      <c r="B3336" t="s">
        <v>3741</v>
      </c>
      <c r="C3336" t="s">
        <v>428</v>
      </c>
      <c r="D3336" t="s">
        <v>429</v>
      </c>
      <c r="E3336">
        <v>20.988299999999999</v>
      </c>
      <c r="F3336">
        <f t="shared" si="56"/>
        <v>28</v>
      </c>
    </row>
    <row r="3337" spans="1:6" x14ac:dyDescent="0.35">
      <c r="A3337">
        <v>28002</v>
      </c>
      <c r="B3337" t="s">
        <v>3742</v>
      </c>
      <c r="C3337" t="s">
        <v>428</v>
      </c>
      <c r="D3337" t="s">
        <v>429</v>
      </c>
      <c r="E3337">
        <v>18.3948</v>
      </c>
      <c r="F3337">
        <f t="shared" si="56"/>
        <v>28</v>
      </c>
    </row>
    <row r="3338" spans="1:6" x14ac:dyDescent="0.35">
      <c r="A3338">
        <v>28003</v>
      </c>
      <c r="B3338" t="s">
        <v>3743</v>
      </c>
      <c r="C3338" t="s">
        <v>428</v>
      </c>
      <c r="D3338" t="s">
        <v>429</v>
      </c>
      <c r="E3338">
        <v>21.147200000000002</v>
      </c>
      <c r="F3338">
        <f t="shared" si="56"/>
        <v>28</v>
      </c>
    </row>
    <row r="3339" spans="1:6" x14ac:dyDescent="0.35">
      <c r="A3339">
        <v>28004</v>
      </c>
      <c r="B3339" t="s">
        <v>3744</v>
      </c>
      <c r="C3339" t="s">
        <v>428</v>
      </c>
      <c r="D3339" t="s">
        <v>429</v>
      </c>
      <c r="E3339">
        <v>21.661799999999999</v>
      </c>
      <c r="F3339">
        <f t="shared" si="56"/>
        <v>28</v>
      </c>
    </row>
    <row r="3340" spans="1:6" x14ac:dyDescent="0.35">
      <c r="A3340">
        <v>28005</v>
      </c>
      <c r="B3340" t="s">
        <v>3745</v>
      </c>
      <c r="C3340" t="s">
        <v>428</v>
      </c>
      <c r="D3340" t="s">
        <v>429</v>
      </c>
      <c r="E3340">
        <v>12.5642</v>
      </c>
      <c r="F3340">
        <f t="shared" si="56"/>
        <v>28</v>
      </c>
    </row>
    <row r="3341" spans="1:6" x14ac:dyDescent="0.35">
      <c r="A3341">
        <v>28006</v>
      </c>
      <c r="B3341" t="s">
        <v>3746</v>
      </c>
      <c r="C3341" t="s">
        <v>428</v>
      </c>
      <c r="D3341" t="s">
        <v>429</v>
      </c>
      <c r="E3341">
        <v>12.521100000000001</v>
      </c>
      <c r="F3341">
        <f t="shared" si="56"/>
        <v>28</v>
      </c>
    </row>
    <row r="3342" spans="1:6" x14ac:dyDescent="0.35">
      <c r="A3342">
        <v>28007</v>
      </c>
      <c r="B3342" t="s">
        <v>3747</v>
      </c>
      <c r="C3342" t="s">
        <v>442</v>
      </c>
      <c r="D3342" t="s">
        <v>433</v>
      </c>
      <c r="E3342">
        <v>13.9396</v>
      </c>
      <c r="F3342">
        <f t="shared" si="56"/>
        <v>28</v>
      </c>
    </row>
    <row r="3343" spans="1:6" x14ac:dyDescent="0.35">
      <c r="A3343">
        <v>28008</v>
      </c>
      <c r="B3343" t="s">
        <v>3748</v>
      </c>
      <c r="C3343" t="s">
        <v>428</v>
      </c>
      <c r="D3343" t="s">
        <v>429</v>
      </c>
      <c r="E3343">
        <v>34.690899999999999</v>
      </c>
      <c r="F3343">
        <f t="shared" si="56"/>
        <v>28</v>
      </c>
    </row>
    <row r="3344" spans="1:6" x14ac:dyDescent="0.35">
      <c r="A3344">
        <v>28009</v>
      </c>
      <c r="B3344" t="s">
        <v>3749</v>
      </c>
      <c r="C3344" t="s">
        <v>428</v>
      </c>
      <c r="D3344" t="s">
        <v>429</v>
      </c>
      <c r="E3344">
        <v>24.581399999999999</v>
      </c>
      <c r="F3344">
        <f t="shared" si="56"/>
        <v>28</v>
      </c>
    </row>
    <row r="3345" spans="1:6" x14ac:dyDescent="0.35">
      <c r="A3345">
        <v>28010</v>
      </c>
      <c r="B3345" t="s">
        <v>3750</v>
      </c>
      <c r="C3345" t="s">
        <v>428</v>
      </c>
      <c r="D3345" t="s">
        <v>429</v>
      </c>
      <c r="E3345">
        <v>8.9252000000000002</v>
      </c>
      <c r="F3345">
        <f t="shared" si="56"/>
        <v>28</v>
      </c>
    </row>
    <row r="3346" spans="1:6" x14ac:dyDescent="0.35">
      <c r="A3346">
        <v>28011</v>
      </c>
      <c r="B3346" t="s">
        <v>3751</v>
      </c>
      <c r="C3346" t="s">
        <v>428</v>
      </c>
      <c r="D3346" t="s">
        <v>429</v>
      </c>
      <c r="E3346">
        <v>5.8231000000000002</v>
      </c>
      <c r="F3346">
        <f t="shared" si="56"/>
        <v>28</v>
      </c>
    </row>
    <row r="3347" spans="1:6" x14ac:dyDescent="0.35">
      <c r="A3347">
        <v>28012</v>
      </c>
      <c r="B3347" t="s">
        <v>3752</v>
      </c>
      <c r="C3347" t="s">
        <v>428</v>
      </c>
      <c r="D3347" t="s">
        <v>429</v>
      </c>
      <c r="E3347">
        <v>16.890999999999998</v>
      </c>
      <c r="F3347">
        <f t="shared" si="56"/>
        <v>28</v>
      </c>
    </row>
    <row r="3348" spans="1:6" x14ac:dyDescent="0.35">
      <c r="A3348">
        <v>28013</v>
      </c>
      <c r="B3348" t="s">
        <v>3753</v>
      </c>
      <c r="C3348" t="s">
        <v>428</v>
      </c>
      <c r="D3348" t="s">
        <v>429</v>
      </c>
      <c r="E3348">
        <v>20.459900000000001</v>
      </c>
      <c r="F3348">
        <f t="shared" si="56"/>
        <v>28</v>
      </c>
    </row>
    <row r="3349" spans="1:6" x14ac:dyDescent="0.35">
      <c r="A3349">
        <v>28014</v>
      </c>
      <c r="B3349" t="s">
        <v>3754</v>
      </c>
      <c r="C3349" t="s">
        <v>428</v>
      </c>
      <c r="D3349" t="s">
        <v>429</v>
      </c>
      <c r="E3349">
        <v>22.6236</v>
      </c>
      <c r="F3349">
        <f t="shared" si="56"/>
        <v>28</v>
      </c>
    </row>
    <row r="3350" spans="1:6" x14ac:dyDescent="0.35">
      <c r="A3350">
        <v>28015</v>
      </c>
      <c r="B3350" t="s">
        <v>3755</v>
      </c>
      <c r="C3350" t="s">
        <v>442</v>
      </c>
      <c r="D3350" t="s">
        <v>433</v>
      </c>
      <c r="E3350">
        <v>19.8202</v>
      </c>
      <c r="F3350">
        <f t="shared" si="56"/>
        <v>28</v>
      </c>
    </row>
    <row r="3351" spans="1:6" x14ac:dyDescent="0.35">
      <c r="A3351">
        <v>28016</v>
      </c>
      <c r="B3351" t="s">
        <v>3756</v>
      </c>
      <c r="C3351" t="s">
        <v>428</v>
      </c>
      <c r="D3351" t="s">
        <v>429</v>
      </c>
      <c r="E3351">
        <v>12.9695</v>
      </c>
      <c r="F3351">
        <f t="shared" si="56"/>
        <v>28</v>
      </c>
    </row>
    <row r="3352" spans="1:6" x14ac:dyDescent="0.35">
      <c r="A3352">
        <v>28017</v>
      </c>
      <c r="B3352" t="s">
        <v>3757</v>
      </c>
      <c r="C3352" t="s">
        <v>428</v>
      </c>
      <c r="D3352" t="s">
        <v>429</v>
      </c>
      <c r="E3352">
        <v>25.901</v>
      </c>
      <c r="F3352">
        <f t="shared" si="56"/>
        <v>28</v>
      </c>
    </row>
    <row r="3353" spans="1:6" x14ac:dyDescent="0.35">
      <c r="A3353">
        <v>28018</v>
      </c>
      <c r="B3353" t="s">
        <v>3758</v>
      </c>
      <c r="C3353" t="s">
        <v>428</v>
      </c>
      <c r="D3353" t="s">
        <v>429</v>
      </c>
      <c r="E3353">
        <v>11.598699999999999</v>
      </c>
      <c r="F3353">
        <f t="shared" si="56"/>
        <v>28</v>
      </c>
    </row>
    <row r="3354" spans="1:6" x14ac:dyDescent="0.35">
      <c r="A3354">
        <v>28019</v>
      </c>
      <c r="B3354" t="s">
        <v>3759</v>
      </c>
      <c r="C3354" t="s">
        <v>511</v>
      </c>
      <c r="D3354" t="s">
        <v>429</v>
      </c>
      <c r="E3354">
        <v>20.844200000000001</v>
      </c>
      <c r="F3354">
        <f t="shared" si="56"/>
        <v>28</v>
      </c>
    </row>
    <row r="3355" spans="1:6" x14ac:dyDescent="0.35">
      <c r="A3355">
        <v>28020</v>
      </c>
      <c r="B3355" t="s">
        <v>3760</v>
      </c>
      <c r="C3355" t="s">
        <v>428</v>
      </c>
      <c r="D3355" t="s">
        <v>429</v>
      </c>
      <c r="E3355">
        <v>13.2095</v>
      </c>
      <c r="F3355">
        <f t="shared" si="56"/>
        <v>28</v>
      </c>
    </row>
    <row r="3356" spans="1:6" x14ac:dyDescent="0.35">
      <c r="A3356">
        <v>28021</v>
      </c>
      <c r="B3356" t="s">
        <v>3761</v>
      </c>
      <c r="C3356" t="s">
        <v>428</v>
      </c>
      <c r="D3356" t="s">
        <v>429</v>
      </c>
      <c r="E3356">
        <v>22.001899999999999</v>
      </c>
      <c r="F3356">
        <f t="shared" si="56"/>
        <v>28</v>
      </c>
    </row>
    <row r="3357" spans="1:6" x14ac:dyDescent="0.35">
      <c r="A3357">
        <v>28023</v>
      </c>
      <c r="B3357" t="s">
        <v>3762</v>
      </c>
      <c r="C3357" t="s">
        <v>428</v>
      </c>
      <c r="D3357" t="s">
        <v>429</v>
      </c>
      <c r="E3357">
        <v>14.634399999999999</v>
      </c>
      <c r="F3357">
        <f t="shared" si="56"/>
        <v>28</v>
      </c>
    </row>
    <row r="3358" spans="1:6" x14ac:dyDescent="0.35">
      <c r="A3358">
        <v>28026</v>
      </c>
      <c r="B3358" t="s">
        <v>3763</v>
      </c>
      <c r="C3358" t="s">
        <v>428</v>
      </c>
      <c r="D3358" t="s">
        <v>429</v>
      </c>
      <c r="E3358">
        <v>15.93</v>
      </c>
      <c r="F3358">
        <f t="shared" si="56"/>
        <v>28</v>
      </c>
    </row>
    <row r="3359" spans="1:6" x14ac:dyDescent="0.35">
      <c r="A3359">
        <v>28027</v>
      </c>
      <c r="B3359" t="s">
        <v>3764</v>
      </c>
      <c r="C3359" t="s">
        <v>428</v>
      </c>
      <c r="D3359" t="s">
        <v>429</v>
      </c>
      <c r="E3359">
        <v>21.824400000000001</v>
      </c>
      <c r="F3359">
        <f t="shared" si="56"/>
        <v>28</v>
      </c>
    </row>
    <row r="3360" spans="1:6" x14ac:dyDescent="0.35">
      <c r="A3360">
        <v>28028</v>
      </c>
      <c r="B3360" t="s">
        <v>3765</v>
      </c>
      <c r="C3360" t="s">
        <v>428</v>
      </c>
      <c r="D3360" t="s">
        <v>429</v>
      </c>
      <c r="E3360">
        <v>15.5914</v>
      </c>
      <c r="F3360">
        <f t="shared" si="56"/>
        <v>28</v>
      </c>
    </row>
    <row r="3361" spans="1:6" x14ac:dyDescent="0.35">
      <c r="A3361">
        <v>28029</v>
      </c>
      <c r="B3361" t="s">
        <v>3766</v>
      </c>
      <c r="C3361" t="s">
        <v>428</v>
      </c>
      <c r="D3361" t="s">
        <v>429</v>
      </c>
      <c r="E3361">
        <v>15.371600000000001</v>
      </c>
      <c r="F3361">
        <f t="shared" si="56"/>
        <v>28</v>
      </c>
    </row>
    <row r="3362" spans="1:6" x14ac:dyDescent="0.35">
      <c r="A3362">
        <v>28030</v>
      </c>
      <c r="B3362" t="s">
        <v>3767</v>
      </c>
      <c r="C3362" t="s">
        <v>428</v>
      </c>
      <c r="D3362" t="s">
        <v>429</v>
      </c>
      <c r="E3362">
        <v>18.238499999999998</v>
      </c>
      <c r="F3362">
        <f t="shared" si="56"/>
        <v>28</v>
      </c>
    </row>
    <row r="3363" spans="1:6" x14ac:dyDescent="0.35">
      <c r="A3363">
        <v>28031</v>
      </c>
      <c r="B3363" t="s">
        <v>3768</v>
      </c>
      <c r="C3363" t="s">
        <v>428</v>
      </c>
      <c r="D3363" t="s">
        <v>429</v>
      </c>
      <c r="E3363">
        <v>19.623899999999999</v>
      </c>
      <c r="F3363">
        <f t="shared" si="56"/>
        <v>28</v>
      </c>
    </row>
    <row r="3364" spans="1:6" x14ac:dyDescent="0.35">
      <c r="A3364">
        <v>28032</v>
      </c>
      <c r="B3364" t="s">
        <v>3769</v>
      </c>
      <c r="C3364" t="s">
        <v>511</v>
      </c>
      <c r="D3364" t="s">
        <v>429</v>
      </c>
      <c r="E3364">
        <v>36.208399999999997</v>
      </c>
      <c r="F3364">
        <f t="shared" si="56"/>
        <v>28</v>
      </c>
    </row>
    <row r="3365" spans="1:6" x14ac:dyDescent="0.35">
      <c r="A3365">
        <v>28033</v>
      </c>
      <c r="B3365" t="s">
        <v>3770</v>
      </c>
      <c r="C3365" t="s">
        <v>428</v>
      </c>
      <c r="D3365" t="s">
        <v>429</v>
      </c>
      <c r="E3365">
        <v>70.302000000000007</v>
      </c>
      <c r="F3365">
        <f t="shared" si="56"/>
        <v>28</v>
      </c>
    </row>
    <row r="3366" spans="1:6" x14ac:dyDescent="0.35">
      <c r="A3366">
        <v>28034</v>
      </c>
      <c r="B3366" t="s">
        <v>3771</v>
      </c>
      <c r="C3366" t="s">
        <v>428</v>
      </c>
      <c r="D3366" t="s">
        <v>429</v>
      </c>
      <c r="E3366">
        <v>24.570900000000002</v>
      </c>
      <c r="F3366">
        <f t="shared" si="56"/>
        <v>28</v>
      </c>
    </row>
    <row r="3367" spans="1:6" x14ac:dyDescent="0.35">
      <c r="A3367">
        <v>28035</v>
      </c>
      <c r="B3367" t="s">
        <v>3772</v>
      </c>
      <c r="C3367" t="s">
        <v>428</v>
      </c>
      <c r="D3367" t="s">
        <v>429</v>
      </c>
      <c r="E3367">
        <v>42.586300000000001</v>
      </c>
      <c r="F3367">
        <f t="shared" si="56"/>
        <v>28</v>
      </c>
    </row>
    <row r="3368" spans="1:6" x14ac:dyDescent="0.35">
      <c r="A3368">
        <v>28036</v>
      </c>
      <c r="B3368" t="s">
        <v>3773</v>
      </c>
      <c r="C3368" t="s">
        <v>428</v>
      </c>
      <c r="D3368" t="s">
        <v>429</v>
      </c>
      <c r="E3368">
        <v>14.676600000000001</v>
      </c>
      <c r="F3368">
        <f t="shared" si="56"/>
        <v>28</v>
      </c>
    </row>
    <row r="3369" spans="1:6" x14ac:dyDescent="0.35">
      <c r="A3369">
        <v>28037</v>
      </c>
      <c r="B3369" t="s">
        <v>3774</v>
      </c>
      <c r="C3369" t="s">
        <v>428</v>
      </c>
      <c r="D3369" t="s">
        <v>429</v>
      </c>
      <c r="E3369">
        <v>32.514000000000003</v>
      </c>
      <c r="F3369">
        <f t="shared" si="56"/>
        <v>28</v>
      </c>
    </row>
    <row r="3370" spans="1:6" x14ac:dyDescent="0.35">
      <c r="A3370">
        <v>28038</v>
      </c>
      <c r="B3370" t="s">
        <v>3775</v>
      </c>
      <c r="C3370" t="s">
        <v>428</v>
      </c>
      <c r="D3370" t="s">
        <v>429</v>
      </c>
      <c r="E3370">
        <v>21.068899999999999</v>
      </c>
      <c r="F3370">
        <f t="shared" si="56"/>
        <v>28</v>
      </c>
    </row>
    <row r="3371" spans="1:6" x14ac:dyDescent="0.35">
      <c r="A3371">
        <v>28039</v>
      </c>
      <c r="B3371" t="s">
        <v>3776</v>
      </c>
      <c r="C3371" t="s">
        <v>428</v>
      </c>
      <c r="D3371" t="s">
        <v>429</v>
      </c>
      <c r="E3371">
        <v>8.9906000000000006</v>
      </c>
      <c r="F3371">
        <f t="shared" si="56"/>
        <v>28</v>
      </c>
    </row>
    <row r="3372" spans="1:6" x14ac:dyDescent="0.35">
      <c r="A3372">
        <v>28040</v>
      </c>
      <c r="B3372" t="s">
        <v>3777</v>
      </c>
      <c r="C3372" t="s">
        <v>428</v>
      </c>
      <c r="D3372" t="s">
        <v>429</v>
      </c>
      <c r="E3372">
        <v>17.831700000000001</v>
      </c>
      <c r="F3372">
        <f t="shared" si="56"/>
        <v>28</v>
      </c>
    </row>
    <row r="3373" spans="1:6" x14ac:dyDescent="0.35">
      <c r="A3373">
        <v>28041</v>
      </c>
      <c r="B3373" t="s">
        <v>3778</v>
      </c>
      <c r="C3373" t="s">
        <v>428</v>
      </c>
      <c r="D3373" t="s">
        <v>429</v>
      </c>
      <c r="E3373">
        <v>23.298200000000001</v>
      </c>
      <c r="F3373">
        <f t="shared" si="56"/>
        <v>28</v>
      </c>
    </row>
    <row r="3374" spans="1:6" x14ac:dyDescent="0.35">
      <c r="A3374">
        <v>28042</v>
      </c>
      <c r="B3374" t="s">
        <v>3779</v>
      </c>
      <c r="C3374" t="s">
        <v>428</v>
      </c>
      <c r="D3374" t="s">
        <v>429</v>
      </c>
      <c r="E3374">
        <v>14.546900000000001</v>
      </c>
      <c r="F3374">
        <f t="shared" si="56"/>
        <v>28</v>
      </c>
    </row>
    <row r="3375" spans="1:6" x14ac:dyDescent="0.35">
      <c r="A3375">
        <v>28043</v>
      </c>
      <c r="B3375" t="s">
        <v>3780</v>
      </c>
      <c r="C3375" t="s">
        <v>428</v>
      </c>
      <c r="D3375" t="s">
        <v>429</v>
      </c>
      <c r="E3375">
        <v>11.9466</v>
      </c>
      <c r="F3375">
        <f t="shared" si="56"/>
        <v>28</v>
      </c>
    </row>
    <row r="3376" spans="1:6" x14ac:dyDescent="0.35">
      <c r="A3376">
        <v>28044</v>
      </c>
      <c r="B3376" t="s">
        <v>3781</v>
      </c>
      <c r="C3376" t="s">
        <v>428</v>
      </c>
      <c r="D3376" t="s">
        <v>429</v>
      </c>
      <c r="E3376">
        <v>15.616099999999999</v>
      </c>
      <c r="F3376">
        <f t="shared" si="56"/>
        <v>28</v>
      </c>
    </row>
    <row r="3377" spans="1:6" x14ac:dyDescent="0.35">
      <c r="A3377">
        <v>28045</v>
      </c>
      <c r="B3377" t="s">
        <v>3782</v>
      </c>
      <c r="C3377" t="s">
        <v>428</v>
      </c>
      <c r="D3377" t="s">
        <v>429</v>
      </c>
      <c r="E3377">
        <v>14.9216</v>
      </c>
      <c r="F3377">
        <f t="shared" si="56"/>
        <v>28</v>
      </c>
    </row>
    <row r="3378" spans="1:6" x14ac:dyDescent="0.35">
      <c r="A3378">
        <v>28046</v>
      </c>
      <c r="B3378" t="s">
        <v>3783</v>
      </c>
      <c r="C3378" t="s">
        <v>428</v>
      </c>
      <c r="D3378" t="s">
        <v>429</v>
      </c>
      <c r="E3378">
        <v>19.345800000000001</v>
      </c>
      <c r="F3378">
        <f t="shared" si="56"/>
        <v>28</v>
      </c>
    </row>
    <row r="3379" spans="1:6" x14ac:dyDescent="0.35">
      <c r="A3379">
        <v>28047</v>
      </c>
      <c r="B3379" t="s">
        <v>3784</v>
      </c>
      <c r="C3379" t="s">
        <v>428</v>
      </c>
      <c r="D3379" t="s">
        <v>429</v>
      </c>
      <c r="E3379">
        <v>24.5684</v>
      </c>
      <c r="F3379">
        <f t="shared" si="56"/>
        <v>28</v>
      </c>
    </row>
    <row r="3380" spans="1:6" x14ac:dyDescent="0.35">
      <c r="A3380">
        <v>28048</v>
      </c>
      <c r="B3380" t="s">
        <v>3785</v>
      </c>
      <c r="C3380" t="s">
        <v>428</v>
      </c>
      <c r="D3380" t="s">
        <v>429</v>
      </c>
      <c r="E3380">
        <v>17.713799999999999</v>
      </c>
      <c r="F3380">
        <f t="shared" si="56"/>
        <v>28</v>
      </c>
    </row>
    <row r="3381" spans="1:6" x14ac:dyDescent="0.35">
      <c r="A3381">
        <v>28049</v>
      </c>
      <c r="B3381" t="s">
        <v>3786</v>
      </c>
      <c r="C3381" t="s">
        <v>428</v>
      </c>
      <c r="D3381" t="s">
        <v>429</v>
      </c>
      <c r="E3381">
        <v>13.6988</v>
      </c>
      <c r="F3381">
        <f t="shared" si="56"/>
        <v>28</v>
      </c>
    </row>
    <row r="3382" spans="1:6" x14ac:dyDescent="0.35">
      <c r="A3382">
        <v>28050</v>
      </c>
      <c r="B3382" t="s">
        <v>3787</v>
      </c>
      <c r="C3382" t="s">
        <v>428</v>
      </c>
      <c r="D3382" t="s">
        <v>429</v>
      </c>
      <c r="E3382">
        <v>13.168900000000001</v>
      </c>
      <c r="F3382">
        <f t="shared" si="56"/>
        <v>28</v>
      </c>
    </row>
    <row r="3383" spans="1:6" x14ac:dyDescent="0.35">
      <c r="A3383">
        <v>28052</v>
      </c>
      <c r="B3383" t="s">
        <v>3788</v>
      </c>
      <c r="C3383" t="s">
        <v>428</v>
      </c>
      <c r="D3383" t="s">
        <v>429</v>
      </c>
      <c r="E3383">
        <v>15.287100000000001</v>
      </c>
      <c r="F3383">
        <f t="shared" si="56"/>
        <v>28</v>
      </c>
    </row>
    <row r="3384" spans="1:6" x14ac:dyDescent="0.35">
      <c r="A3384">
        <v>28053</v>
      </c>
      <c r="B3384" t="s">
        <v>3789</v>
      </c>
      <c r="C3384" t="s">
        <v>428</v>
      </c>
      <c r="D3384" t="s">
        <v>429</v>
      </c>
      <c r="E3384">
        <v>21.0318</v>
      </c>
      <c r="F3384">
        <f t="shared" si="56"/>
        <v>28</v>
      </c>
    </row>
    <row r="3385" spans="1:6" x14ac:dyDescent="0.35">
      <c r="A3385">
        <v>28054</v>
      </c>
      <c r="B3385" t="s">
        <v>3790</v>
      </c>
      <c r="C3385" t="s">
        <v>428</v>
      </c>
      <c r="D3385" t="s">
        <v>429</v>
      </c>
      <c r="E3385">
        <v>18.590399999999999</v>
      </c>
      <c r="F3385">
        <f t="shared" si="56"/>
        <v>28</v>
      </c>
    </row>
    <row r="3386" spans="1:6" x14ac:dyDescent="0.35">
      <c r="A3386">
        <v>28055</v>
      </c>
      <c r="B3386" t="s">
        <v>3791</v>
      </c>
      <c r="C3386" t="s">
        <v>511</v>
      </c>
      <c r="D3386" t="s">
        <v>429</v>
      </c>
      <c r="E3386">
        <v>50.057099999999998</v>
      </c>
      <c r="F3386">
        <f t="shared" si="56"/>
        <v>28</v>
      </c>
    </row>
    <row r="3387" spans="1:6" x14ac:dyDescent="0.35">
      <c r="A3387">
        <v>28056</v>
      </c>
      <c r="B3387" t="s">
        <v>3792</v>
      </c>
      <c r="C3387" t="s">
        <v>428</v>
      </c>
      <c r="D3387" t="s">
        <v>429</v>
      </c>
      <c r="E3387">
        <v>44.811500000000002</v>
      </c>
      <c r="F3387">
        <f t="shared" si="56"/>
        <v>28</v>
      </c>
    </row>
    <row r="3388" spans="1:6" x14ac:dyDescent="0.35">
      <c r="A3388">
        <v>28057</v>
      </c>
      <c r="B3388" t="s">
        <v>3793</v>
      </c>
      <c r="C3388" t="s">
        <v>428</v>
      </c>
      <c r="D3388" t="s">
        <v>429</v>
      </c>
      <c r="E3388">
        <v>15.809100000000001</v>
      </c>
      <c r="F3388">
        <f t="shared" si="56"/>
        <v>28</v>
      </c>
    </row>
    <row r="3389" spans="1:6" x14ac:dyDescent="0.35">
      <c r="A3389">
        <v>28058</v>
      </c>
      <c r="B3389" t="s">
        <v>3794</v>
      </c>
      <c r="C3389" t="s">
        <v>428</v>
      </c>
      <c r="D3389" t="s">
        <v>429</v>
      </c>
      <c r="E3389">
        <v>6.7882999999999996</v>
      </c>
      <c r="F3389">
        <f t="shared" si="56"/>
        <v>28</v>
      </c>
    </row>
    <row r="3390" spans="1:6" x14ac:dyDescent="0.35">
      <c r="A3390">
        <v>28059</v>
      </c>
      <c r="B3390" t="s">
        <v>3795</v>
      </c>
      <c r="C3390" t="s">
        <v>428</v>
      </c>
      <c r="D3390" t="s">
        <v>429</v>
      </c>
      <c r="E3390">
        <v>21.398599999999998</v>
      </c>
      <c r="F3390">
        <f t="shared" si="56"/>
        <v>28</v>
      </c>
    </row>
    <row r="3391" spans="1:6" x14ac:dyDescent="0.35">
      <c r="A3391">
        <v>28060</v>
      </c>
      <c r="B3391" t="s">
        <v>38</v>
      </c>
      <c r="C3391" t="s">
        <v>511</v>
      </c>
      <c r="D3391" t="s">
        <v>429</v>
      </c>
      <c r="E3391">
        <v>92.995099999999994</v>
      </c>
      <c r="F3391">
        <f t="shared" si="56"/>
        <v>28</v>
      </c>
    </row>
    <row r="3392" spans="1:6" x14ac:dyDescent="0.35">
      <c r="A3392">
        <v>28061</v>
      </c>
      <c r="B3392" t="s">
        <v>3796</v>
      </c>
      <c r="C3392" t="s">
        <v>428</v>
      </c>
      <c r="D3392" t="s">
        <v>429</v>
      </c>
      <c r="E3392">
        <v>13.4481</v>
      </c>
      <c r="F3392">
        <f t="shared" si="56"/>
        <v>28</v>
      </c>
    </row>
    <row r="3393" spans="1:6" x14ac:dyDescent="0.35">
      <c r="A3393">
        <v>28062</v>
      </c>
      <c r="B3393" t="s">
        <v>3797</v>
      </c>
      <c r="C3393" t="s">
        <v>428</v>
      </c>
      <c r="D3393" t="s">
        <v>429</v>
      </c>
      <c r="E3393">
        <v>18.103100000000001</v>
      </c>
      <c r="F3393">
        <f t="shared" si="56"/>
        <v>28</v>
      </c>
    </row>
    <row r="3394" spans="1:6" x14ac:dyDescent="0.35">
      <c r="A3394">
        <v>28063</v>
      </c>
      <c r="B3394" t="s">
        <v>3798</v>
      </c>
      <c r="C3394" t="s">
        <v>428</v>
      </c>
      <c r="D3394" t="s">
        <v>429</v>
      </c>
      <c r="E3394">
        <v>40.7988</v>
      </c>
      <c r="F3394">
        <f t="shared" si="56"/>
        <v>28</v>
      </c>
    </row>
    <row r="3395" spans="1:6" x14ac:dyDescent="0.35">
      <c r="A3395">
        <v>28064</v>
      </c>
      <c r="B3395" t="s">
        <v>3799</v>
      </c>
      <c r="C3395" t="s">
        <v>428</v>
      </c>
      <c r="D3395" t="s">
        <v>429</v>
      </c>
      <c r="E3395">
        <v>29.988199999999999</v>
      </c>
      <c r="F3395">
        <f t="shared" ref="F3395:F3458" si="57">INT(A3395/1000)</f>
        <v>28</v>
      </c>
    </row>
    <row r="3396" spans="1:6" x14ac:dyDescent="0.35">
      <c r="A3396">
        <v>28065</v>
      </c>
      <c r="B3396" t="s">
        <v>3800</v>
      </c>
      <c r="C3396" t="s">
        <v>428</v>
      </c>
      <c r="D3396" t="s">
        <v>429</v>
      </c>
      <c r="E3396">
        <v>36.0169</v>
      </c>
      <c r="F3396">
        <f t="shared" si="57"/>
        <v>28</v>
      </c>
    </row>
    <row r="3397" spans="1:6" x14ac:dyDescent="0.35">
      <c r="A3397">
        <v>28066</v>
      </c>
      <c r="B3397" t="s">
        <v>3801</v>
      </c>
      <c r="C3397" t="s">
        <v>428</v>
      </c>
      <c r="D3397" t="s">
        <v>429</v>
      </c>
      <c r="E3397">
        <v>9.8031000000000006</v>
      </c>
      <c r="F3397">
        <f t="shared" si="57"/>
        <v>28</v>
      </c>
    </row>
    <row r="3398" spans="1:6" x14ac:dyDescent="0.35">
      <c r="A3398">
        <v>28067</v>
      </c>
      <c r="B3398" t="s">
        <v>3802</v>
      </c>
      <c r="C3398" t="s">
        <v>428</v>
      </c>
      <c r="D3398" t="s">
        <v>429</v>
      </c>
      <c r="E3398">
        <v>10.5792</v>
      </c>
      <c r="F3398">
        <f t="shared" si="57"/>
        <v>28</v>
      </c>
    </row>
    <row r="3399" spans="1:6" x14ac:dyDescent="0.35">
      <c r="A3399">
        <v>28068</v>
      </c>
      <c r="B3399" t="s">
        <v>3803</v>
      </c>
      <c r="C3399" t="s">
        <v>428</v>
      </c>
      <c r="D3399" t="s">
        <v>429</v>
      </c>
      <c r="E3399">
        <v>10.7399</v>
      </c>
      <c r="F3399">
        <f t="shared" si="57"/>
        <v>28</v>
      </c>
    </row>
    <row r="3400" spans="1:6" x14ac:dyDescent="0.35">
      <c r="A3400">
        <v>28069</v>
      </c>
      <c r="B3400" t="s">
        <v>3804</v>
      </c>
      <c r="C3400" t="s">
        <v>428</v>
      </c>
      <c r="D3400" t="s">
        <v>429</v>
      </c>
      <c r="E3400">
        <v>13.6182</v>
      </c>
      <c r="F3400">
        <f t="shared" si="57"/>
        <v>28</v>
      </c>
    </row>
    <row r="3401" spans="1:6" x14ac:dyDescent="0.35">
      <c r="A3401">
        <v>28070</v>
      </c>
      <c r="B3401" t="s">
        <v>3805</v>
      </c>
      <c r="C3401" t="s">
        <v>428</v>
      </c>
      <c r="D3401" t="s">
        <v>429</v>
      </c>
      <c r="E3401">
        <v>24.6401</v>
      </c>
      <c r="F3401">
        <f t="shared" si="57"/>
        <v>28</v>
      </c>
    </row>
    <row r="3402" spans="1:6" x14ac:dyDescent="0.35">
      <c r="A3402">
        <v>28071</v>
      </c>
      <c r="B3402" t="s">
        <v>3806</v>
      </c>
      <c r="C3402" t="s">
        <v>428</v>
      </c>
      <c r="D3402" t="s">
        <v>429</v>
      </c>
      <c r="E3402">
        <v>27.786200000000001</v>
      </c>
      <c r="F3402">
        <f t="shared" si="57"/>
        <v>28</v>
      </c>
    </row>
    <row r="3403" spans="1:6" x14ac:dyDescent="0.35">
      <c r="A3403">
        <v>28072</v>
      </c>
      <c r="B3403" t="s">
        <v>3807</v>
      </c>
      <c r="C3403" t="s">
        <v>428</v>
      </c>
      <c r="D3403" t="s">
        <v>429</v>
      </c>
      <c r="E3403">
        <v>14.196099999999999</v>
      </c>
      <c r="F3403">
        <f t="shared" si="57"/>
        <v>28</v>
      </c>
    </row>
    <row r="3404" spans="1:6" x14ac:dyDescent="0.35">
      <c r="A3404">
        <v>28073</v>
      </c>
      <c r="B3404" t="s">
        <v>3808</v>
      </c>
      <c r="C3404" t="s">
        <v>428</v>
      </c>
      <c r="D3404" t="s">
        <v>429</v>
      </c>
      <c r="E3404">
        <v>13.802199999999999</v>
      </c>
      <c r="F3404">
        <f t="shared" si="57"/>
        <v>28</v>
      </c>
    </row>
    <row r="3405" spans="1:6" x14ac:dyDescent="0.35">
      <c r="A3405">
        <v>28075</v>
      </c>
      <c r="B3405" t="s">
        <v>3809</v>
      </c>
      <c r="C3405" t="s">
        <v>428</v>
      </c>
      <c r="D3405" t="s">
        <v>429</v>
      </c>
      <c r="E3405">
        <v>18.861799999999999</v>
      </c>
      <c r="F3405">
        <f t="shared" si="57"/>
        <v>28</v>
      </c>
    </row>
    <row r="3406" spans="1:6" x14ac:dyDescent="0.35">
      <c r="A3406">
        <v>28076</v>
      </c>
      <c r="B3406" t="s">
        <v>3810</v>
      </c>
      <c r="C3406" t="s">
        <v>428</v>
      </c>
      <c r="D3406" t="s">
        <v>429</v>
      </c>
      <c r="E3406">
        <v>28.345099999999999</v>
      </c>
      <c r="F3406">
        <f t="shared" si="57"/>
        <v>28</v>
      </c>
    </row>
    <row r="3407" spans="1:6" x14ac:dyDescent="0.35">
      <c r="A3407">
        <v>28077</v>
      </c>
      <c r="B3407" t="s">
        <v>3811</v>
      </c>
      <c r="C3407" t="s">
        <v>428</v>
      </c>
      <c r="D3407" t="s">
        <v>429</v>
      </c>
      <c r="E3407">
        <v>23.994700000000002</v>
      </c>
      <c r="F3407">
        <f t="shared" si="57"/>
        <v>28</v>
      </c>
    </row>
    <row r="3408" spans="1:6" x14ac:dyDescent="0.35">
      <c r="A3408">
        <v>28078</v>
      </c>
      <c r="B3408" t="s">
        <v>3812</v>
      </c>
      <c r="C3408" t="s">
        <v>428</v>
      </c>
      <c r="D3408" t="s">
        <v>429</v>
      </c>
      <c r="E3408">
        <v>17.248200000000001</v>
      </c>
      <c r="F3408">
        <f t="shared" si="57"/>
        <v>28</v>
      </c>
    </row>
    <row r="3409" spans="1:6" x14ac:dyDescent="0.35">
      <c r="A3409">
        <v>28079</v>
      </c>
      <c r="B3409" t="s">
        <v>3813</v>
      </c>
      <c r="C3409" t="s">
        <v>428</v>
      </c>
      <c r="D3409" t="s">
        <v>429</v>
      </c>
      <c r="E3409">
        <v>13.823600000000001</v>
      </c>
      <c r="F3409">
        <f t="shared" si="57"/>
        <v>28</v>
      </c>
    </row>
    <row r="3410" spans="1:6" x14ac:dyDescent="0.35">
      <c r="A3410">
        <v>28080</v>
      </c>
      <c r="B3410" t="s">
        <v>3814</v>
      </c>
      <c r="C3410" t="s">
        <v>428</v>
      </c>
      <c r="D3410" t="s">
        <v>429</v>
      </c>
      <c r="E3410">
        <v>17.379000000000001</v>
      </c>
      <c r="F3410">
        <f t="shared" si="57"/>
        <v>28</v>
      </c>
    </row>
    <row r="3411" spans="1:6" x14ac:dyDescent="0.35">
      <c r="A3411">
        <v>28082</v>
      </c>
      <c r="B3411" t="s">
        <v>3815</v>
      </c>
      <c r="C3411" t="s">
        <v>428</v>
      </c>
      <c r="D3411" t="s">
        <v>429</v>
      </c>
      <c r="E3411">
        <v>13.873900000000001</v>
      </c>
      <c r="F3411">
        <f t="shared" si="57"/>
        <v>28</v>
      </c>
    </row>
    <row r="3412" spans="1:6" x14ac:dyDescent="0.35">
      <c r="A3412">
        <v>28083</v>
      </c>
      <c r="B3412" t="s">
        <v>3816</v>
      </c>
      <c r="C3412" t="s">
        <v>428</v>
      </c>
      <c r="D3412" t="s">
        <v>429</v>
      </c>
      <c r="E3412">
        <v>8.8948</v>
      </c>
      <c r="F3412">
        <f t="shared" si="57"/>
        <v>28</v>
      </c>
    </row>
    <row r="3413" spans="1:6" x14ac:dyDescent="0.35">
      <c r="A3413">
        <v>28084</v>
      </c>
      <c r="B3413" t="s">
        <v>3817</v>
      </c>
      <c r="C3413" t="s">
        <v>428</v>
      </c>
      <c r="D3413" t="s">
        <v>429</v>
      </c>
      <c r="E3413">
        <v>31.4528</v>
      </c>
      <c r="F3413">
        <f t="shared" si="57"/>
        <v>28</v>
      </c>
    </row>
    <row r="3414" spans="1:6" x14ac:dyDescent="0.35">
      <c r="A3414">
        <v>28085</v>
      </c>
      <c r="B3414" t="s">
        <v>3818</v>
      </c>
      <c r="C3414" t="s">
        <v>428</v>
      </c>
      <c r="D3414" t="s">
        <v>429</v>
      </c>
      <c r="E3414">
        <v>12.7332</v>
      </c>
      <c r="F3414">
        <f t="shared" si="57"/>
        <v>28</v>
      </c>
    </row>
    <row r="3415" spans="1:6" x14ac:dyDescent="0.35">
      <c r="A3415">
        <v>28086</v>
      </c>
      <c r="B3415" t="s">
        <v>3819</v>
      </c>
      <c r="C3415" t="s">
        <v>428</v>
      </c>
      <c r="D3415" t="s">
        <v>429</v>
      </c>
      <c r="E3415">
        <v>19.625800000000002</v>
      </c>
      <c r="F3415">
        <f t="shared" si="57"/>
        <v>28</v>
      </c>
    </row>
    <row r="3416" spans="1:6" x14ac:dyDescent="0.35">
      <c r="A3416">
        <v>28087</v>
      </c>
      <c r="B3416" t="s">
        <v>3820</v>
      </c>
      <c r="C3416" t="s">
        <v>428</v>
      </c>
      <c r="D3416" t="s">
        <v>429</v>
      </c>
      <c r="E3416">
        <v>9.8719000000000001</v>
      </c>
      <c r="F3416">
        <f t="shared" si="57"/>
        <v>28</v>
      </c>
    </row>
    <row r="3417" spans="1:6" x14ac:dyDescent="0.35">
      <c r="A3417">
        <v>28088</v>
      </c>
      <c r="B3417" t="s">
        <v>3821</v>
      </c>
      <c r="C3417" t="s">
        <v>428</v>
      </c>
      <c r="D3417" t="s">
        <v>429</v>
      </c>
      <c r="E3417">
        <v>20.1021</v>
      </c>
      <c r="F3417">
        <f t="shared" si="57"/>
        <v>28</v>
      </c>
    </row>
    <row r="3418" spans="1:6" x14ac:dyDescent="0.35">
      <c r="A3418">
        <v>28089</v>
      </c>
      <c r="B3418" t="s">
        <v>3822</v>
      </c>
      <c r="C3418" t="s">
        <v>428</v>
      </c>
      <c r="D3418" t="s">
        <v>429</v>
      </c>
      <c r="E3418">
        <v>30.980599999999999</v>
      </c>
      <c r="F3418">
        <f t="shared" si="57"/>
        <v>28</v>
      </c>
    </row>
    <row r="3419" spans="1:6" x14ac:dyDescent="0.35">
      <c r="A3419">
        <v>28090</v>
      </c>
      <c r="B3419" t="s">
        <v>3823</v>
      </c>
      <c r="C3419" t="s">
        <v>428</v>
      </c>
      <c r="D3419" t="s">
        <v>429</v>
      </c>
      <c r="E3419">
        <v>14.9838</v>
      </c>
      <c r="F3419">
        <f t="shared" si="57"/>
        <v>28</v>
      </c>
    </row>
    <row r="3420" spans="1:6" x14ac:dyDescent="0.35">
      <c r="A3420">
        <v>28091</v>
      </c>
      <c r="B3420" t="s">
        <v>3824</v>
      </c>
      <c r="C3420" t="s">
        <v>428</v>
      </c>
      <c r="D3420" t="s">
        <v>429</v>
      </c>
      <c r="E3420">
        <v>11.2219</v>
      </c>
      <c r="F3420">
        <f t="shared" si="57"/>
        <v>28</v>
      </c>
    </row>
    <row r="3421" spans="1:6" x14ac:dyDescent="0.35">
      <c r="A3421">
        <v>28092</v>
      </c>
      <c r="B3421" t="s">
        <v>3825</v>
      </c>
      <c r="C3421" t="s">
        <v>428</v>
      </c>
      <c r="D3421" t="s">
        <v>429</v>
      </c>
      <c r="E3421">
        <v>19.098199999999999</v>
      </c>
      <c r="F3421">
        <f t="shared" si="57"/>
        <v>28</v>
      </c>
    </row>
    <row r="3422" spans="1:6" x14ac:dyDescent="0.35">
      <c r="A3422">
        <v>28093</v>
      </c>
      <c r="B3422" t="s">
        <v>3826</v>
      </c>
      <c r="C3422" t="s">
        <v>428</v>
      </c>
      <c r="D3422" t="s">
        <v>429</v>
      </c>
      <c r="E3422">
        <v>30.9343</v>
      </c>
      <c r="F3422">
        <f t="shared" si="57"/>
        <v>28</v>
      </c>
    </row>
    <row r="3423" spans="1:6" x14ac:dyDescent="0.35">
      <c r="A3423">
        <v>28094</v>
      </c>
      <c r="B3423" t="s">
        <v>3827</v>
      </c>
      <c r="C3423" t="s">
        <v>428</v>
      </c>
      <c r="D3423" t="s">
        <v>429</v>
      </c>
      <c r="E3423">
        <v>18.949400000000001</v>
      </c>
      <c r="F3423">
        <f t="shared" si="57"/>
        <v>28</v>
      </c>
    </row>
    <row r="3424" spans="1:6" x14ac:dyDescent="0.35">
      <c r="A3424">
        <v>28095</v>
      </c>
      <c r="B3424" t="s">
        <v>3828</v>
      </c>
      <c r="C3424" t="s">
        <v>428</v>
      </c>
      <c r="D3424" t="s">
        <v>429</v>
      </c>
      <c r="E3424">
        <v>17.1812</v>
      </c>
      <c r="F3424">
        <f t="shared" si="57"/>
        <v>28</v>
      </c>
    </row>
    <row r="3425" spans="1:6" x14ac:dyDescent="0.35">
      <c r="A3425">
        <v>28096</v>
      </c>
      <c r="B3425" t="s">
        <v>3829</v>
      </c>
      <c r="C3425" t="s">
        <v>428</v>
      </c>
      <c r="D3425" t="s">
        <v>429</v>
      </c>
      <c r="E3425">
        <v>16.428999999999998</v>
      </c>
      <c r="F3425">
        <f t="shared" si="57"/>
        <v>28</v>
      </c>
    </row>
    <row r="3426" spans="1:6" x14ac:dyDescent="0.35">
      <c r="A3426">
        <v>28097</v>
      </c>
      <c r="B3426" t="s">
        <v>3830</v>
      </c>
      <c r="C3426" t="s">
        <v>428</v>
      </c>
      <c r="D3426" t="s">
        <v>429</v>
      </c>
      <c r="E3426">
        <v>22.146599999999999</v>
      </c>
      <c r="F3426">
        <f t="shared" si="57"/>
        <v>28</v>
      </c>
    </row>
    <row r="3427" spans="1:6" x14ac:dyDescent="0.35">
      <c r="A3427">
        <v>28099</v>
      </c>
      <c r="B3427" t="s">
        <v>3831</v>
      </c>
      <c r="C3427" t="s">
        <v>428</v>
      </c>
      <c r="D3427" t="s">
        <v>429</v>
      </c>
      <c r="E3427">
        <v>20.242000000000001</v>
      </c>
      <c r="F3427">
        <f t="shared" si="57"/>
        <v>28</v>
      </c>
    </row>
    <row r="3428" spans="1:6" x14ac:dyDescent="0.35">
      <c r="A3428">
        <v>28100</v>
      </c>
      <c r="B3428" t="s">
        <v>3832</v>
      </c>
      <c r="C3428" t="s">
        <v>428</v>
      </c>
      <c r="D3428" t="s">
        <v>429</v>
      </c>
      <c r="E3428">
        <v>33.215400000000002</v>
      </c>
      <c r="F3428">
        <f t="shared" si="57"/>
        <v>28</v>
      </c>
    </row>
    <row r="3429" spans="1:6" x14ac:dyDescent="0.35">
      <c r="A3429">
        <v>28101</v>
      </c>
      <c r="B3429" t="s">
        <v>3833</v>
      </c>
      <c r="C3429" t="s">
        <v>428</v>
      </c>
      <c r="D3429" t="s">
        <v>429</v>
      </c>
      <c r="E3429">
        <v>17.8325</v>
      </c>
      <c r="F3429">
        <f t="shared" si="57"/>
        <v>28</v>
      </c>
    </row>
    <row r="3430" spans="1:6" x14ac:dyDescent="0.35">
      <c r="A3430">
        <v>28102</v>
      </c>
      <c r="B3430" t="s">
        <v>3834</v>
      </c>
      <c r="C3430" t="s">
        <v>428</v>
      </c>
      <c r="D3430" t="s">
        <v>429</v>
      </c>
      <c r="E3430">
        <v>15.782500000000001</v>
      </c>
      <c r="F3430">
        <f t="shared" si="57"/>
        <v>28</v>
      </c>
    </row>
    <row r="3431" spans="1:6" x14ac:dyDescent="0.35">
      <c r="A3431">
        <v>28103</v>
      </c>
      <c r="B3431" t="s">
        <v>3835</v>
      </c>
      <c r="C3431" t="s">
        <v>428</v>
      </c>
      <c r="D3431" t="s">
        <v>429</v>
      </c>
      <c r="E3431">
        <v>24.134</v>
      </c>
      <c r="F3431">
        <f t="shared" si="57"/>
        <v>28</v>
      </c>
    </row>
    <row r="3432" spans="1:6" x14ac:dyDescent="0.35">
      <c r="A3432">
        <v>28104</v>
      </c>
      <c r="B3432" t="s">
        <v>3836</v>
      </c>
      <c r="C3432" t="s">
        <v>428</v>
      </c>
      <c r="D3432" t="s">
        <v>429</v>
      </c>
      <c r="E3432">
        <v>12.249499999999999</v>
      </c>
      <c r="F3432">
        <f t="shared" si="57"/>
        <v>28</v>
      </c>
    </row>
    <row r="3433" spans="1:6" x14ac:dyDescent="0.35">
      <c r="A3433">
        <v>28105</v>
      </c>
      <c r="B3433" t="s">
        <v>3837</v>
      </c>
      <c r="C3433" t="s">
        <v>428</v>
      </c>
      <c r="D3433" t="s">
        <v>429</v>
      </c>
      <c r="E3433">
        <v>19.8218</v>
      </c>
      <c r="F3433">
        <f t="shared" si="57"/>
        <v>28</v>
      </c>
    </row>
    <row r="3434" spans="1:6" x14ac:dyDescent="0.35">
      <c r="A3434">
        <v>28106</v>
      </c>
      <c r="B3434" t="s">
        <v>3838</v>
      </c>
      <c r="C3434" t="s">
        <v>428</v>
      </c>
      <c r="D3434" t="s">
        <v>429</v>
      </c>
      <c r="E3434">
        <v>26.475000000000001</v>
      </c>
      <c r="F3434">
        <f t="shared" si="57"/>
        <v>28</v>
      </c>
    </row>
    <row r="3435" spans="1:6" x14ac:dyDescent="0.35">
      <c r="A3435">
        <v>28107</v>
      </c>
      <c r="B3435" t="s">
        <v>3839</v>
      </c>
      <c r="C3435" t="s">
        <v>428</v>
      </c>
      <c r="D3435" t="s">
        <v>429</v>
      </c>
      <c r="E3435">
        <v>39.247999999999998</v>
      </c>
      <c r="F3435">
        <f t="shared" si="57"/>
        <v>28</v>
      </c>
    </row>
    <row r="3436" spans="1:6" x14ac:dyDescent="0.35">
      <c r="A3436">
        <v>28108</v>
      </c>
      <c r="B3436" t="s">
        <v>3840</v>
      </c>
      <c r="C3436" t="s">
        <v>428</v>
      </c>
      <c r="D3436" t="s">
        <v>429</v>
      </c>
      <c r="E3436">
        <v>27.4178</v>
      </c>
      <c r="F3436">
        <f t="shared" si="57"/>
        <v>28</v>
      </c>
    </row>
    <row r="3437" spans="1:6" x14ac:dyDescent="0.35">
      <c r="A3437">
        <v>29001</v>
      </c>
      <c r="B3437" t="s">
        <v>3841</v>
      </c>
      <c r="C3437" t="s">
        <v>442</v>
      </c>
      <c r="D3437" t="s">
        <v>433</v>
      </c>
      <c r="E3437">
        <v>112.9838</v>
      </c>
      <c r="F3437">
        <f t="shared" si="57"/>
        <v>29</v>
      </c>
    </row>
    <row r="3438" spans="1:6" x14ac:dyDescent="0.35">
      <c r="A3438">
        <v>29002</v>
      </c>
      <c r="B3438" t="s">
        <v>3842</v>
      </c>
      <c r="C3438" t="s">
        <v>442</v>
      </c>
      <c r="D3438" t="s">
        <v>433</v>
      </c>
      <c r="E3438">
        <v>80.349999999999994</v>
      </c>
      <c r="F3438">
        <f t="shared" si="57"/>
        <v>29</v>
      </c>
    </row>
    <row r="3439" spans="1:6" x14ac:dyDescent="0.35">
      <c r="A3439">
        <v>29003</v>
      </c>
      <c r="B3439" t="s">
        <v>3843</v>
      </c>
      <c r="C3439" t="s">
        <v>428</v>
      </c>
      <c r="D3439" t="s">
        <v>429</v>
      </c>
      <c r="E3439">
        <v>20.609400000000001</v>
      </c>
      <c r="F3439">
        <f t="shared" si="57"/>
        <v>29</v>
      </c>
    </row>
    <row r="3440" spans="1:6" x14ac:dyDescent="0.35">
      <c r="A3440">
        <v>29004</v>
      </c>
      <c r="B3440" t="s">
        <v>3844</v>
      </c>
      <c r="C3440" t="s">
        <v>428</v>
      </c>
      <c r="D3440" t="s">
        <v>429</v>
      </c>
      <c r="E3440">
        <v>44.014699999999998</v>
      </c>
      <c r="F3440">
        <f t="shared" si="57"/>
        <v>29</v>
      </c>
    </row>
    <row r="3441" spans="1:6" x14ac:dyDescent="0.35">
      <c r="A3441">
        <v>29005</v>
      </c>
      <c r="B3441" t="s">
        <v>3845</v>
      </c>
      <c r="C3441" t="s">
        <v>428</v>
      </c>
      <c r="D3441" t="s">
        <v>429</v>
      </c>
      <c r="E3441">
        <v>20.967700000000001</v>
      </c>
      <c r="F3441">
        <f t="shared" si="57"/>
        <v>29</v>
      </c>
    </row>
    <row r="3442" spans="1:6" x14ac:dyDescent="0.35">
      <c r="A3442">
        <v>29006</v>
      </c>
      <c r="B3442" t="s">
        <v>3846</v>
      </c>
      <c r="C3442" t="s">
        <v>428</v>
      </c>
      <c r="D3442" t="s">
        <v>429</v>
      </c>
      <c r="E3442">
        <v>17.889600000000002</v>
      </c>
      <c r="F3442">
        <f t="shared" si="57"/>
        <v>29</v>
      </c>
    </row>
    <row r="3443" spans="1:6" x14ac:dyDescent="0.35">
      <c r="A3443">
        <v>29007</v>
      </c>
      <c r="B3443" t="s">
        <v>3847</v>
      </c>
      <c r="C3443" t="s">
        <v>428</v>
      </c>
      <c r="D3443" t="s">
        <v>429</v>
      </c>
      <c r="E3443">
        <v>5.8064999999999998</v>
      </c>
      <c r="F3443">
        <f t="shared" si="57"/>
        <v>29</v>
      </c>
    </row>
    <row r="3444" spans="1:6" x14ac:dyDescent="0.35">
      <c r="A3444">
        <v>29008</v>
      </c>
      <c r="B3444" t="s">
        <v>3848</v>
      </c>
      <c r="C3444" t="s">
        <v>428</v>
      </c>
      <c r="D3444" t="s">
        <v>429</v>
      </c>
      <c r="E3444">
        <v>10.815799999999999</v>
      </c>
      <c r="F3444">
        <f t="shared" si="57"/>
        <v>29</v>
      </c>
    </row>
    <row r="3445" spans="1:6" x14ac:dyDescent="0.35">
      <c r="A3445">
        <v>29009</v>
      </c>
      <c r="B3445" t="s">
        <v>3849</v>
      </c>
      <c r="C3445" t="s">
        <v>428</v>
      </c>
      <c r="D3445" t="s">
        <v>429</v>
      </c>
      <c r="E3445">
        <v>32.817300000000003</v>
      </c>
      <c r="F3445">
        <f t="shared" si="57"/>
        <v>29</v>
      </c>
    </row>
    <row r="3446" spans="1:6" x14ac:dyDescent="0.35">
      <c r="A3446">
        <v>29010</v>
      </c>
      <c r="B3446" t="s">
        <v>3850</v>
      </c>
      <c r="C3446" t="s">
        <v>428</v>
      </c>
      <c r="D3446" t="s">
        <v>429</v>
      </c>
      <c r="E3446">
        <v>14.6225</v>
      </c>
      <c r="F3446">
        <f t="shared" si="57"/>
        <v>29</v>
      </c>
    </row>
    <row r="3447" spans="1:6" x14ac:dyDescent="0.35">
      <c r="A3447">
        <v>29011</v>
      </c>
      <c r="B3447" t="s">
        <v>3851</v>
      </c>
      <c r="C3447" t="s">
        <v>428</v>
      </c>
      <c r="D3447" t="s">
        <v>429</v>
      </c>
      <c r="E3447">
        <v>22.658799999999999</v>
      </c>
      <c r="F3447">
        <f t="shared" si="57"/>
        <v>29</v>
      </c>
    </row>
    <row r="3448" spans="1:6" x14ac:dyDescent="0.35">
      <c r="A3448">
        <v>29012</v>
      </c>
      <c r="B3448" t="s">
        <v>3852</v>
      </c>
      <c r="C3448" t="s">
        <v>428</v>
      </c>
      <c r="D3448" t="s">
        <v>429</v>
      </c>
      <c r="E3448">
        <v>11.810499999999999</v>
      </c>
      <c r="F3448">
        <f t="shared" si="57"/>
        <v>29</v>
      </c>
    </row>
    <row r="3449" spans="1:6" x14ac:dyDescent="0.35">
      <c r="A3449">
        <v>29013</v>
      </c>
      <c r="B3449" t="s">
        <v>3853</v>
      </c>
      <c r="C3449" t="s">
        <v>428</v>
      </c>
      <c r="D3449" t="s">
        <v>429</v>
      </c>
      <c r="E3449">
        <v>38.0441</v>
      </c>
      <c r="F3449">
        <f t="shared" si="57"/>
        <v>29</v>
      </c>
    </row>
    <row r="3450" spans="1:6" x14ac:dyDescent="0.35">
      <c r="A3450">
        <v>29014</v>
      </c>
      <c r="B3450" t="s">
        <v>3854</v>
      </c>
      <c r="C3450" t="s">
        <v>428</v>
      </c>
      <c r="D3450" t="s">
        <v>429</v>
      </c>
      <c r="E3450">
        <v>28.554400000000001</v>
      </c>
      <c r="F3450">
        <f t="shared" si="57"/>
        <v>29</v>
      </c>
    </row>
    <row r="3451" spans="1:6" x14ac:dyDescent="0.35">
      <c r="A3451">
        <v>29015</v>
      </c>
      <c r="B3451" t="s">
        <v>3855</v>
      </c>
      <c r="C3451" t="s">
        <v>428</v>
      </c>
      <c r="D3451" t="s">
        <v>429</v>
      </c>
      <c r="E3451">
        <v>29.795400000000001</v>
      </c>
      <c r="F3451">
        <f t="shared" si="57"/>
        <v>29</v>
      </c>
    </row>
    <row r="3452" spans="1:6" x14ac:dyDescent="0.35">
      <c r="A3452">
        <v>29017</v>
      </c>
      <c r="B3452" t="s">
        <v>3856</v>
      </c>
      <c r="C3452" t="s">
        <v>442</v>
      </c>
      <c r="D3452" t="s">
        <v>433</v>
      </c>
      <c r="E3452">
        <v>18.599</v>
      </c>
      <c r="F3452">
        <f t="shared" si="57"/>
        <v>29</v>
      </c>
    </row>
    <row r="3453" spans="1:6" x14ac:dyDescent="0.35">
      <c r="A3453">
        <v>29018</v>
      </c>
      <c r="B3453" t="s">
        <v>3857</v>
      </c>
      <c r="C3453" t="s">
        <v>428</v>
      </c>
      <c r="D3453" t="s">
        <v>429</v>
      </c>
      <c r="E3453">
        <v>16.069800000000001</v>
      </c>
      <c r="F3453">
        <f t="shared" si="57"/>
        <v>29</v>
      </c>
    </row>
    <row r="3454" spans="1:6" x14ac:dyDescent="0.35">
      <c r="A3454">
        <v>29019</v>
      </c>
      <c r="B3454" t="s">
        <v>3858</v>
      </c>
      <c r="C3454" t="s">
        <v>428</v>
      </c>
      <c r="D3454" t="s">
        <v>429</v>
      </c>
      <c r="E3454">
        <v>31.8752</v>
      </c>
      <c r="F3454">
        <f t="shared" si="57"/>
        <v>29</v>
      </c>
    </row>
    <row r="3455" spans="1:6" x14ac:dyDescent="0.35">
      <c r="A3455">
        <v>29021</v>
      </c>
      <c r="B3455" t="s">
        <v>3859</v>
      </c>
      <c r="C3455" t="s">
        <v>442</v>
      </c>
      <c r="D3455" t="s">
        <v>433</v>
      </c>
      <c r="E3455">
        <v>18.422799999999999</v>
      </c>
      <c r="F3455">
        <f t="shared" si="57"/>
        <v>29</v>
      </c>
    </row>
    <row r="3456" spans="1:6" x14ac:dyDescent="0.35">
      <c r="A3456">
        <v>29022</v>
      </c>
      <c r="B3456" t="s">
        <v>3860</v>
      </c>
      <c r="C3456" t="s">
        <v>428</v>
      </c>
      <c r="D3456" t="s">
        <v>429</v>
      </c>
      <c r="E3456">
        <v>27.224499999999999</v>
      </c>
      <c r="F3456">
        <f t="shared" si="57"/>
        <v>29</v>
      </c>
    </row>
    <row r="3457" spans="1:6" x14ac:dyDescent="0.35">
      <c r="A3457">
        <v>29023</v>
      </c>
      <c r="B3457" t="s">
        <v>3861</v>
      </c>
      <c r="C3457" t="s">
        <v>428</v>
      </c>
      <c r="D3457" t="s">
        <v>429</v>
      </c>
      <c r="E3457">
        <v>21.419</v>
      </c>
      <c r="F3457">
        <f t="shared" si="57"/>
        <v>29</v>
      </c>
    </row>
    <row r="3458" spans="1:6" x14ac:dyDescent="0.35">
      <c r="A3458">
        <v>29024</v>
      </c>
      <c r="B3458" t="s">
        <v>3862</v>
      </c>
      <c r="C3458" t="s">
        <v>428</v>
      </c>
      <c r="D3458" t="s">
        <v>429</v>
      </c>
      <c r="E3458">
        <v>20.9008</v>
      </c>
      <c r="F3458">
        <f t="shared" si="57"/>
        <v>29</v>
      </c>
    </row>
    <row r="3459" spans="1:6" x14ac:dyDescent="0.35">
      <c r="A3459">
        <v>29025</v>
      </c>
      <c r="B3459" t="s">
        <v>3863</v>
      </c>
      <c r="C3459" t="s">
        <v>442</v>
      </c>
      <c r="D3459" t="s">
        <v>433</v>
      </c>
      <c r="E3459">
        <v>11.915900000000001</v>
      </c>
      <c r="F3459">
        <f t="shared" ref="F3459:F3522" si="58">INT(A3459/1000)</f>
        <v>29</v>
      </c>
    </row>
    <row r="3460" spans="1:6" x14ac:dyDescent="0.35">
      <c r="A3460">
        <v>29026</v>
      </c>
      <c r="B3460" t="s">
        <v>3864</v>
      </c>
      <c r="C3460" t="s">
        <v>428</v>
      </c>
      <c r="D3460" t="s">
        <v>429</v>
      </c>
      <c r="E3460">
        <v>24.302600000000002</v>
      </c>
      <c r="F3460">
        <f t="shared" si="58"/>
        <v>29</v>
      </c>
    </row>
    <row r="3461" spans="1:6" x14ac:dyDescent="0.35">
      <c r="A3461">
        <v>29027</v>
      </c>
      <c r="B3461" t="s">
        <v>3865</v>
      </c>
      <c r="C3461" t="s">
        <v>428</v>
      </c>
      <c r="D3461" t="s">
        <v>429</v>
      </c>
      <c r="E3461">
        <v>18.329799999999999</v>
      </c>
      <c r="F3461">
        <f t="shared" si="58"/>
        <v>29</v>
      </c>
    </row>
    <row r="3462" spans="1:6" x14ac:dyDescent="0.35">
      <c r="A3462">
        <v>29028</v>
      </c>
      <c r="B3462" t="s">
        <v>3866</v>
      </c>
      <c r="C3462" t="s">
        <v>428</v>
      </c>
      <c r="D3462" t="s">
        <v>429</v>
      </c>
      <c r="E3462">
        <v>17.136199999999999</v>
      </c>
      <c r="F3462">
        <f t="shared" si="58"/>
        <v>29</v>
      </c>
    </row>
    <row r="3463" spans="1:6" x14ac:dyDescent="0.35">
      <c r="A3463">
        <v>29029</v>
      </c>
      <c r="B3463" t="s">
        <v>3867</v>
      </c>
      <c r="C3463" t="s">
        <v>428</v>
      </c>
      <c r="D3463" t="s">
        <v>429</v>
      </c>
      <c r="E3463">
        <v>54.5886</v>
      </c>
      <c r="F3463">
        <f t="shared" si="58"/>
        <v>29</v>
      </c>
    </row>
    <row r="3464" spans="1:6" x14ac:dyDescent="0.35">
      <c r="A3464">
        <v>29030</v>
      </c>
      <c r="B3464" t="s">
        <v>3868</v>
      </c>
      <c r="C3464" t="s">
        <v>442</v>
      </c>
      <c r="D3464" t="s">
        <v>433</v>
      </c>
      <c r="E3464">
        <v>40.133600000000001</v>
      </c>
      <c r="F3464">
        <f t="shared" si="58"/>
        <v>29</v>
      </c>
    </row>
    <row r="3465" spans="1:6" x14ac:dyDescent="0.35">
      <c r="A3465">
        <v>29031</v>
      </c>
      <c r="B3465" t="s">
        <v>3869</v>
      </c>
      <c r="C3465" t="s">
        <v>428</v>
      </c>
      <c r="D3465" t="s">
        <v>429</v>
      </c>
      <c r="E3465">
        <v>17.965</v>
      </c>
      <c r="F3465">
        <f t="shared" si="58"/>
        <v>29</v>
      </c>
    </row>
    <row r="3466" spans="1:6" x14ac:dyDescent="0.35">
      <c r="A3466">
        <v>29032</v>
      </c>
      <c r="B3466" t="s">
        <v>3870</v>
      </c>
      <c r="C3466" t="s">
        <v>428</v>
      </c>
      <c r="D3466" t="s">
        <v>429</v>
      </c>
      <c r="E3466">
        <v>17.5169</v>
      </c>
      <c r="F3466">
        <f t="shared" si="58"/>
        <v>29</v>
      </c>
    </row>
    <row r="3467" spans="1:6" x14ac:dyDescent="0.35">
      <c r="A3467">
        <v>29033</v>
      </c>
      <c r="B3467" t="s">
        <v>3871</v>
      </c>
      <c r="C3467" t="s">
        <v>428</v>
      </c>
      <c r="D3467" t="s">
        <v>429</v>
      </c>
      <c r="E3467">
        <v>32.281300000000002</v>
      </c>
      <c r="F3467">
        <f t="shared" si="58"/>
        <v>29</v>
      </c>
    </row>
    <row r="3468" spans="1:6" x14ac:dyDescent="0.35">
      <c r="A3468">
        <v>29034</v>
      </c>
      <c r="B3468" t="s">
        <v>3872</v>
      </c>
      <c r="C3468" t="s">
        <v>442</v>
      </c>
      <c r="D3468" t="s">
        <v>433</v>
      </c>
      <c r="E3468">
        <v>21.8202</v>
      </c>
      <c r="F3468">
        <f t="shared" si="58"/>
        <v>29</v>
      </c>
    </row>
    <row r="3469" spans="1:6" x14ac:dyDescent="0.35">
      <c r="A3469">
        <v>29035</v>
      </c>
      <c r="B3469" t="s">
        <v>3873</v>
      </c>
      <c r="C3469" t="s">
        <v>428</v>
      </c>
      <c r="D3469" t="s">
        <v>429</v>
      </c>
      <c r="E3469">
        <v>21.3444</v>
      </c>
      <c r="F3469">
        <f t="shared" si="58"/>
        <v>29</v>
      </c>
    </row>
    <row r="3470" spans="1:6" x14ac:dyDescent="0.35">
      <c r="A3470">
        <v>29036</v>
      </c>
      <c r="B3470" t="s">
        <v>3874</v>
      </c>
      <c r="C3470" t="s">
        <v>428</v>
      </c>
      <c r="D3470" t="s">
        <v>429</v>
      </c>
      <c r="E3470">
        <v>17.761099999999999</v>
      </c>
      <c r="F3470">
        <f t="shared" si="58"/>
        <v>29</v>
      </c>
    </row>
    <row r="3471" spans="1:6" x14ac:dyDescent="0.35">
      <c r="A3471">
        <v>29037</v>
      </c>
      <c r="B3471" t="s">
        <v>3875</v>
      </c>
      <c r="C3471" t="s">
        <v>428</v>
      </c>
      <c r="D3471" t="s">
        <v>429</v>
      </c>
      <c r="E3471">
        <v>16.609300000000001</v>
      </c>
      <c r="F3471">
        <f t="shared" si="58"/>
        <v>29</v>
      </c>
    </row>
    <row r="3472" spans="1:6" x14ac:dyDescent="0.35">
      <c r="A3472">
        <v>29038</v>
      </c>
      <c r="B3472" t="s">
        <v>3876</v>
      </c>
      <c r="C3472" t="s">
        <v>428</v>
      </c>
      <c r="D3472" t="s">
        <v>429</v>
      </c>
      <c r="E3472">
        <v>11.454599999999999</v>
      </c>
      <c r="F3472">
        <f t="shared" si="58"/>
        <v>29</v>
      </c>
    </row>
    <row r="3473" spans="1:6" x14ac:dyDescent="0.35">
      <c r="A3473">
        <v>29039</v>
      </c>
      <c r="B3473" t="s">
        <v>3877</v>
      </c>
      <c r="C3473" t="s">
        <v>432</v>
      </c>
      <c r="D3473" t="s">
        <v>433</v>
      </c>
      <c r="E3473">
        <v>260.20929999999998</v>
      </c>
      <c r="F3473">
        <f t="shared" si="58"/>
        <v>29</v>
      </c>
    </row>
    <row r="3474" spans="1:6" x14ac:dyDescent="0.35">
      <c r="A3474">
        <v>29040</v>
      </c>
      <c r="B3474" t="s">
        <v>3878</v>
      </c>
      <c r="C3474" t="s">
        <v>432</v>
      </c>
      <c r="D3474" t="s">
        <v>433</v>
      </c>
      <c r="E3474">
        <v>75.307500000000005</v>
      </c>
      <c r="F3474">
        <f t="shared" si="58"/>
        <v>29</v>
      </c>
    </row>
    <row r="3475" spans="1:6" x14ac:dyDescent="0.35">
      <c r="A3475">
        <v>29041</v>
      </c>
      <c r="B3475" t="s">
        <v>39</v>
      </c>
      <c r="C3475" t="s">
        <v>511</v>
      </c>
      <c r="D3475" t="s">
        <v>429</v>
      </c>
      <c r="E3475">
        <v>108.4248</v>
      </c>
      <c r="F3475">
        <f t="shared" si="58"/>
        <v>29</v>
      </c>
    </row>
    <row r="3476" spans="1:6" x14ac:dyDescent="0.35">
      <c r="A3476">
        <v>29042</v>
      </c>
      <c r="B3476" t="s">
        <v>3879</v>
      </c>
      <c r="C3476" t="s">
        <v>442</v>
      </c>
      <c r="D3476" t="s">
        <v>433</v>
      </c>
      <c r="E3476">
        <v>14.3065</v>
      </c>
      <c r="F3476">
        <f t="shared" si="58"/>
        <v>29</v>
      </c>
    </row>
    <row r="3477" spans="1:6" x14ac:dyDescent="0.35">
      <c r="A3477">
        <v>29043</v>
      </c>
      <c r="B3477" t="s">
        <v>3880</v>
      </c>
      <c r="C3477" t="s">
        <v>428</v>
      </c>
      <c r="D3477" t="s">
        <v>429</v>
      </c>
      <c r="E3477">
        <v>15.879300000000001</v>
      </c>
      <c r="F3477">
        <f t="shared" si="58"/>
        <v>29</v>
      </c>
    </row>
    <row r="3478" spans="1:6" x14ac:dyDescent="0.35">
      <c r="A3478">
        <v>29044</v>
      </c>
      <c r="B3478" t="s">
        <v>3881</v>
      </c>
      <c r="C3478" t="s">
        <v>428</v>
      </c>
      <c r="D3478" t="s">
        <v>429</v>
      </c>
      <c r="E3478">
        <v>31.086600000000001</v>
      </c>
      <c r="F3478">
        <f t="shared" si="58"/>
        <v>29</v>
      </c>
    </row>
    <row r="3479" spans="1:6" x14ac:dyDescent="0.35">
      <c r="A3479">
        <v>29045</v>
      </c>
      <c r="B3479" t="s">
        <v>3882</v>
      </c>
      <c r="C3479" t="s">
        <v>428</v>
      </c>
      <c r="D3479" t="s">
        <v>429</v>
      </c>
      <c r="E3479">
        <v>23.9834</v>
      </c>
      <c r="F3479">
        <f t="shared" si="58"/>
        <v>29</v>
      </c>
    </row>
    <row r="3480" spans="1:6" x14ac:dyDescent="0.35">
      <c r="A3480">
        <v>29046</v>
      </c>
      <c r="B3480" t="s">
        <v>3883</v>
      </c>
      <c r="C3480" t="s">
        <v>442</v>
      </c>
      <c r="D3480" t="s">
        <v>433</v>
      </c>
      <c r="E3480">
        <v>78.871700000000004</v>
      </c>
      <c r="F3480">
        <f t="shared" si="58"/>
        <v>29</v>
      </c>
    </row>
    <row r="3481" spans="1:6" x14ac:dyDescent="0.35">
      <c r="A3481">
        <v>29047</v>
      </c>
      <c r="B3481" t="s">
        <v>3884</v>
      </c>
      <c r="C3481" t="s">
        <v>428</v>
      </c>
      <c r="D3481" t="s">
        <v>429</v>
      </c>
      <c r="E3481">
        <v>35.348199999999999</v>
      </c>
      <c r="F3481">
        <f t="shared" si="58"/>
        <v>29</v>
      </c>
    </row>
    <row r="3482" spans="1:6" x14ac:dyDescent="0.35">
      <c r="A3482">
        <v>29048</v>
      </c>
      <c r="B3482" t="s">
        <v>3885</v>
      </c>
      <c r="C3482" t="s">
        <v>428</v>
      </c>
      <c r="D3482" t="s">
        <v>429</v>
      </c>
      <c r="E3482">
        <v>31.955100000000002</v>
      </c>
      <c r="F3482">
        <f t="shared" si="58"/>
        <v>29</v>
      </c>
    </row>
    <row r="3483" spans="1:6" x14ac:dyDescent="0.35">
      <c r="A3483">
        <v>29049</v>
      </c>
      <c r="B3483" t="s">
        <v>3886</v>
      </c>
      <c r="C3483" t="s">
        <v>428</v>
      </c>
      <c r="D3483" t="s">
        <v>429</v>
      </c>
      <c r="E3483">
        <v>14.3057</v>
      </c>
      <c r="F3483">
        <f t="shared" si="58"/>
        <v>29</v>
      </c>
    </row>
    <row r="3484" spans="1:6" x14ac:dyDescent="0.35">
      <c r="A3484">
        <v>29050</v>
      </c>
      <c r="B3484" t="s">
        <v>3887</v>
      </c>
      <c r="C3484" t="s">
        <v>428</v>
      </c>
      <c r="D3484" t="s">
        <v>429</v>
      </c>
      <c r="E3484">
        <v>11.7303</v>
      </c>
      <c r="F3484">
        <f t="shared" si="58"/>
        <v>29</v>
      </c>
    </row>
    <row r="3485" spans="1:6" x14ac:dyDescent="0.35">
      <c r="A3485">
        <v>29051</v>
      </c>
      <c r="B3485" t="s">
        <v>3888</v>
      </c>
      <c r="C3485" t="s">
        <v>442</v>
      </c>
      <c r="D3485" t="s">
        <v>433</v>
      </c>
      <c r="E3485">
        <v>18.2987</v>
      </c>
      <c r="F3485">
        <f t="shared" si="58"/>
        <v>29</v>
      </c>
    </row>
    <row r="3486" spans="1:6" x14ac:dyDescent="0.35">
      <c r="A3486">
        <v>29052</v>
      </c>
      <c r="B3486" t="s">
        <v>3889</v>
      </c>
      <c r="C3486" t="s">
        <v>432</v>
      </c>
      <c r="D3486" t="s">
        <v>433</v>
      </c>
      <c r="E3486">
        <v>134.38640000000001</v>
      </c>
      <c r="F3486">
        <f t="shared" si="58"/>
        <v>29</v>
      </c>
    </row>
    <row r="3487" spans="1:6" x14ac:dyDescent="0.35">
      <c r="A3487">
        <v>30001</v>
      </c>
      <c r="B3487" t="s">
        <v>3890</v>
      </c>
      <c r="C3487" t="s">
        <v>428</v>
      </c>
      <c r="D3487" t="s">
        <v>429</v>
      </c>
      <c r="E3487">
        <v>13.412000000000001</v>
      </c>
      <c r="F3487">
        <f t="shared" si="58"/>
        <v>30</v>
      </c>
    </row>
    <row r="3488" spans="1:6" x14ac:dyDescent="0.35">
      <c r="A3488">
        <v>30002</v>
      </c>
      <c r="B3488" t="s">
        <v>3891</v>
      </c>
      <c r="C3488" t="s">
        <v>442</v>
      </c>
      <c r="D3488" t="s">
        <v>433</v>
      </c>
      <c r="E3488">
        <v>33.296900000000001</v>
      </c>
      <c r="F3488">
        <f t="shared" si="58"/>
        <v>30</v>
      </c>
    </row>
    <row r="3489" spans="1:6" x14ac:dyDescent="0.35">
      <c r="A3489">
        <v>30003</v>
      </c>
      <c r="B3489" t="s">
        <v>3892</v>
      </c>
      <c r="C3489" t="s">
        <v>432</v>
      </c>
      <c r="D3489" t="s">
        <v>433</v>
      </c>
      <c r="E3489">
        <v>73.230400000000003</v>
      </c>
      <c r="F3489">
        <f t="shared" si="58"/>
        <v>30</v>
      </c>
    </row>
    <row r="3490" spans="1:6" x14ac:dyDescent="0.35">
      <c r="A3490">
        <v>30004</v>
      </c>
      <c r="B3490" t="s">
        <v>3893</v>
      </c>
      <c r="C3490" t="s">
        <v>428</v>
      </c>
      <c r="D3490" t="s">
        <v>429</v>
      </c>
      <c r="E3490">
        <v>37.260800000000003</v>
      </c>
      <c r="F3490">
        <f t="shared" si="58"/>
        <v>30</v>
      </c>
    </row>
    <row r="3491" spans="1:6" x14ac:dyDescent="0.35">
      <c r="A3491">
        <v>30005</v>
      </c>
      <c r="B3491" t="s">
        <v>3894</v>
      </c>
      <c r="C3491" t="s">
        <v>432</v>
      </c>
      <c r="D3491" t="s">
        <v>433</v>
      </c>
      <c r="E3491">
        <v>42.499299999999998</v>
      </c>
      <c r="F3491">
        <f t="shared" si="58"/>
        <v>30</v>
      </c>
    </row>
    <row r="3492" spans="1:6" x14ac:dyDescent="0.35">
      <c r="A3492">
        <v>30006</v>
      </c>
      <c r="B3492" t="s">
        <v>3895</v>
      </c>
      <c r="C3492" t="s">
        <v>442</v>
      </c>
      <c r="D3492" t="s">
        <v>433</v>
      </c>
      <c r="E3492">
        <v>11.579700000000001</v>
      </c>
      <c r="F3492">
        <f t="shared" si="58"/>
        <v>30</v>
      </c>
    </row>
    <row r="3493" spans="1:6" x14ac:dyDescent="0.35">
      <c r="A3493">
        <v>30007</v>
      </c>
      <c r="B3493" t="s">
        <v>3896</v>
      </c>
      <c r="C3493" t="s">
        <v>428</v>
      </c>
      <c r="D3493" t="s">
        <v>429</v>
      </c>
      <c r="E3493">
        <v>33.49</v>
      </c>
      <c r="F3493">
        <f t="shared" si="58"/>
        <v>30</v>
      </c>
    </row>
    <row r="3494" spans="1:6" x14ac:dyDescent="0.35">
      <c r="A3494">
        <v>30008</v>
      </c>
      <c r="B3494" t="s">
        <v>3897</v>
      </c>
      <c r="C3494" t="s">
        <v>428</v>
      </c>
      <c r="D3494" t="s">
        <v>429</v>
      </c>
      <c r="E3494">
        <v>19.604299999999999</v>
      </c>
      <c r="F3494">
        <f t="shared" si="58"/>
        <v>30</v>
      </c>
    </row>
    <row r="3495" spans="1:6" x14ac:dyDescent="0.35">
      <c r="A3495">
        <v>30009</v>
      </c>
      <c r="B3495" t="s">
        <v>3898</v>
      </c>
      <c r="C3495" t="s">
        <v>428</v>
      </c>
      <c r="D3495" t="s">
        <v>429</v>
      </c>
      <c r="E3495">
        <v>43.0837</v>
      </c>
      <c r="F3495">
        <f t="shared" si="58"/>
        <v>30</v>
      </c>
    </row>
    <row r="3496" spans="1:6" x14ac:dyDescent="0.35">
      <c r="A3496">
        <v>30010</v>
      </c>
      <c r="B3496" t="s">
        <v>3899</v>
      </c>
      <c r="C3496" t="s">
        <v>428</v>
      </c>
      <c r="D3496" t="s">
        <v>429</v>
      </c>
      <c r="E3496">
        <v>26.744199999999999</v>
      </c>
      <c r="F3496">
        <f t="shared" si="58"/>
        <v>30</v>
      </c>
    </row>
    <row r="3497" spans="1:6" x14ac:dyDescent="0.35">
      <c r="A3497">
        <v>30011</v>
      </c>
      <c r="B3497" t="s">
        <v>3900</v>
      </c>
      <c r="C3497" t="s">
        <v>428</v>
      </c>
      <c r="D3497" t="s">
        <v>429</v>
      </c>
      <c r="E3497">
        <v>16.3245</v>
      </c>
      <c r="F3497">
        <f t="shared" si="58"/>
        <v>30</v>
      </c>
    </row>
    <row r="3498" spans="1:6" x14ac:dyDescent="0.35">
      <c r="A3498">
        <v>30012</v>
      </c>
      <c r="B3498" t="s">
        <v>3901</v>
      </c>
      <c r="C3498" t="s">
        <v>442</v>
      </c>
      <c r="D3498" t="s">
        <v>433</v>
      </c>
      <c r="E3498">
        <v>14.654400000000001</v>
      </c>
      <c r="F3498">
        <f t="shared" si="58"/>
        <v>30</v>
      </c>
    </row>
    <row r="3499" spans="1:6" x14ac:dyDescent="0.35">
      <c r="A3499">
        <v>30013</v>
      </c>
      <c r="B3499" t="s">
        <v>3902</v>
      </c>
      <c r="C3499" t="s">
        <v>428</v>
      </c>
      <c r="D3499" t="s">
        <v>429</v>
      </c>
      <c r="E3499">
        <v>26.180399999999999</v>
      </c>
      <c r="F3499">
        <f t="shared" si="58"/>
        <v>30</v>
      </c>
    </row>
    <row r="3500" spans="1:6" x14ac:dyDescent="0.35">
      <c r="A3500">
        <v>30014</v>
      </c>
      <c r="B3500" t="s">
        <v>3903</v>
      </c>
      <c r="C3500" t="s">
        <v>428</v>
      </c>
      <c r="D3500" t="s">
        <v>429</v>
      </c>
      <c r="E3500">
        <v>17.783799999999999</v>
      </c>
      <c r="F3500">
        <f t="shared" si="58"/>
        <v>30</v>
      </c>
    </row>
    <row r="3501" spans="1:6" x14ac:dyDescent="0.35">
      <c r="A3501">
        <v>30015</v>
      </c>
      <c r="B3501" t="s">
        <v>3904</v>
      </c>
      <c r="C3501" t="s">
        <v>428</v>
      </c>
      <c r="D3501" t="s">
        <v>429</v>
      </c>
      <c r="E3501">
        <v>22.815000000000001</v>
      </c>
      <c r="F3501">
        <f t="shared" si="58"/>
        <v>30</v>
      </c>
    </row>
    <row r="3502" spans="1:6" x14ac:dyDescent="0.35">
      <c r="A3502">
        <v>30016</v>
      </c>
      <c r="B3502" t="s">
        <v>3905</v>
      </c>
      <c r="C3502" t="s">
        <v>428</v>
      </c>
      <c r="D3502" t="s">
        <v>429</v>
      </c>
      <c r="E3502">
        <v>21.8201</v>
      </c>
      <c r="F3502">
        <f t="shared" si="58"/>
        <v>30</v>
      </c>
    </row>
    <row r="3503" spans="1:6" x14ac:dyDescent="0.35">
      <c r="A3503">
        <v>30018</v>
      </c>
      <c r="B3503" t="s">
        <v>3906</v>
      </c>
      <c r="C3503" t="s">
        <v>428</v>
      </c>
      <c r="D3503" t="s">
        <v>429</v>
      </c>
      <c r="E3503">
        <v>30.314800000000002</v>
      </c>
      <c r="F3503">
        <f t="shared" si="58"/>
        <v>30</v>
      </c>
    </row>
    <row r="3504" spans="1:6" x14ac:dyDescent="0.35">
      <c r="A3504">
        <v>30019</v>
      </c>
      <c r="B3504" t="s">
        <v>3907</v>
      </c>
      <c r="C3504" t="s">
        <v>428</v>
      </c>
      <c r="D3504" t="s">
        <v>429</v>
      </c>
      <c r="E3504">
        <v>11.613099999999999</v>
      </c>
      <c r="F3504">
        <f t="shared" si="58"/>
        <v>30</v>
      </c>
    </row>
    <row r="3505" spans="1:6" x14ac:dyDescent="0.35">
      <c r="A3505">
        <v>30020</v>
      </c>
      <c r="B3505" t="s">
        <v>3908</v>
      </c>
      <c r="C3505" t="s">
        <v>428</v>
      </c>
      <c r="D3505" t="s">
        <v>429</v>
      </c>
      <c r="E3505">
        <v>32.819899999999997</v>
      </c>
      <c r="F3505">
        <f t="shared" si="58"/>
        <v>30</v>
      </c>
    </row>
    <row r="3506" spans="1:6" x14ac:dyDescent="0.35">
      <c r="A3506">
        <v>30021</v>
      </c>
      <c r="B3506" t="s">
        <v>3909</v>
      </c>
      <c r="C3506" t="s">
        <v>442</v>
      </c>
      <c r="D3506" t="s">
        <v>433</v>
      </c>
      <c r="E3506">
        <v>39.523800000000001</v>
      </c>
      <c r="F3506">
        <f t="shared" si="58"/>
        <v>30</v>
      </c>
    </row>
    <row r="3507" spans="1:6" x14ac:dyDescent="0.35">
      <c r="A3507">
        <v>30022</v>
      </c>
      <c r="B3507" t="s">
        <v>3910</v>
      </c>
      <c r="C3507" t="s">
        <v>432</v>
      </c>
      <c r="D3507" t="s">
        <v>433</v>
      </c>
      <c r="E3507">
        <v>16.078600000000002</v>
      </c>
      <c r="F3507">
        <f t="shared" si="58"/>
        <v>30</v>
      </c>
    </row>
    <row r="3508" spans="1:6" x14ac:dyDescent="0.35">
      <c r="A3508">
        <v>30023</v>
      </c>
      <c r="B3508" t="s">
        <v>3911</v>
      </c>
      <c r="C3508" t="s">
        <v>428</v>
      </c>
      <c r="D3508" t="s">
        <v>429</v>
      </c>
      <c r="E3508">
        <v>29.434699999999999</v>
      </c>
      <c r="F3508">
        <f t="shared" si="58"/>
        <v>30</v>
      </c>
    </row>
    <row r="3509" spans="1:6" x14ac:dyDescent="0.35">
      <c r="A3509">
        <v>30024</v>
      </c>
      <c r="B3509" t="s">
        <v>3912</v>
      </c>
      <c r="C3509" t="s">
        <v>428</v>
      </c>
      <c r="D3509" t="s">
        <v>429</v>
      </c>
      <c r="E3509">
        <v>8.9181000000000008</v>
      </c>
      <c r="F3509">
        <f t="shared" si="58"/>
        <v>30</v>
      </c>
    </row>
    <row r="3510" spans="1:6" x14ac:dyDescent="0.35">
      <c r="A3510">
        <v>30025</v>
      </c>
      <c r="B3510" t="s">
        <v>3913</v>
      </c>
      <c r="C3510" t="s">
        <v>432</v>
      </c>
      <c r="D3510" t="s">
        <v>433</v>
      </c>
      <c r="E3510">
        <v>100.3783</v>
      </c>
      <c r="F3510">
        <f t="shared" si="58"/>
        <v>30</v>
      </c>
    </row>
    <row r="3511" spans="1:6" x14ac:dyDescent="0.35">
      <c r="A3511">
        <v>30026</v>
      </c>
      <c r="B3511" t="s">
        <v>3914</v>
      </c>
      <c r="C3511" t="s">
        <v>442</v>
      </c>
      <c r="D3511" t="s">
        <v>433</v>
      </c>
      <c r="E3511">
        <v>50.757399999999997</v>
      </c>
      <c r="F3511">
        <f t="shared" si="58"/>
        <v>30</v>
      </c>
    </row>
    <row r="3512" spans="1:6" x14ac:dyDescent="0.35">
      <c r="A3512">
        <v>30027</v>
      </c>
      <c r="B3512" t="s">
        <v>3915</v>
      </c>
      <c r="C3512" t="s">
        <v>438</v>
      </c>
      <c r="D3512" t="s">
        <v>429</v>
      </c>
      <c r="E3512">
        <v>74.770300000000006</v>
      </c>
      <c r="F3512">
        <f t="shared" si="58"/>
        <v>30</v>
      </c>
    </row>
    <row r="3513" spans="1:6" x14ac:dyDescent="0.35">
      <c r="A3513">
        <v>30028</v>
      </c>
      <c r="B3513" t="s">
        <v>3916</v>
      </c>
      <c r="C3513" t="s">
        <v>428</v>
      </c>
      <c r="D3513" t="s">
        <v>429</v>
      </c>
      <c r="E3513">
        <v>21.933</v>
      </c>
      <c r="F3513">
        <f t="shared" si="58"/>
        <v>30</v>
      </c>
    </row>
    <row r="3514" spans="1:6" x14ac:dyDescent="0.35">
      <c r="A3514">
        <v>30029</v>
      </c>
      <c r="B3514" t="s">
        <v>3917</v>
      </c>
      <c r="C3514" t="s">
        <v>432</v>
      </c>
      <c r="D3514" t="s">
        <v>433</v>
      </c>
      <c r="E3514">
        <v>19.359000000000002</v>
      </c>
      <c r="F3514">
        <f t="shared" si="58"/>
        <v>30</v>
      </c>
    </row>
    <row r="3515" spans="1:6" x14ac:dyDescent="0.35">
      <c r="A3515">
        <v>30030</v>
      </c>
      <c r="B3515" t="s">
        <v>3918</v>
      </c>
      <c r="C3515" t="s">
        <v>428</v>
      </c>
      <c r="D3515" t="s">
        <v>429</v>
      </c>
      <c r="E3515">
        <v>12.3644</v>
      </c>
      <c r="F3515">
        <f t="shared" si="58"/>
        <v>30</v>
      </c>
    </row>
    <row r="3516" spans="1:6" x14ac:dyDescent="0.35">
      <c r="A3516">
        <v>30031</v>
      </c>
      <c r="B3516" t="s">
        <v>3919</v>
      </c>
      <c r="C3516" t="s">
        <v>428</v>
      </c>
      <c r="D3516" t="s">
        <v>429</v>
      </c>
      <c r="E3516">
        <v>23.3307</v>
      </c>
      <c r="F3516">
        <f t="shared" si="58"/>
        <v>30</v>
      </c>
    </row>
    <row r="3517" spans="1:6" x14ac:dyDescent="0.35">
      <c r="A3517">
        <v>30032</v>
      </c>
      <c r="B3517" t="s">
        <v>3920</v>
      </c>
      <c r="C3517" t="s">
        <v>428</v>
      </c>
      <c r="D3517" t="s">
        <v>429</v>
      </c>
      <c r="E3517">
        <v>28.2197</v>
      </c>
      <c r="F3517">
        <f t="shared" si="58"/>
        <v>30</v>
      </c>
    </row>
    <row r="3518" spans="1:6" x14ac:dyDescent="0.35">
      <c r="A3518">
        <v>30033</v>
      </c>
      <c r="B3518" t="s">
        <v>3921</v>
      </c>
      <c r="C3518" t="s">
        <v>432</v>
      </c>
      <c r="D3518" t="s">
        <v>433</v>
      </c>
      <c r="E3518">
        <v>70.376800000000003</v>
      </c>
      <c r="F3518">
        <f t="shared" si="58"/>
        <v>30</v>
      </c>
    </row>
    <row r="3519" spans="1:6" x14ac:dyDescent="0.35">
      <c r="A3519">
        <v>30034</v>
      </c>
      <c r="B3519" t="s">
        <v>3922</v>
      </c>
      <c r="C3519" t="s">
        <v>432</v>
      </c>
      <c r="D3519" t="s">
        <v>433</v>
      </c>
      <c r="E3519">
        <v>12.339</v>
      </c>
      <c r="F3519">
        <f t="shared" si="58"/>
        <v>30</v>
      </c>
    </row>
    <row r="3520" spans="1:6" x14ac:dyDescent="0.35">
      <c r="A3520">
        <v>30035</v>
      </c>
      <c r="B3520" t="s">
        <v>3923</v>
      </c>
      <c r="C3520" t="s">
        <v>432</v>
      </c>
      <c r="D3520" t="s">
        <v>433</v>
      </c>
      <c r="E3520">
        <v>23.092400000000001</v>
      </c>
      <c r="F3520">
        <f t="shared" si="58"/>
        <v>30</v>
      </c>
    </row>
    <row r="3521" spans="1:6" x14ac:dyDescent="0.35">
      <c r="A3521">
        <v>30036</v>
      </c>
      <c r="B3521" t="s">
        <v>3924</v>
      </c>
      <c r="C3521" t="s">
        <v>428</v>
      </c>
      <c r="D3521" t="s">
        <v>429</v>
      </c>
      <c r="E3521">
        <v>47.101100000000002</v>
      </c>
      <c r="F3521">
        <f t="shared" si="58"/>
        <v>30</v>
      </c>
    </row>
    <row r="3522" spans="1:6" x14ac:dyDescent="0.35">
      <c r="A3522">
        <v>30037</v>
      </c>
      <c r="B3522" t="s">
        <v>3925</v>
      </c>
      <c r="C3522" t="s">
        <v>428</v>
      </c>
      <c r="D3522" t="s">
        <v>429</v>
      </c>
      <c r="E3522">
        <v>36.442100000000003</v>
      </c>
      <c r="F3522">
        <f t="shared" si="58"/>
        <v>30</v>
      </c>
    </row>
    <row r="3523" spans="1:6" x14ac:dyDescent="0.35">
      <c r="A3523">
        <v>30039</v>
      </c>
      <c r="B3523" t="s">
        <v>3926</v>
      </c>
      <c r="C3523" t="s">
        <v>428</v>
      </c>
      <c r="D3523" t="s">
        <v>429</v>
      </c>
      <c r="E3523">
        <v>17.421600000000002</v>
      </c>
      <c r="F3523">
        <f t="shared" ref="F3523:F3586" si="59">INT(A3523/1000)</f>
        <v>30</v>
      </c>
    </row>
    <row r="3524" spans="1:6" x14ac:dyDescent="0.35">
      <c r="A3524">
        <v>30040</v>
      </c>
      <c r="B3524" t="s">
        <v>3927</v>
      </c>
      <c r="C3524" t="s">
        <v>451</v>
      </c>
      <c r="D3524" t="s">
        <v>433</v>
      </c>
      <c r="E3524">
        <v>80.86</v>
      </c>
      <c r="F3524">
        <f t="shared" si="59"/>
        <v>30</v>
      </c>
    </row>
    <row r="3525" spans="1:6" x14ac:dyDescent="0.35">
      <c r="A3525">
        <v>30041</v>
      </c>
      <c r="B3525" t="s">
        <v>3928</v>
      </c>
      <c r="C3525" t="s">
        <v>451</v>
      </c>
      <c r="D3525" t="s">
        <v>433</v>
      </c>
      <c r="E3525">
        <v>81.944100000000006</v>
      </c>
      <c r="F3525">
        <f t="shared" si="59"/>
        <v>30</v>
      </c>
    </row>
    <row r="3526" spans="1:6" x14ac:dyDescent="0.35">
      <c r="A3526">
        <v>30042</v>
      </c>
      <c r="B3526" t="s">
        <v>3929</v>
      </c>
      <c r="C3526" t="s">
        <v>451</v>
      </c>
      <c r="D3526" t="s">
        <v>433</v>
      </c>
      <c r="E3526">
        <v>93.624700000000004</v>
      </c>
      <c r="F3526">
        <f t="shared" si="59"/>
        <v>30</v>
      </c>
    </row>
    <row r="3527" spans="1:6" x14ac:dyDescent="0.35">
      <c r="A3527">
        <v>30043</v>
      </c>
      <c r="B3527" t="s">
        <v>3930</v>
      </c>
      <c r="C3527" t="s">
        <v>442</v>
      </c>
      <c r="D3527" t="s">
        <v>433</v>
      </c>
      <c r="E3527">
        <v>56.069400000000002</v>
      </c>
      <c r="F3527">
        <f t="shared" si="59"/>
        <v>30</v>
      </c>
    </row>
    <row r="3528" spans="1:6" x14ac:dyDescent="0.35">
      <c r="A3528">
        <v>30044</v>
      </c>
      <c r="B3528" t="s">
        <v>3931</v>
      </c>
      <c r="C3528" t="s">
        <v>428</v>
      </c>
      <c r="D3528" t="s">
        <v>429</v>
      </c>
      <c r="E3528">
        <v>19.835999999999999</v>
      </c>
      <c r="F3528">
        <f t="shared" si="59"/>
        <v>30</v>
      </c>
    </row>
    <row r="3529" spans="1:6" x14ac:dyDescent="0.35">
      <c r="A3529">
        <v>30045</v>
      </c>
      <c r="B3529" t="s">
        <v>3932</v>
      </c>
      <c r="C3529" t="s">
        <v>432</v>
      </c>
      <c r="D3529" t="s">
        <v>433</v>
      </c>
      <c r="E3529">
        <v>15.3005</v>
      </c>
      <c r="F3529">
        <f t="shared" si="59"/>
        <v>30</v>
      </c>
    </row>
    <row r="3530" spans="1:6" x14ac:dyDescent="0.35">
      <c r="A3530">
        <v>30046</v>
      </c>
      <c r="B3530" t="s">
        <v>3933</v>
      </c>
      <c r="C3530" t="s">
        <v>511</v>
      </c>
      <c r="D3530" t="s">
        <v>429</v>
      </c>
      <c r="E3530">
        <v>38.204500000000003</v>
      </c>
      <c r="F3530">
        <f t="shared" si="59"/>
        <v>30</v>
      </c>
    </row>
    <row r="3531" spans="1:6" x14ac:dyDescent="0.35">
      <c r="A3531">
        <v>30047</v>
      </c>
      <c r="B3531" t="s">
        <v>3934</v>
      </c>
      <c r="C3531" t="s">
        <v>432</v>
      </c>
      <c r="D3531" t="s">
        <v>433</v>
      </c>
      <c r="E3531">
        <v>35.226500000000001</v>
      </c>
      <c r="F3531">
        <f t="shared" si="59"/>
        <v>30</v>
      </c>
    </row>
    <row r="3532" spans="1:6" x14ac:dyDescent="0.35">
      <c r="A3532">
        <v>30048</v>
      </c>
      <c r="B3532" t="s">
        <v>3935</v>
      </c>
      <c r="C3532" t="s">
        <v>428</v>
      </c>
      <c r="D3532" t="s">
        <v>429</v>
      </c>
      <c r="E3532">
        <v>34.729900000000001</v>
      </c>
      <c r="F3532">
        <f t="shared" si="59"/>
        <v>30</v>
      </c>
    </row>
    <row r="3533" spans="1:6" x14ac:dyDescent="0.35">
      <c r="A3533">
        <v>30049</v>
      </c>
      <c r="B3533" t="s">
        <v>3936</v>
      </c>
      <c r="C3533" t="s">
        <v>428</v>
      </c>
      <c r="D3533" t="s">
        <v>429</v>
      </c>
      <c r="E3533">
        <v>15.427899999999999</v>
      </c>
      <c r="F3533">
        <f t="shared" si="59"/>
        <v>30</v>
      </c>
    </row>
    <row r="3534" spans="1:6" x14ac:dyDescent="0.35">
      <c r="A3534">
        <v>30051</v>
      </c>
      <c r="B3534" t="s">
        <v>3937</v>
      </c>
      <c r="C3534" t="s">
        <v>442</v>
      </c>
      <c r="D3534" t="s">
        <v>433</v>
      </c>
      <c r="E3534">
        <v>53.322099999999999</v>
      </c>
      <c r="F3534">
        <f t="shared" si="59"/>
        <v>30</v>
      </c>
    </row>
    <row r="3535" spans="1:6" x14ac:dyDescent="0.35">
      <c r="A3535">
        <v>30052</v>
      </c>
      <c r="B3535" t="s">
        <v>3938</v>
      </c>
      <c r="C3535" t="s">
        <v>442</v>
      </c>
      <c r="D3535" t="s">
        <v>433</v>
      </c>
      <c r="E3535">
        <v>8.4719999999999995</v>
      </c>
      <c r="F3535">
        <f t="shared" si="59"/>
        <v>30</v>
      </c>
    </row>
    <row r="3536" spans="1:6" x14ac:dyDescent="0.35">
      <c r="A3536">
        <v>30053</v>
      </c>
      <c r="B3536" t="s">
        <v>3939</v>
      </c>
      <c r="C3536" t="s">
        <v>428</v>
      </c>
      <c r="D3536" t="s">
        <v>429</v>
      </c>
      <c r="E3536">
        <v>28.030999999999999</v>
      </c>
      <c r="F3536">
        <f t="shared" si="59"/>
        <v>30</v>
      </c>
    </row>
    <row r="3537" spans="1:6" x14ac:dyDescent="0.35">
      <c r="A3537">
        <v>30054</v>
      </c>
      <c r="B3537" t="s">
        <v>3940</v>
      </c>
      <c r="C3537" t="s">
        <v>432</v>
      </c>
      <c r="D3537" t="s">
        <v>433</v>
      </c>
      <c r="E3537">
        <v>124.5322</v>
      </c>
      <c r="F3537">
        <f t="shared" si="59"/>
        <v>30</v>
      </c>
    </row>
    <row r="3538" spans="1:6" x14ac:dyDescent="0.35">
      <c r="A3538">
        <v>30055</v>
      </c>
      <c r="B3538" t="s">
        <v>3941</v>
      </c>
      <c r="C3538" t="s">
        <v>428</v>
      </c>
      <c r="D3538" t="s">
        <v>429</v>
      </c>
      <c r="E3538">
        <v>31.107299999999999</v>
      </c>
      <c r="F3538">
        <f t="shared" si="59"/>
        <v>30</v>
      </c>
    </row>
    <row r="3539" spans="1:6" x14ac:dyDescent="0.35">
      <c r="A3539">
        <v>30056</v>
      </c>
      <c r="B3539" t="s">
        <v>3942</v>
      </c>
      <c r="C3539" t="s">
        <v>428</v>
      </c>
      <c r="D3539" t="s">
        <v>429</v>
      </c>
      <c r="E3539">
        <v>86.618399999999994</v>
      </c>
      <c r="F3539">
        <f t="shared" si="59"/>
        <v>30</v>
      </c>
    </row>
    <row r="3540" spans="1:6" x14ac:dyDescent="0.35">
      <c r="A3540">
        <v>30057</v>
      </c>
      <c r="B3540" t="s">
        <v>3943</v>
      </c>
      <c r="C3540" t="s">
        <v>428</v>
      </c>
      <c r="D3540" t="s">
        <v>429</v>
      </c>
      <c r="E3540">
        <v>26.983699999999999</v>
      </c>
      <c r="F3540">
        <f t="shared" si="59"/>
        <v>30</v>
      </c>
    </row>
    <row r="3541" spans="1:6" x14ac:dyDescent="0.35">
      <c r="A3541">
        <v>30058</v>
      </c>
      <c r="B3541" t="s">
        <v>3944</v>
      </c>
      <c r="C3541" t="s">
        <v>428</v>
      </c>
      <c r="D3541" t="s">
        <v>429</v>
      </c>
      <c r="E3541">
        <v>26.945399999999999</v>
      </c>
      <c r="F3541">
        <f t="shared" si="59"/>
        <v>30</v>
      </c>
    </row>
    <row r="3542" spans="1:6" x14ac:dyDescent="0.35">
      <c r="A3542">
        <v>30059</v>
      </c>
      <c r="B3542" t="s">
        <v>3945</v>
      </c>
      <c r="C3542" t="s">
        <v>432</v>
      </c>
      <c r="D3542" t="s">
        <v>433</v>
      </c>
      <c r="E3542">
        <v>142.06020000000001</v>
      </c>
      <c r="F3542">
        <f t="shared" si="59"/>
        <v>30</v>
      </c>
    </row>
    <row r="3543" spans="1:6" x14ac:dyDescent="0.35">
      <c r="A3543">
        <v>30060</v>
      </c>
      <c r="B3543" t="s">
        <v>3946</v>
      </c>
      <c r="C3543" t="s">
        <v>428</v>
      </c>
      <c r="D3543" t="s">
        <v>429</v>
      </c>
      <c r="E3543">
        <v>12.020300000000001</v>
      </c>
      <c r="F3543">
        <f t="shared" si="59"/>
        <v>30</v>
      </c>
    </row>
    <row r="3544" spans="1:6" x14ac:dyDescent="0.35">
      <c r="A3544">
        <v>30061</v>
      </c>
      <c r="B3544" t="s">
        <v>3947</v>
      </c>
      <c r="C3544" t="s">
        <v>442</v>
      </c>
      <c r="D3544" t="s">
        <v>433</v>
      </c>
      <c r="E3544">
        <v>20.282900000000001</v>
      </c>
      <c r="F3544">
        <f t="shared" si="59"/>
        <v>30</v>
      </c>
    </row>
    <row r="3545" spans="1:6" x14ac:dyDescent="0.35">
      <c r="A3545">
        <v>30062</v>
      </c>
      <c r="B3545" t="s">
        <v>3948</v>
      </c>
      <c r="C3545" t="s">
        <v>428</v>
      </c>
      <c r="D3545" t="s">
        <v>429</v>
      </c>
      <c r="E3545">
        <v>29.981300000000001</v>
      </c>
      <c r="F3545">
        <f t="shared" si="59"/>
        <v>30</v>
      </c>
    </row>
    <row r="3546" spans="1:6" x14ac:dyDescent="0.35">
      <c r="A3546">
        <v>30063</v>
      </c>
      <c r="B3546" t="s">
        <v>3949</v>
      </c>
      <c r="C3546" t="s">
        <v>428</v>
      </c>
      <c r="D3546" t="s">
        <v>429</v>
      </c>
      <c r="E3546">
        <v>18.035699999999999</v>
      </c>
      <c r="F3546">
        <f t="shared" si="59"/>
        <v>30</v>
      </c>
    </row>
    <row r="3547" spans="1:6" x14ac:dyDescent="0.35">
      <c r="A3547">
        <v>30064</v>
      </c>
      <c r="B3547" t="s">
        <v>3950</v>
      </c>
      <c r="C3547" t="s">
        <v>428</v>
      </c>
      <c r="D3547" t="s">
        <v>429</v>
      </c>
      <c r="E3547">
        <v>24.099499999999999</v>
      </c>
      <c r="F3547">
        <f t="shared" si="59"/>
        <v>30</v>
      </c>
    </row>
    <row r="3548" spans="1:6" x14ac:dyDescent="0.35">
      <c r="A3548">
        <v>30065</v>
      </c>
      <c r="B3548" t="s">
        <v>3951</v>
      </c>
      <c r="C3548" t="s">
        <v>428</v>
      </c>
      <c r="D3548" t="s">
        <v>429</v>
      </c>
      <c r="E3548">
        <v>33.996299999999998</v>
      </c>
      <c r="F3548">
        <f t="shared" si="59"/>
        <v>30</v>
      </c>
    </row>
    <row r="3549" spans="1:6" x14ac:dyDescent="0.35">
      <c r="A3549">
        <v>30066</v>
      </c>
      <c r="B3549" t="s">
        <v>3952</v>
      </c>
      <c r="C3549" t="s">
        <v>442</v>
      </c>
      <c r="D3549" t="s">
        <v>433</v>
      </c>
      <c r="E3549">
        <v>22.68</v>
      </c>
      <c r="F3549">
        <f t="shared" si="59"/>
        <v>30</v>
      </c>
    </row>
    <row r="3550" spans="1:6" x14ac:dyDescent="0.35">
      <c r="A3550">
        <v>30067</v>
      </c>
      <c r="B3550" t="s">
        <v>3953</v>
      </c>
      <c r="C3550" t="s">
        <v>432</v>
      </c>
      <c r="D3550" t="s">
        <v>433</v>
      </c>
      <c r="E3550">
        <v>57.509099999999997</v>
      </c>
      <c r="F3550">
        <f t="shared" si="59"/>
        <v>30</v>
      </c>
    </row>
    <row r="3551" spans="1:6" x14ac:dyDescent="0.35">
      <c r="A3551">
        <v>30068</v>
      </c>
      <c r="B3551" t="s">
        <v>3954</v>
      </c>
      <c r="C3551" t="s">
        <v>428</v>
      </c>
      <c r="D3551" t="s">
        <v>429</v>
      </c>
      <c r="E3551">
        <v>15.1547</v>
      </c>
      <c r="F3551">
        <f t="shared" si="59"/>
        <v>30</v>
      </c>
    </row>
    <row r="3552" spans="1:6" x14ac:dyDescent="0.35">
      <c r="A3552">
        <v>30069</v>
      </c>
      <c r="B3552" t="s">
        <v>3955</v>
      </c>
      <c r="C3552" t="s">
        <v>428</v>
      </c>
      <c r="D3552" t="s">
        <v>429</v>
      </c>
      <c r="E3552">
        <v>35.299399999999999</v>
      </c>
      <c r="F3552">
        <f t="shared" si="59"/>
        <v>30</v>
      </c>
    </row>
    <row r="3553" spans="1:6" x14ac:dyDescent="0.35">
      <c r="A3553">
        <v>30070</v>
      </c>
      <c r="B3553" t="s">
        <v>3956</v>
      </c>
      <c r="C3553" t="s">
        <v>428</v>
      </c>
      <c r="D3553" t="s">
        <v>429</v>
      </c>
      <c r="E3553">
        <v>13.141400000000001</v>
      </c>
      <c r="F3553">
        <f t="shared" si="59"/>
        <v>30</v>
      </c>
    </row>
    <row r="3554" spans="1:6" x14ac:dyDescent="0.35">
      <c r="A3554">
        <v>30071</v>
      </c>
      <c r="B3554" t="s">
        <v>3957</v>
      </c>
      <c r="C3554" t="s">
        <v>432</v>
      </c>
      <c r="D3554" t="s">
        <v>433</v>
      </c>
      <c r="E3554">
        <v>69.706599999999995</v>
      </c>
      <c r="F3554">
        <f t="shared" si="59"/>
        <v>30</v>
      </c>
    </row>
    <row r="3555" spans="1:6" x14ac:dyDescent="0.35">
      <c r="A3555">
        <v>30072</v>
      </c>
      <c r="B3555" t="s">
        <v>3958</v>
      </c>
      <c r="C3555" t="s">
        <v>428</v>
      </c>
      <c r="D3555" t="s">
        <v>429</v>
      </c>
      <c r="E3555">
        <v>15.9696</v>
      </c>
      <c r="F3555">
        <f t="shared" si="59"/>
        <v>30</v>
      </c>
    </row>
    <row r="3556" spans="1:6" x14ac:dyDescent="0.35">
      <c r="A3556">
        <v>30073</v>
      </c>
      <c r="B3556" t="s">
        <v>3959</v>
      </c>
      <c r="C3556" t="s">
        <v>432</v>
      </c>
      <c r="D3556" t="s">
        <v>433</v>
      </c>
      <c r="E3556">
        <v>84.567499999999995</v>
      </c>
      <c r="F3556">
        <f t="shared" si="59"/>
        <v>30</v>
      </c>
    </row>
    <row r="3557" spans="1:6" x14ac:dyDescent="0.35">
      <c r="A3557">
        <v>30074</v>
      </c>
      <c r="B3557" t="s">
        <v>3960</v>
      </c>
      <c r="C3557" t="s">
        <v>428</v>
      </c>
      <c r="D3557" t="s">
        <v>429</v>
      </c>
      <c r="E3557">
        <v>34.127800000000001</v>
      </c>
      <c r="F3557">
        <f t="shared" si="59"/>
        <v>30</v>
      </c>
    </row>
    <row r="3558" spans="1:6" x14ac:dyDescent="0.35">
      <c r="A3558">
        <v>30075</v>
      </c>
      <c r="B3558" t="s">
        <v>3961</v>
      </c>
      <c r="C3558" t="s">
        <v>428</v>
      </c>
      <c r="D3558" t="s">
        <v>429</v>
      </c>
      <c r="E3558">
        <v>24.697099999999999</v>
      </c>
      <c r="F3558">
        <f t="shared" si="59"/>
        <v>30</v>
      </c>
    </row>
    <row r="3559" spans="1:6" x14ac:dyDescent="0.35">
      <c r="A3559">
        <v>30076</v>
      </c>
      <c r="B3559" t="s">
        <v>3962</v>
      </c>
      <c r="C3559" t="s">
        <v>432</v>
      </c>
      <c r="D3559" t="s">
        <v>433</v>
      </c>
      <c r="E3559">
        <v>100.1681</v>
      </c>
      <c r="F3559">
        <f t="shared" si="59"/>
        <v>30</v>
      </c>
    </row>
    <row r="3560" spans="1:6" x14ac:dyDescent="0.35">
      <c r="A3560">
        <v>30077</v>
      </c>
      <c r="B3560" t="s">
        <v>3963</v>
      </c>
      <c r="C3560" t="s">
        <v>428</v>
      </c>
      <c r="D3560" t="s">
        <v>429</v>
      </c>
      <c r="E3560">
        <v>16.6767</v>
      </c>
      <c r="F3560">
        <f t="shared" si="59"/>
        <v>30</v>
      </c>
    </row>
    <row r="3561" spans="1:6" x14ac:dyDescent="0.35">
      <c r="A3561">
        <v>30078</v>
      </c>
      <c r="B3561" t="s">
        <v>3964</v>
      </c>
      <c r="C3561" t="s">
        <v>428</v>
      </c>
      <c r="D3561" t="s">
        <v>429</v>
      </c>
      <c r="E3561">
        <v>38.312399999999997</v>
      </c>
      <c r="F3561">
        <f t="shared" si="59"/>
        <v>30</v>
      </c>
    </row>
    <row r="3562" spans="1:6" x14ac:dyDescent="0.35">
      <c r="A3562">
        <v>30079</v>
      </c>
      <c r="B3562" t="s">
        <v>3965</v>
      </c>
      <c r="C3562" t="s">
        <v>428</v>
      </c>
      <c r="D3562" t="s">
        <v>429</v>
      </c>
      <c r="E3562">
        <v>33.866700000000002</v>
      </c>
      <c r="F3562">
        <f t="shared" si="59"/>
        <v>30</v>
      </c>
    </row>
    <row r="3563" spans="1:6" x14ac:dyDescent="0.35">
      <c r="A3563">
        <v>30080</v>
      </c>
      <c r="B3563" t="s">
        <v>3966</v>
      </c>
      <c r="C3563" t="s">
        <v>428</v>
      </c>
      <c r="D3563" t="s">
        <v>429</v>
      </c>
      <c r="E3563">
        <v>15.840999999999999</v>
      </c>
      <c r="F3563">
        <f t="shared" si="59"/>
        <v>30</v>
      </c>
    </row>
    <row r="3564" spans="1:6" x14ac:dyDescent="0.35">
      <c r="A3564">
        <v>30081</v>
      </c>
      <c r="B3564" t="s">
        <v>3967</v>
      </c>
      <c r="C3564" t="s">
        <v>432</v>
      </c>
      <c r="D3564" t="s">
        <v>433</v>
      </c>
      <c r="E3564">
        <v>82.608099999999993</v>
      </c>
      <c r="F3564">
        <f t="shared" si="59"/>
        <v>30</v>
      </c>
    </row>
    <row r="3565" spans="1:6" x14ac:dyDescent="0.35">
      <c r="A3565">
        <v>30082</v>
      </c>
      <c r="B3565" t="s">
        <v>3968</v>
      </c>
      <c r="C3565" t="s">
        <v>428</v>
      </c>
      <c r="D3565" t="s">
        <v>429</v>
      </c>
      <c r="E3565">
        <v>26.610700000000001</v>
      </c>
      <c r="F3565">
        <f t="shared" si="59"/>
        <v>30</v>
      </c>
    </row>
    <row r="3566" spans="1:6" x14ac:dyDescent="0.35">
      <c r="A3566">
        <v>30083</v>
      </c>
      <c r="B3566" t="s">
        <v>3969</v>
      </c>
      <c r="C3566" t="s">
        <v>428</v>
      </c>
      <c r="D3566" t="s">
        <v>429</v>
      </c>
      <c r="E3566">
        <v>39.981699999999996</v>
      </c>
      <c r="F3566">
        <f t="shared" si="59"/>
        <v>30</v>
      </c>
    </row>
    <row r="3567" spans="1:6" x14ac:dyDescent="0.35">
      <c r="A3567">
        <v>30084</v>
      </c>
      <c r="B3567" t="s">
        <v>3970</v>
      </c>
      <c r="C3567" t="s">
        <v>432</v>
      </c>
      <c r="D3567" t="s">
        <v>433</v>
      </c>
      <c r="E3567">
        <v>22.678799999999999</v>
      </c>
      <c r="F3567">
        <f t="shared" si="59"/>
        <v>30</v>
      </c>
    </row>
    <row r="3568" spans="1:6" x14ac:dyDescent="0.35">
      <c r="A3568">
        <v>30085</v>
      </c>
      <c r="B3568" t="s">
        <v>3971</v>
      </c>
      <c r="C3568" t="s">
        <v>442</v>
      </c>
      <c r="D3568" t="s">
        <v>433</v>
      </c>
      <c r="E3568">
        <v>33.2804</v>
      </c>
      <c r="F3568">
        <f t="shared" si="59"/>
        <v>30</v>
      </c>
    </row>
    <row r="3569" spans="1:6" x14ac:dyDescent="0.35">
      <c r="A3569">
        <v>30086</v>
      </c>
      <c r="B3569" t="s">
        <v>3972</v>
      </c>
      <c r="C3569" t="s">
        <v>442</v>
      </c>
      <c r="D3569" t="s">
        <v>433</v>
      </c>
      <c r="E3569">
        <v>48.547499999999999</v>
      </c>
      <c r="F3569">
        <f t="shared" si="59"/>
        <v>30</v>
      </c>
    </row>
    <row r="3570" spans="1:6" x14ac:dyDescent="0.35">
      <c r="A3570">
        <v>30087</v>
      </c>
      <c r="B3570" t="s">
        <v>3973</v>
      </c>
      <c r="C3570" t="s">
        <v>442</v>
      </c>
      <c r="D3570" t="s">
        <v>433</v>
      </c>
      <c r="E3570">
        <v>21.94</v>
      </c>
      <c r="F3570">
        <f t="shared" si="59"/>
        <v>30</v>
      </c>
    </row>
    <row r="3571" spans="1:6" x14ac:dyDescent="0.35">
      <c r="A3571">
        <v>30088</v>
      </c>
      <c r="B3571" t="s">
        <v>3974</v>
      </c>
      <c r="C3571" t="s">
        <v>432</v>
      </c>
      <c r="D3571" t="s">
        <v>433</v>
      </c>
      <c r="E3571">
        <v>26.2315</v>
      </c>
      <c r="F3571">
        <f t="shared" si="59"/>
        <v>30</v>
      </c>
    </row>
    <row r="3572" spans="1:6" x14ac:dyDescent="0.35">
      <c r="A3572">
        <v>30089</v>
      </c>
      <c r="B3572" t="s">
        <v>3975</v>
      </c>
      <c r="C3572" t="s">
        <v>432</v>
      </c>
      <c r="D3572" t="s">
        <v>433</v>
      </c>
      <c r="E3572">
        <v>12.931800000000001</v>
      </c>
      <c r="F3572">
        <f t="shared" si="59"/>
        <v>30</v>
      </c>
    </row>
    <row r="3573" spans="1:6" x14ac:dyDescent="0.35">
      <c r="A3573">
        <v>30090</v>
      </c>
      <c r="B3573" t="s">
        <v>3976</v>
      </c>
      <c r="C3573" t="s">
        <v>428</v>
      </c>
      <c r="D3573" t="s">
        <v>429</v>
      </c>
      <c r="E3573">
        <v>19.657299999999999</v>
      </c>
      <c r="F3573">
        <f t="shared" si="59"/>
        <v>30</v>
      </c>
    </row>
    <row r="3574" spans="1:6" x14ac:dyDescent="0.35">
      <c r="A3574">
        <v>30091</v>
      </c>
      <c r="B3574" t="s">
        <v>3977</v>
      </c>
      <c r="C3574" t="s">
        <v>428</v>
      </c>
      <c r="D3574" t="s">
        <v>429</v>
      </c>
      <c r="E3574">
        <v>30.8201</v>
      </c>
      <c r="F3574">
        <f t="shared" si="59"/>
        <v>30</v>
      </c>
    </row>
    <row r="3575" spans="1:6" x14ac:dyDescent="0.35">
      <c r="A3575">
        <v>30092</v>
      </c>
      <c r="B3575" t="s">
        <v>3978</v>
      </c>
      <c r="C3575" t="s">
        <v>432</v>
      </c>
      <c r="D3575" t="s">
        <v>433</v>
      </c>
      <c r="E3575">
        <v>119.2864</v>
      </c>
      <c r="F3575">
        <f t="shared" si="59"/>
        <v>30</v>
      </c>
    </row>
    <row r="3576" spans="1:6" x14ac:dyDescent="0.35">
      <c r="A3576">
        <v>30093</v>
      </c>
      <c r="B3576" t="s">
        <v>3979</v>
      </c>
      <c r="C3576" t="s">
        <v>432</v>
      </c>
      <c r="D3576" t="s">
        <v>433</v>
      </c>
      <c r="E3576">
        <v>20.192699999999999</v>
      </c>
      <c r="F3576">
        <f t="shared" si="59"/>
        <v>30</v>
      </c>
    </row>
    <row r="3577" spans="1:6" x14ac:dyDescent="0.35">
      <c r="A3577">
        <v>30094</v>
      </c>
      <c r="B3577" t="s">
        <v>3980</v>
      </c>
      <c r="C3577" t="s">
        <v>432</v>
      </c>
      <c r="D3577" t="s">
        <v>433</v>
      </c>
      <c r="E3577">
        <v>30.750399999999999</v>
      </c>
      <c r="F3577">
        <f t="shared" si="59"/>
        <v>30</v>
      </c>
    </row>
    <row r="3578" spans="1:6" x14ac:dyDescent="0.35">
      <c r="A3578">
        <v>30095</v>
      </c>
      <c r="B3578" t="s">
        <v>3981</v>
      </c>
      <c r="C3578" t="s">
        <v>428</v>
      </c>
      <c r="D3578" t="s">
        <v>429</v>
      </c>
      <c r="E3578">
        <v>22.869800000000001</v>
      </c>
      <c r="F3578">
        <f t="shared" si="59"/>
        <v>30</v>
      </c>
    </row>
    <row r="3579" spans="1:6" x14ac:dyDescent="0.35">
      <c r="A3579">
        <v>30097</v>
      </c>
      <c r="B3579" t="s">
        <v>3982</v>
      </c>
      <c r="C3579" t="s">
        <v>428</v>
      </c>
      <c r="D3579" t="s">
        <v>429</v>
      </c>
      <c r="E3579">
        <v>18.465199999999999</v>
      </c>
      <c r="F3579">
        <f t="shared" si="59"/>
        <v>30</v>
      </c>
    </row>
    <row r="3580" spans="1:6" x14ac:dyDescent="0.35">
      <c r="A3580">
        <v>30098</v>
      </c>
      <c r="B3580" t="s">
        <v>3983</v>
      </c>
      <c r="C3580" t="s">
        <v>428</v>
      </c>
      <c r="D3580" t="s">
        <v>429</v>
      </c>
      <c r="E3580">
        <v>19.1876</v>
      </c>
      <c r="F3580">
        <f t="shared" si="59"/>
        <v>30</v>
      </c>
    </row>
    <row r="3581" spans="1:6" x14ac:dyDescent="0.35">
      <c r="A3581">
        <v>30099</v>
      </c>
      <c r="B3581" t="s">
        <v>3984</v>
      </c>
      <c r="C3581" t="s">
        <v>442</v>
      </c>
      <c r="D3581" t="s">
        <v>433</v>
      </c>
      <c r="E3581">
        <v>34.4803</v>
      </c>
      <c r="F3581">
        <f t="shared" si="59"/>
        <v>30</v>
      </c>
    </row>
    <row r="3582" spans="1:6" x14ac:dyDescent="0.35">
      <c r="A3582">
        <v>30100</v>
      </c>
      <c r="B3582" t="s">
        <v>3985</v>
      </c>
      <c r="C3582" t="s">
        <v>428</v>
      </c>
      <c r="D3582" t="s">
        <v>429</v>
      </c>
      <c r="E3582">
        <v>26.642299999999999</v>
      </c>
      <c r="F3582">
        <f t="shared" si="59"/>
        <v>30</v>
      </c>
    </row>
    <row r="3583" spans="1:6" x14ac:dyDescent="0.35">
      <c r="A3583">
        <v>30101</v>
      </c>
      <c r="B3583" t="s">
        <v>3986</v>
      </c>
      <c r="C3583" t="s">
        <v>428</v>
      </c>
      <c r="D3583" t="s">
        <v>429</v>
      </c>
      <c r="E3583">
        <v>24.833600000000001</v>
      </c>
      <c r="F3583">
        <f t="shared" si="59"/>
        <v>30</v>
      </c>
    </row>
    <row r="3584" spans="1:6" x14ac:dyDescent="0.35">
      <c r="A3584">
        <v>30102</v>
      </c>
      <c r="B3584" t="s">
        <v>3987</v>
      </c>
      <c r="C3584" t="s">
        <v>442</v>
      </c>
      <c r="D3584" t="s">
        <v>433</v>
      </c>
      <c r="E3584">
        <v>26.921600000000002</v>
      </c>
      <c r="F3584">
        <f t="shared" si="59"/>
        <v>30</v>
      </c>
    </row>
    <row r="3585" spans="1:6" x14ac:dyDescent="0.35">
      <c r="A3585">
        <v>30103</v>
      </c>
      <c r="B3585" t="s">
        <v>3988</v>
      </c>
      <c r="C3585" t="s">
        <v>442</v>
      </c>
      <c r="D3585" t="s">
        <v>433</v>
      </c>
      <c r="E3585">
        <v>23.949400000000001</v>
      </c>
      <c r="F3585">
        <f t="shared" si="59"/>
        <v>30</v>
      </c>
    </row>
    <row r="3586" spans="1:6" x14ac:dyDescent="0.35">
      <c r="A3586">
        <v>30104</v>
      </c>
      <c r="B3586" t="s">
        <v>3989</v>
      </c>
      <c r="C3586" t="s">
        <v>428</v>
      </c>
      <c r="D3586" t="s">
        <v>429</v>
      </c>
      <c r="E3586">
        <v>18.991299999999999</v>
      </c>
      <c r="F3586">
        <f t="shared" si="59"/>
        <v>30</v>
      </c>
    </row>
    <row r="3587" spans="1:6" x14ac:dyDescent="0.35">
      <c r="A3587">
        <v>30105</v>
      </c>
      <c r="B3587" t="s">
        <v>3990</v>
      </c>
      <c r="C3587" t="s">
        <v>428</v>
      </c>
      <c r="D3587" t="s">
        <v>429</v>
      </c>
      <c r="E3587">
        <v>12.239000000000001</v>
      </c>
      <c r="F3587">
        <f t="shared" ref="F3587:F3650" si="60">INT(A3587/1000)</f>
        <v>30</v>
      </c>
    </row>
    <row r="3588" spans="1:6" x14ac:dyDescent="0.35">
      <c r="A3588">
        <v>30106</v>
      </c>
      <c r="B3588" t="s">
        <v>3991</v>
      </c>
      <c r="C3588" t="s">
        <v>428</v>
      </c>
      <c r="D3588" t="s">
        <v>429</v>
      </c>
      <c r="E3588">
        <v>8.4666999999999994</v>
      </c>
      <c r="F3588">
        <f t="shared" si="60"/>
        <v>30</v>
      </c>
    </row>
    <row r="3589" spans="1:6" x14ac:dyDescent="0.35">
      <c r="A3589">
        <v>30107</v>
      </c>
      <c r="B3589" t="s">
        <v>3992</v>
      </c>
      <c r="C3589" t="s">
        <v>451</v>
      </c>
      <c r="D3589" t="s">
        <v>433</v>
      </c>
      <c r="E3589">
        <v>41.229199999999999</v>
      </c>
      <c r="F3589">
        <f t="shared" si="60"/>
        <v>30</v>
      </c>
    </row>
    <row r="3590" spans="1:6" x14ac:dyDescent="0.35">
      <c r="A3590">
        <v>30108</v>
      </c>
      <c r="B3590" t="s">
        <v>3993</v>
      </c>
      <c r="C3590" t="s">
        <v>442</v>
      </c>
      <c r="D3590" t="s">
        <v>433</v>
      </c>
      <c r="E3590">
        <v>22.529</v>
      </c>
      <c r="F3590">
        <f t="shared" si="60"/>
        <v>30</v>
      </c>
    </row>
    <row r="3591" spans="1:6" x14ac:dyDescent="0.35">
      <c r="A3591">
        <v>30109</v>
      </c>
      <c r="B3591" t="s">
        <v>3994</v>
      </c>
      <c r="C3591" t="s">
        <v>428</v>
      </c>
      <c r="D3591" t="s">
        <v>429</v>
      </c>
      <c r="E3591">
        <v>50.196300000000001</v>
      </c>
      <c r="F3591">
        <f t="shared" si="60"/>
        <v>30</v>
      </c>
    </row>
    <row r="3592" spans="1:6" x14ac:dyDescent="0.35">
      <c r="A3592">
        <v>30110</v>
      </c>
      <c r="B3592" t="s">
        <v>3995</v>
      </c>
      <c r="C3592" t="s">
        <v>432</v>
      </c>
      <c r="D3592" t="s">
        <v>433</v>
      </c>
      <c r="E3592">
        <v>66.901499999999999</v>
      </c>
      <c r="F3592">
        <f t="shared" si="60"/>
        <v>30</v>
      </c>
    </row>
    <row r="3593" spans="1:6" x14ac:dyDescent="0.35">
      <c r="A3593">
        <v>30111</v>
      </c>
      <c r="B3593" t="s">
        <v>3996</v>
      </c>
      <c r="C3593" t="s">
        <v>432</v>
      </c>
      <c r="D3593" t="s">
        <v>433</v>
      </c>
      <c r="E3593">
        <v>20.2288</v>
      </c>
      <c r="F3593">
        <f t="shared" si="60"/>
        <v>30</v>
      </c>
    </row>
    <row r="3594" spans="1:6" x14ac:dyDescent="0.35">
      <c r="A3594">
        <v>30112</v>
      </c>
      <c r="B3594" t="s">
        <v>3997</v>
      </c>
      <c r="C3594" t="s">
        <v>432</v>
      </c>
      <c r="D3594" t="s">
        <v>433</v>
      </c>
      <c r="E3594">
        <v>20.5989</v>
      </c>
      <c r="F3594">
        <f t="shared" si="60"/>
        <v>30</v>
      </c>
    </row>
    <row r="3595" spans="1:6" x14ac:dyDescent="0.35">
      <c r="A3595">
        <v>30113</v>
      </c>
      <c r="B3595" t="s">
        <v>3998</v>
      </c>
      <c r="C3595" t="s">
        <v>432</v>
      </c>
      <c r="D3595" t="s">
        <v>433</v>
      </c>
      <c r="E3595">
        <v>64.939800000000005</v>
      </c>
      <c r="F3595">
        <f t="shared" si="60"/>
        <v>30</v>
      </c>
    </row>
    <row r="3596" spans="1:6" x14ac:dyDescent="0.35">
      <c r="A3596">
        <v>30114</v>
      </c>
      <c r="B3596" t="s">
        <v>3999</v>
      </c>
      <c r="C3596" t="s">
        <v>428</v>
      </c>
      <c r="D3596" t="s">
        <v>429</v>
      </c>
      <c r="E3596">
        <v>43.0732</v>
      </c>
      <c r="F3596">
        <f t="shared" si="60"/>
        <v>30</v>
      </c>
    </row>
    <row r="3597" spans="1:6" x14ac:dyDescent="0.35">
      <c r="A3597">
        <v>30116</v>
      </c>
      <c r="B3597" t="s">
        <v>4000</v>
      </c>
      <c r="C3597" t="s">
        <v>442</v>
      </c>
      <c r="D3597" t="s">
        <v>433</v>
      </c>
      <c r="E3597">
        <v>35.689100000000003</v>
      </c>
      <c r="F3597">
        <f t="shared" si="60"/>
        <v>30</v>
      </c>
    </row>
    <row r="3598" spans="1:6" x14ac:dyDescent="0.35">
      <c r="A3598">
        <v>30117</v>
      </c>
      <c r="B3598" t="s">
        <v>4001</v>
      </c>
      <c r="C3598" t="s">
        <v>432</v>
      </c>
      <c r="D3598" t="s">
        <v>433</v>
      </c>
      <c r="E3598">
        <v>209.00149999999999</v>
      </c>
      <c r="F3598">
        <f t="shared" si="60"/>
        <v>30</v>
      </c>
    </row>
    <row r="3599" spans="1:6" x14ac:dyDescent="0.35">
      <c r="A3599">
        <v>30118</v>
      </c>
      <c r="B3599" t="s">
        <v>4002</v>
      </c>
      <c r="C3599" t="s">
        <v>428</v>
      </c>
      <c r="D3599" t="s">
        <v>429</v>
      </c>
      <c r="E3599">
        <v>15.223000000000001</v>
      </c>
      <c r="F3599">
        <f t="shared" si="60"/>
        <v>30</v>
      </c>
    </row>
    <row r="3600" spans="1:6" x14ac:dyDescent="0.35">
      <c r="A3600">
        <v>30120</v>
      </c>
      <c r="B3600" t="s">
        <v>4003</v>
      </c>
      <c r="C3600" t="s">
        <v>428</v>
      </c>
      <c r="D3600" t="s">
        <v>429</v>
      </c>
      <c r="E3600">
        <v>28.481400000000001</v>
      </c>
      <c r="F3600">
        <f t="shared" si="60"/>
        <v>30</v>
      </c>
    </row>
    <row r="3601" spans="1:6" x14ac:dyDescent="0.35">
      <c r="A3601">
        <v>30121</v>
      </c>
      <c r="B3601" t="s">
        <v>4004</v>
      </c>
      <c r="C3601" t="s">
        <v>442</v>
      </c>
      <c r="D3601" t="s">
        <v>433</v>
      </c>
      <c r="E3601">
        <v>64.806200000000004</v>
      </c>
      <c r="F3601">
        <f t="shared" si="60"/>
        <v>30</v>
      </c>
    </row>
    <row r="3602" spans="1:6" x14ac:dyDescent="0.35">
      <c r="A3602">
        <v>30122</v>
      </c>
      <c r="B3602" t="s">
        <v>4005</v>
      </c>
      <c r="C3602" t="s">
        <v>442</v>
      </c>
      <c r="D3602" t="s">
        <v>433</v>
      </c>
      <c r="E3602">
        <v>33.662999999999997</v>
      </c>
      <c r="F3602">
        <f t="shared" si="60"/>
        <v>30</v>
      </c>
    </row>
    <row r="3603" spans="1:6" x14ac:dyDescent="0.35">
      <c r="A3603">
        <v>30123</v>
      </c>
      <c r="B3603" t="s">
        <v>4006</v>
      </c>
      <c r="C3603" t="s">
        <v>442</v>
      </c>
      <c r="D3603" t="s">
        <v>433</v>
      </c>
      <c r="E3603">
        <v>48.753500000000003</v>
      </c>
      <c r="F3603">
        <f t="shared" si="60"/>
        <v>30</v>
      </c>
    </row>
    <row r="3604" spans="1:6" x14ac:dyDescent="0.35">
      <c r="A3604">
        <v>30124</v>
      </c>
      <c r="B3604" t="s">
        <v>4007</v>
      </c>
      <c r="C3604" t="s">
        <v>442</v>
      </c>
      <c r="D3604" t="s">
        <v>433</v>
      </c>
      <c r="E3604">
        <v>77.728399999999993</v>
      </c>
      <c r="F3604">
        <f t="shared" si="60"/>
        <v>30</v>
      </c>
    </row>
    <row r="3605" spans="1:6" x14ac:dyDescent="0.35">
      <c r="A3605">
        <v>30126</v>
      </c>
      <c r="B3605" t="s">
        <v>4008</v>
      </c>
      <c r="C3605" t="s">
        <v>428</v>
      </c>
      <c r="D3605" t="s">
        <v>429</v>
      </c>
      <c r="E3605">
        <v>10.6418</v>
      </c>
      <c r="F3605">
        <f t="shared" si="60"/>
        <v>30</v>
      </c>
    </row>
    <row r="3606" spans="1:6" x14ac:dyDescent="0.35">
      <c r="A3606">
        <v>30127</v>
      </c>
      <c r="B3606" t="s">
        <v>4009</v>
      </c>
      <c r="C3606" t="s">
        <v>428</v>
      </c>
      <c r="D3606" t="s">
        <v>429</v>
      </c>
      <c r="E3606">
        <v>18.133299999999998</v>
      </c>
      <c r="F3606">
        <f t="shared" si="60"/>
        <v>30</v>
      </c>
    </row>
    <row r="3607" spans="1:6" x14ac:dyDescent="0.35">
      <c r="A3607">
        <v>30128</v>
      </c>
      <c r="B3607" t="s">
        <v>4010</v>
      </c>
      <c r="C3607" t="s">
        <v>428</v>
      </c>
      <c r="D3607" t="s">
        <v>429</v>
      </c>
      <c r="E3607">
        <v>19.186399999999999</v>
      </c>
      <c r="F3607">
        <f t="shared" si="60"/>
        <v>30</v>
      </c>
    </row>
    <row r="3608" spans="1:6" x14ac:dyDescent="0.35">
      <c r="A3608">
        <v>30129</v>
      </c>
      <c r="B3608" t="s">
        <v>40</v>
      </c>
      <c r="C3608" t="s">
        <v>511</v>
      </c>
      <c r="D3608" t="s">
        <v>429</v>
      </c>
      <c r="E3608">
        <v>57.1599</v>
      </c>
      <c r="F3608">
        <f t="shared" si="60"/>
        <v>30</v>
      </c>
    </row>
    <row r="3609" spans="1:6" x14ac:dyDescent="0.35">
      <c r="A3609">
        <v>30130</v>
      </c>
      <c r="B3609" t="s">
        <v>4011</v>
      </c>
      <c r="C3609" t="s">
        <v>428</v>
      </c>
      <c r="D3609" t="s">
        <v>429</v>
      </c>
      <c r="E3609">
        <v>34.524500000000003</v>
      </c>
      <c r="F3609">
        <f t="shared" si="60"/>
        <v>30</v>
      </c>
    </row>
    <row r="3610" spans="1:6" x14ac:dyDescent="0.35">
      <c r="A3610">
        <v>30131</v>
      </c>
      <c r="B3610" t="s">
        <v>4012</v>
      </c>
      <c r="C3610" t="s">
        <v>442</v>
      </c>
      <c r="D3610" t="s">
        <v>433</v>
      </c>
      <c r="E3610">
        <v>54.354100000000003</v>
      </c>
      <c r="F3610">
        <f t="shared" si="60"/>
        <v>30</v>
      </c>
    </row>
    <row r="3611" spans="1:6" x14ac:dyDescent="0.35">
      <c r="A3611">
        <v>30132</v>
      </c>
      <c r="B3611" t="s">
        <v>4013</v>
      </c>
      <c r="C3611" t="s">
        <v>432</v>
      </c>
      <c r="D3611" t="s">
        <v>433</v>
      </c>
      <c r="E3611">
        <v>39.115099999999998</v>
      </c>
      <c r="F3611">
        <f t="shared" si="60"/>
        <v>30</v>
      </c>
    </row>
    <row r="3612" spans="1:6" x14ac:dyDescent="0.35">
      <c r="A3612">
        <v>30133</v>
      </c>
      <c r="B3612" t="s">
        <v>4014</v>
      </c>
      <c r="C3612" t="s">
        <v>432</v>
      </c>
      <c r="D3612" t="s">
        <v>433</v>
      </c>
      <c r="E3612">
        <v>12.8941</v>
      </c>
      <c r="F3612">
        <f t="shared" si="60"/>
        <v>30</v>
      </c>
    </row>
    <row r="3613" spans="1:6" x14ac:dyDescent="0.35">
      <c r="A3613">
        <v>30135</v>
      </c>
      <c r="B3613" t="s">
        <v>4015</v>
      </c>
      <c r="C3613" t="s">
        <v>428</v>
      </c>
      <c r="D3613" t="s">
        <v>429</v>
      </c>
      <c r="E3613">
        <v>3.5343</v>
      </c>
      <c r="F3613">
        <f t="shared" si="60"/>
        <v>30</v>
      </c>
    </row>
    <row r="3614" spans="1:6" x14ac:dyDescent="0.35">
      <c r="A3614">
        <v>30136</v>
      </c>
      <c r="B3614" t="s">
        <v>4016</v>
      </c>
      <c r="C3614" t="s">
        <v>432</v>
      </c>
      <c r="D3614" t="s">
        <v>433</v>
      </c>
      <c r="E3614">
        <v>18.088799999999999</v>
      </c>
      <c r="F3614">
        <f t="shared" si="60"/>
        <v>30</v>
      </c>
    </row>
    <row r="3615" spans="1:6" x14ac:dyDescent="0.35">
      <c r="A3615">
        <v>30137</v>
      </c>
      <c r="B3615" t="s">
        <v>4017</v>
      </c>
      <c r="C3615" t="s">
        <v>442</v>
      </c>
      <c r="D3615" t="s">
        <v>433</v>
      </c>
      <c r="E3615">
        <v>29.241299999999999</v>
      </c>
      <c r="F3615">
        <f t="shared" si="60"/>
        <v>30</v>
      </c>
    </row>
    <row r="3616" spans="1:6" x14ac:dyDescent="0.35">
      <c r="A3616">
        <v>30138</v>
      </c>
      <c r="B3616" t="s">
        <v>4018</v>
      </c>
      <c r="C3616" t="s">
        <v>428</v>
      </c>
      <c r="D3616" t="s">
        <v>429</v>
      </c>
      <c r="E3616">
        <v>10.793100000000001</v>
      </c>
      <c r="F3616">
        <f t="shared" si="60"/>
        <v>30</v>
      </c>
    </row>
    <row r="3617" spans="1:6" x14ac:dyDescent="0.35">
      <c r="A3617">
        <v>30188</v>
      </c>
      <c r="B3617" t="s">
        <v>4019</v>
      </c>
      <c r="C3617" t="s">
        <v>428</v>
      </c>
      <c r="D3617" t="s">
        <v>429</v>
      </c>
      <c r="E3617">
        <v>47.304200000000002</v>
      </c>
      <c r="F3617">
        <f t="shared" si="60"/>
        <v>30</v>
      </c>
    </row>
    <row r="3618" spans="1:6" x14ac:dyDescent="0.35">
      <c r="A3618">
        <v>30189</v>
      </c>
      <c r="B3618" t="s">
        <v>4020</v>
      </c>
      <c r="C3618" t="s">
        <v>451</v>
      </c>
      <c r="D3618" t="s">
        <v>433</v>
      </c>
      <c r="E3618">
        <v>62.0486</v>
      </c>
      <c r="F3618">
        <f t="shared" si="60"/>
        <v>30</v>
      </c>
    </row>
    <row r="3619" spans="1:6" x14ac:dyDescent="0.35">
      <c r="A3619">
        <v>30190</v>
      </c>
      <c r="B3619" t="s">
        <v>4021</v>
      </c>
      <c r="C3619" t="s">
        <v>428</v>
      </c>
      <c r="D3619" t="s">
        <v>429</v>
      </c>
      <c r="E3619">
        <v>28.378599999999999</v>
      </c>
      <c r="F3619">
        <f t="shared" si="60"/>
        <v>30</v>
      </c>
    </row>
    <row r="3620" spans="1:6" x14ac:dyDescent="0.35">
      <c r="A3620">
        <v>30191</v>
      </c>
      <c r="B3620" t="s">
        <v>4022</v>
      </c>
      <c r="C3620" t="s">
        <v>432</v>
      </c>
      <c r="D3620" t="s">
        <v>433</v>
      </c>
      <c r="E3620">
        <v>35.569600000000001</v>
      </c>
      <c r="F3620">
        <f t="shared" si="60"/>
        <v>30</v>
      </c>
    </row>
    <row r="3621" spans="1:6" x14ac:dyDescent="0.35">
      <c r="A3621">
        <v>31001</v>
      </c>
      <c r="B3621" t="s">
        <v>4023</v>
      </c>
      <c r="C3621" t="s">
        <v>428</v>
      </c>
      <c r="D3621" t="s">
        <v>429</v>
      </c>
      <c r="E3621">
        <v>6.5218999999999996</v>
      </c>
      <c r="F3621">
        <f t="shared" si="60"/>
        <v>31</v>
      </c>
    </row>
    <row r="3622" spans="1:6" x14ac:dyDescent="0.35">
      <c r="A3622">
        <v>31002</v>
      </c>
      <c r="B3622" t="s">
        <v>4024</v>
      </c>
      <c r="C3622" t="s">
        <v>428</v>
      </c>
      <c r="D3622" t="s">
        <v>429</v>
      </c>
      <c r="E3622">
        <v>34.7348</v>
      </c>
      <c r="F3622">
        <f t="shared" si="60"/>
        <v>31</v>
      </c>
    </row>
    <row r="3623" spans="1:6" x14ac:dyDescent="0.35">
      <c r="A3623">
        <v>31003</v>
      </c>
      <c r="B3623" t="s">
        <v>4025</v>
      </c>
      <c r="C3623" t="s">
        <v>428</v>
      </c>
      <c r="D3623" t="s">
        <v>429</v>
      </c>
      <c r="E3623">
        <v>26.756699999999999</v>
      </c>
      <c r="F3623">
        <f t="shared" si="60"/>
        <v>31</v>
      </c>
    </row>
    <row r="3624" spans="1:6" x14ac:dyDescent="0.35">
      <c r="A3624">
        <v>31004</v>
      </c>
      <c r="B3624" t="s">
        <v>4026</v>
      </c>
      <c r="C3624" t="s">
        <v>442</v>
      </c>
      <c r="D3624" t="s">
        <v>433</v>
      </c>
      <c r="E3624">
        <v>13.3978</v>
      </c>
      <c r="F3624">
        <f t="shared" si="60"/>
        <v>31</v>
      </c>
    </row>
    <row r="3625" spans="1:6" x14ac:dyDescent="0.35">
      <c r="A3625">
        <v>31005</v>
      </c>
      <c r="B3625" t="s">
        <v>4027</v>
      </c>
      <c r="C3625" t="s">
        <v>428</v>
      </c>
      <c r="D3625" t="s">
        <v>429</v>
      </c>
      <c r="E3625">
        <v>10.129799999999999</v>
      </c>
      <c r="F3625">
        <f t="shared" si="60"/>
        <v>31</v>
      </c>
    </row>
    <row r="3626" spans="1:6" x14ac:dyDescent="0.35">
      <c r="A3626">
        <v>31006</v>
      </c>
      <c r="B3626" t="s">
        <v>4028</v>
      </c>
      <c r="C3626" t="s">
        <v>428</v>
      </c>
      <c r="D3626" t="s">
        <v>429</v>
      </c>
      <c r="E3626">
        <v>8.3033000000000001</v>
      </c>
      <c r="F3626">
        <f t="shared" si="60"/>
        <v>31</v>
      </c>
    </row>
    <row r="3627" spans="1:6" x14ac:dyDescent="0.35">
      <c r="A3627">
        <v>31007</v>
      </c>
      <c r="B3627" t="s">
        <v>41</v>
      </c>
      <c r="C3627" t="s">
        <v>511</v>
      </c>
      <c r="D3627" t="s">
        <v>429</v>
      </c>
      <c r="E3627">
        <v>41.482599999999998</v>
      </c>
      <c r="F3627">
        <f t="shared" si="60"/>
        <v>31</v>
      </c>
    </row>
    <row r="3628" spans="1:6" x14ac:dyDescent="0.35">
      <c r="A3628">
        <v>31008</v>
      </c>
      <c r="B3628" t="s">
        <v>4029</v>
      </c>
      <c r="C3628" t="s">
        <v>428</v>
      </c>
      <c r="D3628" t="s">
        <v>429</v>
      </c>
      <c r="E3628">
        <v>11.366099999999999</v>
      </c>
      <c r="F3628">
        <f t="shared" si="60"/>
        <v>31</v>
      </c>
    </row>
    <row r="3629" spans="1:6" x14ac:dyDescent="0.35">
      <c r="A3629">
        <v>31009</v>
      </c>
      <c r="B3629" t="s">
        <v>4030</v>
      </c>
      <c r="C3629" t="s">
        <v>428</v>
      </c>
      <c r="D3629" t="s">
        <v>429</v>
      </c>
      <c r="E3629">
        <v>119.0502</v>
      </c>
      <c r="F3629">
        <f t="shared" si="60"/>
        <v>31</v>
      </c>
    </row>
    <row r="3630" spans="1:6" x14ac:dyDescent="0.35">
      <c r="A3630">
        <v>31010</v>
      </c>
      <c r="B3630" t="s">
        <v>4031</v>
      </c>
      <c r="C3630" t="s">
        <v>428</v>
      </c>
      <c r="D3630" t="s">
        <v>429</v>
      </c>
      <c r="E3630">
        <v>8.4853000000000005</v>
      </c>
      <c r="F3630">
        <f t="shared" si="60"/>
        <v>31</v>
      </c>
    </row>
    <row r="3631" spans="1:6" x14ac:dyDescent="0.35">
      <c r="A3631">
        <v>31011</v>
      </c>
      <c r="B3631" t="s">
        <v>4032</v>
      </c>
      <c r="C3631" t="s">
        <v>428</v>
      </c>
      <c r="D3631" t="s">
        <v>429</v>
      </c>
      <c r="E3631">
        <v>7.3036000000000003</v>
      </c>
      <c r="F3631">
        <f t="shared" si="60"/>
        <v>31</v>
      </c>
    </row>
    <row r="3632" spans="1:6" x14ac:dyDescent="0.35">
      <c r="A3632">
        <v>31012</v>
      </c>
      <c r="B3632" t="s">
        <v>4033</v>
      </c>
      <c r="C3632" t="s">
        <v>511</v>
      </c>
      <c r="D3632" t="s">
        <v>429</v>
      </c>
      <c r="E3632">
        <v>20.4282</v>
      </c>
      <c r="F3632">
        <f t="shared" si="60"/>
        <v>31</v>
      </c>
    </row>
    <row r="3633" spans="1:6" x14ac:dyDescent="0.35">
      <c r="A3633">
        <v>31013</v>
      </c>
      <c r="B3633" t="s">
        <v>4034</v>
      </c>
      <c r="C3633" t="s">
        <v>428</v>
      </c>
      <c r="D3633" t="s">
        <v>429</v>
      </c>
      <c r="E3633">
        <v>3.6823999999999999</v>
      </c>
      <c r="F3633">
        <f t="shared" si="60"/>
        <v>31</v>
      </c>
    </row>
    <row r="3634" spans="1:6" x14ac:dyDescent="0.35">
      <c r="A3634">
        <v>31014</v>
      </c>
      <c r="B3634" t="s">
        <v>4035</v>
      </c>
      <c r="C3634" t="s">
        <v>428</v>
      </c>
      <c r="D3634" t="s">
        <v>429</v>
      </c>
      <c r="E3634">
        <v>6.1429999999999998</v>
      </c>
      <c r="F3634">
        <f t="shared" si="60"/>
        <v>31</v>
      </c>
    </row>
    <row r="3635" spans="1:6" x14ac:dyDescent="0.35">
      <c r="A3635">
        <v>31015</v>
      </c>
      <c r="B3635" t="s">
        <v>4036</v>
      </c>
      <c r="C3635" t="s">
        <v>428</v>
      </c>
      <c r="D3635" t="s">
        <v>429</v>
      </c>
      <c r="E3635">
        <v>15.594900000000001</v>
      </c>
      <c r="F3635">
        <f t="shared" si="60"/>
        <v>31</v>
      </c>
    </row>
    <row r="3636" spans="1:6" x14ac:dyDescent="0.35">
      <c r="A3636">
        <v>31016</v>
      </c>
      <c r="B3636" t="s">
        <v>4037</v>
      </c>
      <c r="C3636" t="s">
        <v>428</v>
      </c>
      <c r="D3636" t="s">
        <v>429</v>
      </c>
      <c r="E3636">
        <v>17.179300000000001</v>
      </c>
      <c r="F3636">
        <f t="shared" si="60"/>
        <v>31</v>
      </c>
    </row>
    <row r="3637" spans="1:6" x14ac:dyDescent="0.35">
      <c r="A3637">
        <v>31017</v>
      </c>
      <c r="B3637" t="s">
        <v>4038</v>
      </c>
      <c r="C3637" t="s">
        <v>428</v>
      </c>
      <c r="D3637" t="s">
        <v>429</v>
      </c>
      <c r="E3637">
        <v>13.7204</v>
      </c>
      <c r="F3637">
        <f t="shared" si="60"/>
        <v>31</v>
      </c>
    </row>
    <row r="3638" spans="1:6" x14ac:dyDescent="0.35">
      <c r="A3638">
        <v>31018</v>
      </c>
      <c r="B3638" t="s">
        <v>4039</v>
      </c>
      <c r="C3638" t="s">
        <v>428</v>
      </c>
      <c r="D3638" t="s">
        <v>429</v>
      </c>
      <c r="E3638">
        <v>33.327599999999997</v>
      </c>
      <c r="F3638">
        <f t="shared" si="60"/>
        <v>31</v>
      </c>
    </row>
    <row r="3639" spans="1:6" x14ac:dyDescent="0.35">
      <c r="A3639">
        <v>31019</v>
      </c>
      <c r="B3639" t="s">
        <v>4040</v>
      </c>
      <c r="C3639" t="s">
        <v>428</v>
      </c>
      <c r="D3639" t="s">
        <v>429</v>
      </c>
      <c r="E3639">
        <v>10.3758</v>
      </c>
      <c r="F3639">
        <f t="shared" si="60"/>
        <v>31</v>
      </c>
    </row>
    <row r="3640" spans="1:6" x14ac:dyDescent="0.35">
      <c r="A3640">
        <v>31020</v>
      </c>
      <c r="B3640" t="s">
        <v>4041</v>
      </c>
      <c r="C3640" t="s">
        <v>428</v>
      </c>
      <c r="D3640" t="s">
        <v>429</v>
      </c>
      <c r="E3640">
        <v>4.2828999999999997</v>
      </c>
      <c r="F3640">
        <f t="shared" si="60"/>
        <v>31</v>
      </c>
    </row>
    <row r="3641" spans="1:6" x14ac:dyDescent="0.35">
      <c r="A3641">
        <v>31021</v>
      </c>
      <c r="B3641" t="s">
        <v>4042</v>
      </c>
      <c r="C3641" t="s">
        <v>428</v>
      </c>
      <c r="D3641" t="s">
        <v>429</v>
      </c>
      <c r="E3641">
        <v>8.8084000000000007</v>
      </c>
      <c r="F3641">
        <f t="shared" si="60"/>
        <v>31</v>
      </c>
    </row>
    <row r="3642" spans="1:6" x14ac:dyDescent="0.35">
      <c r="A3642">
        <v>31022</v>
      </c>
      <c r="B3642" t="s">
        <v>4043</v>
      </c>
      <c r="C3642" t="s">
        <v>428</v>
      </c>
      <c r="D3642" t="s">
        <v>429</v>
      </c>
      <c r="E3642">
        <v>17.3004</v>
      </c>
      <c r="F3642">
        <f t="shared" si="60"/>
        <v>31</v>
      </c>
    </row>
    <row r="3643" spans="1:6" x14ac:dyDescent="0.35">
      <c r="A3643">
        <v>31023</v>
      </c>
      <c r="B3643" t="s">
        <v>4044</v>
      </c>
      <c r="C3643" t="s">
        <v>428</v>
      </c>
      <c r="D3643" t="s">
        <v>429</v>
      </c>
      <c r="E3643">
        <v>19.328399999999998</v>
      </c>
      <c r="F3643">
        <f t="shared" si="60"/>
        <v>31</v>
      </c>
    </row>
    <row r="3644" spans="1:6" x14ac:dyDescent="0.35">
      <c r="A3644">
        <v>31024</v>
      </c>
      <c r="B3644" t="s">
        <v>4045</v>
      </c>
      <c r="C3644" t="s">
        <v>428</v>
      </c>
      <c r="D3644" t="s">
        <v>429</v>
      </c>
      <c r="E3644">
        <v>5.5045000000000002</v>
      </c>
      <c r="F3644">
        <f t="shared" si="60"/>
        <v>31</v>
      </c>
    </row>
    <row r="3645" spans="1:6" x14ac:dyDescent="0.35">
      <c r="A3645">
        <v>31025</v>
      </c>
      <c r="B3645" t="s">
        <v>4046</v>
      </c>
      <c r="C3645" t="s">
        <v>428</v>
      </c>
      <c r="D3645" t="s">
        <v>429</v>
      </c>
      <c r="E3645">
        <v>12.0594</v>
      </c>
      <c r="F3645">
        <f t="shared" si="60"/>
        <v>31</v>
      </c>
    </row>
    <row r="3646" spans="1:6" x14ac:dyDescent="0.35">
      <c r="A3646">
        <v>32001</v>
      </c>
      <c r="B3646" t="s">
        <v>4047</v>
      </c>
      <c r="C3646" t="s">
        <v>428</v>
      </c>
      <c r="D3646" t="s">
        <v>429</v>
      </c>
      <c r="E3646">
        <v>45.481099999999998</v>
      </c>
      <c r="F3646">
        <f t="shared" si="60"/>
        <v>32</v>
      </c>
    </row>
    <row r="3647" spans="1:6" x14ac:dyDescent="0.35">
      <c r="A3647">
        <v>32002</v>
      </c>
      <c r="B3647" t="s">
        <v>4048</v>
      </c>
      <c r="C3647" t="s">
        <v>428</v>
      </c>
      <c r="D3647" t="s">
        <v>429</v>
      </c>
      <c r="E3647">
        <v>12.6434</v>
      </c>
      <c r="F3647">
        <f t="shared" si="60"/>
        <v>32</v>
      </c>
    </row>
    <row r="3648" spans="1:6" x14ac:dyDescent="0.35">
      <c r="A3648">
        <v>32003</v>
      </c>
      <c r="B3648" t="s">
        <v>4049</v>
      </c>
      <c r="C3648" t="s">
        <v>428</v>
      </c>
      <c r="D3648" t="s">
        <v>429</v>
      </c>
      <c r="E3648">
        <v>14.4566</v>
      </c>
      <c r="F3648">
        <f t="shared" si="60"/>
        <v>32</v>
      </c>
    </row>
    <row r="3649" spans="1:6" x14ac:dyDescent="0.35">
      <c r="A3649">
        <v>32004</v>
      </c>
      <c r="B3649" t="s">
        <v>4050</v>
      </c>
      <c r="C3649" t="s">
        <v>428</v>
      </c>
      <c r="D3649" t="s">
        <v>429</v>
      </c>
      <c r="E3649">
        <v>24.2182</v>
      </c>
      <c r="F3649">
        <f t="shared" si="60"/>
        <v>32</v>
      </c>
    </row>
    <row r="3650" spans="1:6" x14ac:dyDescent="0.35">
      <c r="A3650">
        <v>32005</v>
      </c>
      <c r="B3650" t="s">
        <v>4051</v>
      </c>
      <c r="C3650" t="s">
        <v>428</v>
      </c>
      <c r="D3650" t="s">
        <v>429</v>
      </c>
      <c r="E3650">
        <v>31.350899999999999</v>
      </c>
      <c r="F3650">
        <f t="shared" si="60"/>
        <v>32</v>
      </c>
    </row>
    <row r="3651" spans="1:6" x14ac:dyDescent="0.35">
      <c r="A3651">
        <v>32006</v>
      </c>
      <c r="B3651" t="s">
        <v>42</v>
      </c>
      <c r="C3651" t="s">
        <v>511</v>
      </c>
      <c r="D3651" t="s">
        <v>429</v>
      </c>
      <c r="E3651">
        <v>84.6755</v>
      </c>
      <c r="F3651">
        <f t="shared" ref="F3651:F3714" si="61">INT(A3651/1000)</f>
        <v>32</v>
      </c>
    </row>
    <row r="3652" spans="1:6" x14ac:dyDescent="0.35">
      <c r="A3652">
        <v>33001</v>
      </c>
      <c r="B3652" t="s">
        <v>4052</v>
      </c>
      <c r="C3652" t="s">
        <v>442</v>
      </c>
      <c r="D3652" t="s">
        <v>433</v>
      </c>
      <c r="E3652">
        <v>36.141300000000001</v>
      </c>
      <c r="F3652">
        <f t="shared" si="61"/>
        <v>33</v>
      </c>
    </row>
    <row r="3653" spans="1:6" x14ac:dyDescent="0.35">
      <c r="A3653">
        <v>33002</v>
      </c>
      <c r="B3653" t="s">
        <v>4053</v>
      </c>
      <c r="C3653" t="s">
        <v>428</v>
      </c>
      <c r="D3653" t="s">
        <v>429</v>
      </c>
      <c r="E3653">
        <v>54.964399999999998</v>
      </c>
      <c r="F3653">
        <f t="shared" si="61"/>
        <v>33</v>
      </c>
    </row>
    <row r="3654" spans="1:6" x14ac:dyDescent="0.35">
      <c r="A3654">
        <v>33003</v>
      </c>
      <c r="B3654" t="s">
        <v>4054</v>
      </c>
      <c r="C3654" t="s">
        <v>428</v>
      </c>
      <c r="D3654" t="s">
        <v>429</v>
      </c>
      <c r="E3654">
        <v>23.812100000000001</v>
      </c>
      <c r="F3654">
        <f t="shared" si="61"/>
        <v>33</v>
      </c>
    </row>
    <row r="3655" spans="1:6" x14ac:dyDescent="0.35">
      <c r="A3655">
        <v>33004</v>
      </c>
      <c r="B3655" t="s">
        <v>4055</v>
      </c>
      <c r="C3655" t="s">
        <v>442</v>
      </c>
      <c r="D3655" t="s">
        <v>433</v>
      </c>
      <c r="E3655">
        <v>122.7736</v>
      </c>
      <c r="F3655">
        <f t="shared" si="61"/>
        <v>33</v>
      </c>
    </row>
    <row r="3656" spans="1:6" x14ac:dyDescent="0.35">
      <c r="A3656">
        <v>33005</v>
      </c>
      <c r="B3656" t="s">
        <v>4056</v>
      </c>
      <c r="C3656" t="s">
        <v>432</v>
      </c>
      <c r="D3656" t="s">
        <v>433</v>
      </c>
      <c r="E3656">
        <v>106.6463</v>
      </c>
      <c r="F3656">
        <f t="shared" si="61"/>
        <v>33</v>
      </c>
    </row>
    <row r="3657" spans="1:6" x14ac:dyDescent="0.35">
      <c r="A3657">
        <v>33006</v>
      </c>
      <c r="B3657" t="s">
        <v>4057</v>
      </c>
      <c r="C3657" t="s">
        <v>428</v>
      </c>
      <c r="D3657" t="s">
        <v>429</v>
      </c>
      <c r="E3657">
        <v>51.399000000000001</v>
      </c>
      <c r="F3657">
        <f t="shared" si="61"/>
        <v>33</v>
      </c>
    </row>
    <row r="3658" spans="1:6" x14ac:dyDescent="0.35">
      <c r="A3658">
        <v>33007</v>
      </c>
      <c r="B3658" t="s">
        <v>4058</v>
      </c>
      <c r="C3658" t="s">
        <v>428</v>
      </c>
      <c r="D3658" t="s">
        <v>429</v>
      </c>
      <c r="E3658">
        <v>38.796300000000002</v>
      </c>
      <c r="F3658">
        <f t="shared" si="61"/>
        <v>33</v>
      </c>
    </row>
    <row r="3659" spans="1:6" x14ac:dyDescent="0.35">
      <c r="A3659">
        <v>33008</v>
      </c>
      <c r="B3659" t="s">
        <v>4059</v>
      </c>
      <c r="C3659" t="s">
        <v>428</v>
      </c>
      <c r="D3659" t="s">
        <v>429</v>
      </c>
      <c r="E3659">
        <v>37.006799999999998</v>
      </c>
      <c r="F3659">
        <f t="shared" si="61"/>
        <v>33</v>
      </c>
    </row>
    <row r="3660" spans="1:6" x14ac:dyDescent="0.35">
      <c r="A3660">
        <v>33010</v>
      </c>
      <c r="B3660" t="s">
        <v>4060</v>
      </c>
      <c r="C3660" t="s">
        <v>428</v>
      </c>
      <c r="D3660" t="s">
        <v>429</v>
      </c>
      <c r="E3660">
        <v>41.232300000000002</v>
      </c>
      <c r="F3660">
        <f t="shared" si="61"/>
        <v>33</v>
      </c>
    </row>
    <row r="3661" spans="1:6" x14ac:dyDescent="0.35">
      <c r="A3661">
        <v>33011</v>
      </c>
      <c r="B3661" t="s">
        <v>4061</v>
      </c>
      <c r="C3661" t="s">
        <v>428</v>
      </c>
      <c r="D3661" t="s">
        <v>429</v>
      </c>
      <c r="E3661">
        <v>62.976300000000002</v>
      </c>
      <c r="F3661">
        <f t="shared" si="61"/>
        <v>33</v>
      </c>
    </row>
    <row r="3662" spans="1:6" x14ac:dyDescent="0.35">
      <c r="A3662">
        <v>33012</v>
      </c>
      <c r="B3662" t="s">
        <v>4062</v>
      </c>
      <c r="C3662" t="s">
        <v>428</v>
      </c>
      <c r="D3662" t="s">
        <v>429</v>
      </c>
      <c r="E3662">
        <v>52.688299999999998</v>
      </c>
      <c r="F3662">
        <f t="shared" si="61"/>
        <v>33</v>
      </c>
    </row>
    <row r="3663" spans="1:6" x14ac:dyDescent="0.35">
      <c r="A3663">
        <v>33013</v>
      </c>
      <c r="B3663" t="s">
        <v>4063</v>
      </c>
      <c r="C3663" t="s">
        <v>428</v>
      </c>
      <c r="D3663" t="s">
        <v>429</v>
      </c>
      <c r="E3663">
        <v>43.077199999999998</v>
      </c>
      <c r="F3663">
        <f t="shared" si="61"/>
        <v>33</v>
      </c>
    </row>
    <row r="3664" spans="1:6" x14ac:dyDescent="0.35">
      <c r="A3664">
        <v>33014</v>
      </c>
      <c r="B3664" t="s">
        <v>4064</v>
      </c>
      <c r="C3664" t="s">
        <v>428</v>
      </c>
      <c r="D3664" t="s">
        <v>429</v>
      </c>
      <c r="E3664">
        <v>35.0169</v>
      </c>
      <c r="F3664">
        <f t="shared" si="61"/>
        <v>33</v>
      </c>
    </row>
    <row r="3665" spans="1:6" x14ac:dyDescent="0.35">
      <c r="A3665">
        <v>33015</v>
      </c>
      <c r="B3665" t="s">
        <v>4065</v>
      </c>
      <c r="C3665" t="s">
        <v>451</v>
      </c>
      <c r="D3665" t="s">
        <v>433</v>
      </c>
      <c r="E3665">
        <v>31.0489</v>
      </c>
      <c r="F3665">
        <f t="shared" si="61"/>
        <v>33</v>
      </c>
    </row>
    <row r="3666" spans="1:6" x14ac:dyDescent="0.35">
      <c r="A3666">
        <v>33016</v>
      </c>
      <c r="B3666" t="s">
        <v>4066</v>
      </c>
      <c r="C3666" t="s">
        <v>432</v>
      </c>
      <c r="D3666" t="s">
        <v>433</v>
      </c>
      <c r="E3666">
        <v>70.818299999999994</v>
      </c>
      <c r="F3666">
        <f t="shared" si="61"/>
        <v>33</v>
      </c>
    </row>
    <row r="3667" spans="1:6" x14ac:dyDescent="0.35">
      <c r="A3667">
        <v>33017</v>
      </c>
      <c r="B3667" t="s">
        <v>4067</v>
      </c>
      <c r="C3667" t="s">
        <v>432</v>
      </c>
      <c r="D3667" t="s">
        <v>433</v>
      </c>
      <c r="E3667">
        <v>46.983699999999999</v>
      </c>
      <c r="F3667">
        <f t="shared" si="61"/>
        <v>33</v>
      </c>
    </row>
    <row r="3668" spans="1:6" x14ac:dyDescent="0.35">
      <c r="A3668">
        <v>33018</v>
      </c>
      <c r="B3668" t="s">
        <v>4068</v>
      </c>
      <c r="C3668" t="s">
        <v>428</v>
      </c>
      <c r="D3668" t="s">
        <v>429</v>
      </c>
      <c r="E3668">
        <v>35.8628</v>
      </c>
      <c r="F3668">
        <f t="shared" si="61"/>
        <v>33</v>
      </c>
    </row>
    <row r="3669" spans="1:6" x14ac:dyDescent="0.35">
      <c r="A3669">
        <v>33019</v>
      </c>
      <c r="B3669" t="s">
        <v>4069</v>
      </c>
      <c r="C3669" t="s">
        <v>432</v>
      </c>
      <c r="D3669" t="s">
        <v>433</v>
      </c>
      <c r="E3669">
        <v>112.3108</v>
      </c>
      <c r="F3669">
        <f t="shared" si="61"/>
        <v>33</v>
      </c>
    </row>
    <row r="3670" spans="1:6" x14ac:dyDescent="0.35">
      <c r="A3670">
        <v>33020</v>
      </c>
      <c r="B3670" t="s">
        <v>4070</v>
      </c>
      <c r="C3670" t="s">
        <v>451</v>
      </c>
      <c r="D3670" t="s">
        <v>433</v>
      </c>
      <c r="E3670">
        <v>178.59719999999999</v>
      </c>
      <c r="F3670">
        <f t="shared" si="61"/>
        <v>33</v>
      </c>
    </row>
    <row r="3671" spans="1:6" x14ac:dyDescent="0.35">
      <c r="A3671">
        <v>33021</v>
      </c>
      <c r="B3671" t="s">
        <v>4071</v>
      </c>
      <c r="C3671" t="s">
        <v>428</v>
      </c>
      <c r="D3671" t="s">
        <v>429</v>
      </c>
      <c r="E3671">
        <v>59.9758</v>
      </c>
      <c r="F3671">
        <f t="shared" si="61"/>
        <v>33</v>
      </c>
    </row>
    <row r="3672" spans="1:6" x14ac:dyDescent="0.35">
      <c r="A3672">
        <v>33022</v>
      </c>
      <c r="B3672" t="s">
        <v>4072</v>
      </c>
      <c r="C3672" t="s">
        <v>428</v>
      </c>
      <c r="D3672" t="s">
        <v>429</v>
      </c>
      <c r="E3672">
        <v>44.2468</v>
      </c>
      <c r="F3672">
        <f t="shared" si="61"/>
        <v>33</v>
      </c>
    </row>
    <row r="3673" spans="1:6" x14ac:dyDescent="0.35">
      <c r="A3673">
        <v>33023</v>
      </c>
      <c r="B3673" t="s">
        <v>4073</v>
      </c>
      <c r="C3673" t="s">
        <v>428</v>
      </c>
      <c r="D3673" t="s">
        <v>429</v>
      </c>
      <c r="E3673">
        <v>31.7271</v>
      </c>
      <c r="F3673">
        <f t="shared" si="61"/>
        <v>33</v>
      </c>
    </row>
    <row r="3674" spans="1:6" x14ac:dyDescent="0.35">
      <c r="A3674">
        <v>33024</v>
      </c>
      <c r="B3674" t="s">
        <v>4074</v>
      </c>
      <c r="C3674" t="s">
        <v>428</v>
      </c>
      <c r="D3674" t="s">
        <v>429</v>
      </c>
      <c r="E3674">
        <v>34.427799999999998</v>
      </c>
      <c r="F3674">
        <f t="shared" si="61"/>
        <v>33</v>
      </c>
    </row>
    <row r="3675" spans="1:6" x14ac:dyDescent="0.35">
      <c r="A3675">
        <v>33025</v>
      </c>
      <c r="B3675" t="s">
        <v>4075</v>
      </c>
      <c r="C3675" t="s">
        <v>442</v>
      </c>
      <c r="D3675" t="s">
        <v>433</v>
      </c>
      <c r="E3675">
        <v>57.008299999999998</v>
      </c>
      <c r="F3675">
        <f t="shared" si="61"/>
        <v>33</v>
      </c>
    </row>
    <row r="3676" spans="1:6" x14ac:dyDescent="0.35">
      <c r="A3676">
        <v>33026</v>
      </c>
      <c r="B3676" t="s">
        <v>4076</v>
      </c>
      <c r="C3676" t="s">
        <v>428</v>
      </c>
      <c r="D3676" t="s">
        <v>429</v>
      </c>
      <c r="E3676">
        <v>54.359900000000003</v>
      </c>
      <c r="F3676">
        <f t="shared" si="61"/>
        <v>33</v>
      </c>
    </row>
    <row r="3677" spans="1:6" x14ac:dyDescent="0.35">
      <c r="A3677">
        <v>33027</v>
      </c>
      <c r="B3677" t="s">
        <v>4077</v>
      </c>
      <c r="C3677" t="s">
        <v>428</v>
      </c>
      <c r="D3677" t="s">
        <v>429</v>
      </c>
      <c r="E3677">
        <v>46.545200000000001</v>
      </c>
      <c r="F3677">
        <f t="shared" si="61"/>
        <v>33</v>
      </c>
    </row>
    <row r="3678" spans="1:6" x14ac:dyDescent="0.35">
      <c r="A3678">
        <v>33028</v>
      </c>
      <c r="B3678" t="s">
        <v>4078</v>
      </c>
      <c r="C3678" t="s">
        <v>432</v>
      </c>
      <c r="D3678" t="s">
        <v>433</v>
      </c>
      <c r="E3678">
        <v>83.427400000000006</v>
      </c>
      <c r="F3678">
        <f t="shared" si="61"/>
        <v>33</v>
      </c>
    </row>
    <row r="3679" spans="1:6" x14ac:dyDescent="0.35">
      <c r="A3679">
        <v>33030</v>
      </c>
      <c r="B3679" t="s">
        <v>4079</v>
      </c>
      <c r="C3679" t="s">
        <v>451</v>
      </c>
      <c r="D3679" t="s">
        <v>433</v>
      </c>
      <c r="E3679">
        <v>98.600999999999999</v>
      </c>
      <c r="F3679">
        <f t="shared" si="61"/>
        <v>33</v>
      </c>
    </row>
    <row r="3680" spans="1:6" x14ac:dyDescent="0.35">
      <c r="A3680">
        <v>33032</v>
      </c>
      <c r="B3680" t="s">
        <v>48</v>
      </c>
      <c r="C3680" t="s">
        <v>511</v>
      </c>
      <c r="D3680" t="s">
        <v>429</v>
      </c>
      <c r="E3680">
        <v>118.31310000000001</v>
      </c>
      <c r="F3680">
        <f t="shared" si="61"/>
        <v>33</v>
      </c>
    </row>
    <row r="3681" spans="1:6" x14ac:dyDescent="0.35">
      <c r="A3681">
        <v>33033</v>
      </c>
      <c r="B3681" t="s">
        <v>4080</v>
      </c>
      <c r="C3681" t="s">
        <v>442</v>
      </c>
      <c r="D3681" t="s">
        <v>433</v>
      </c>
      <c r="E3681">
        <v>36.164999999999999</v>
      </c>
      <c r="F3681">
        <f t="shared" si="61"/>
        <v>33</v>
      </c>
    </row>
    <row r="3682" spans="1:6" x14ac:dyDescent="0.35">
      <c r="A3682">
        <v>33034</v>
      </c>
      <c r="B3682" t="s">
        <v>4081</v>
      </c>
      <c r="C3682" t="s">
        <v>442</v>
      </c>
      <c r="D3682" t="s">
        <v>433</v>
      </c>
      <c r="E3682">
        <v>44.095799999999997</v>
      </c>
      <c r="F3682">
        <f t="shared" si="61"/>
        <v>33</v>
      </c>
    </row>
    <row r="3683" spans="1:6" x14ac:dyDescent="0.35">
      <c r="A3683">
        <v>33035</v>
      </c>
      <c r="B3683" t="s">
        <v>4082</v>
      </c>
      <c r="C3683" t="s">
        <v>428</v>
      </c>
      <c r="D3683" t="s">
        <v>429</v>
      </c>
      <c r="E3683">
        <v>43.851799999999997</v>
      </c>
      <c r="F3683">
        <f t="shared" si="61"/>
        <v>33</v>
      </c>
    </row>
    <row r="3684" spans="1:6" x14ac:dyDescent="0.35">
      <c r="A3684">
        <v>33036</v>
      </c>
      <c r="B3684" t="s">
        <v>4083</v>
      </c>
      <c r="C3684" t="s">
        <v>442</v>
      </c>
      <c r="D3684" t="s">
        <v>433</v>
      </c>
      <c r="E3684">
        <v>43.880600000000001</v>
      </c>
      <c r="F3684">
        <f t="shared" si="61"/>
        <v>33</v>
      </c>
    </row>
    <row r="3685" spans="1:6" x14ac:dyDescent="0.35">
      <c r="A3685">
        <v>33037</v>
      </c>
      <c r="B3685" t="s">
        <v>4084</v>
      </c>
      <c r="C3685" t="s">
        <v>428</v>
      </c>
      <c r="D3685" t="s">
        <v>429</v>
      </c>
      <c r="E3685">
        <v>33.701599999999999</v>
      </c>
      <c r="F3685">
        <f t="shared" si="61"/>
        <v>33</v>
      </c>
    </row>
    <row r="3686" spans="1:6" x14ac:dyDescent="0.35">
      <c r="A3686">
        <v>33038</v>
      </c>
      <c r="B3686" t="s">
        <v>4085</v>
      </c>
      <c r="C3686" t="s">
        <v>428</v>
      </c>
      <c r="D3686" t="s">
        <v>429</v>
      </c>
      <c r="E3686">
        <v>44.511600000000001</v>
      </c>
      <c r="F3686">
        <f t="shared" si="61"/>
        <v>33</v>
      </c>
    </row>
    <row r="3687" spans="1:6" x14ac:dyDescent="0.35">
      <c r="A3687">
        <v>33039</v>
      </c>
      <c r="B3687" t="s">
        <v>4086</v>
      </c>
      <c r="C3687" t="s">
        <v>428</v>
      </c>
      <c r="D3687" t="s">
        <v>429</v>
      </c>
      <c r="E3687">
        <v>35.153199999999998</v>
      </c>
      <c r="F3687">
        <f t="shared" si="61"/>
        <v>33</v>
      </c>
    </row>
    <row r="3688" spans="1:6" x14ac:dyDescent="0.35">
      <c r="A3688">
        <v>33040</v>
      </c>
      <c r="B3688" t="s">
        <v>4087</v>
      </c>
      <c r="C3688" t="s">
        <v>428</v>
      </c>
      <c r="D3688" t="s">
        <v>429</v>
      </c>
      <c r="E3688">
        <v>49.408299999999997</v>
      </c>
      <c r="F3688">
        <f t="shared" si="61"/>
        <v>33</v>
      </c>
    </row>
    <row r="3689" spans="1:6" x14ac:dyDescent="0.35">
      <c r="A3689">
        <v>33041</v>
      </c>
      <c r="B3689" t="s">
        <v>4088</v>
      </c>
      <c r="C3689" t="s">
        <v>428</v>
      </c>
      <c r="D3689" t="s">
        <v>429</v>
      </c>
      <c r="E3689">
        <v>27.415299999999998</v>
      </c>
      <c r="F3689">
        <f t="shared" si="61"/>
        <v>33</v>
      </c>
    </row>
    <row r="3690" spans="1:6" x14ac:dyDescent="0.35">
      <c r="A3690">
        <v>33042</v>
      </c>
      <c r="B3690" t="s">
        <v>4089</v>
      </c>
      <c r="C3690" t="s">
        <v>428</v>
      </c>
      <c r="D3690" t="s">
        <v>429</v>
      </c>
      <c r="E3690">
        <v>27.622699999999998</v>
      </c>
      <c r="F3690">
        <f t="shared" si="61"/>
        <v>33</v>
      </c>
    </row>
    <row r="3691" spans="1:6" x14ac:dyDescent="0.35">
      <c r="A3691">
        <v>33043</v>
      </c>
      <c r="B3691" t="s">
        <v>4090</v>
      </c>
      <c r="C3691" t="s">
        <v>442</v>
      </c>
      <c r="D3691" t="s">
        <v>433</v>
      </c>
      <c r="E3691">
        <v>81.010900000000007</v>
      </c>
      <c r="F3691">
        <f t="shared" si="61"/>
        <v>33</v>
      </c>
    </row>
    <row r="3692" spans="1:6" x14ac:dyDescent="0.35">
      <c r="A3692">
        <v>33044</v>
      </c>
      <c r="B3692" t="s">
        <v>4091</v>
      </c>
      <c r="C3692" t="s">
        <v>428</v>
      </c>
      <c r="D3692" t="s">
        <v>429</v>
      </c>
      <c r="E3692">
        <v>72.752300000000005</v>
      </c>
      <c r="F3692">
        <f t="shared" si="61"/>
        <v>33</v>
      </c>
    </row>
    <row r="3693" spans="1:6" x14ac:dyDescent="0.35">
      <c r="A3693">
        <v>33045</v>
      </c>
      <c r="B3693" t="s">
        <v>4092</v>
      </c>
      <c r="C3693" t="s">
        <v>428</v>
      </c>
      <c r="D3693" t="s">
        <v>429</v>
      </c>
      <c r="E3693">
        <v>41.293700000000001</v>
      </c>
      <c r="F3693">
        <f t="shared" si="61"/>
        <v>33</v>
      </c>
    </row>
    <row r="3694" spans="1:6" x14ac:dyDescent="0.35">
      <c r="A3694">
        <v>33046</v>
      </c>
      <c r="B3694" t="s">
        <v>4093</v>
      </c>
      <c r="C3694" t="s">
        <v>428</v>
      </c>
      <c r="D3694" t="s">
        <v>429</v>
      </c>
      <c r="E3694">
        <v>36.487900000000003</v>
      </c>
      <c r="F3694">
        <f t="shared" si="61"/>
        <v>33</v>
      </c>
    </row>
    <row r="3695" spans="1:6" x14ac:dyDescent="0.35">
      <c r="A3695">
        <v>33047</v>
      </c>
      <c r="B3695" t="s">
        <v>4094</v>
      </c>
      <c r="C3695" t="s">
        <v>451</v>
      </c>
      <c r="D3695" t="s">
        <v>433</v>
      </c>
      <c r="E3695">
        <v>24.8568</v>
      </c>
      <c r="F3695">
        <f t="shared" si="61"/>
        <v>33</v>
      </c>
    </row>
    <row r="3696" spans="1:6" x14ac:dyDescent="0.35">
      <c r="A3696">
        <v>33048</v>
      </c>
      <c r="B3696" t="s">
        <v>4095</v>
      </c>
      <c r="C3696" t="s">
        <v>442</v>
      </c>
      <c r="D3696" t="s">
        <v>433</v>
      </c>
      <c r="E3696">
        <v>32.843600000000002</v>
      </c>
      <c r="F3696">
        <f t="shared" si="61"/>
        <v>33</v>
      </c>
    </row>
    <row r="3697" spans="1:6" x14ac:dyDescent="0.35">
      <c r="A3697">
        <v>33049</v>
      </c>
      <c r="B3697" t="s">
        <v>4096</v>
      </c>
      <c r="C3697" t="s">
        <v>432</v>
      </c>
      <c r="D3697" t="s">
        <v>433</v>
      </c>
      <c r="E3697">
        <v>100.3922</v>
      </c>
      <c r="F3697">
        <f t="shared" si="61"/>
        <v>33</v>
      </c>
    </row>
    <row r="3698" spans="1:6" x14ac:dyDescent="0.35">
      <c r="A3698">
        <v>34001</v>
      </c>
      <c r="B3698" t="s">
        <v>4097</v>
      </c>
      <c r="C3698" t="s">
        <v>432</v>
      </c>
      <c r="D3698" t="s">
        <v>433</v>
      </c>
      <c r="E3698">
        <v>104.2623</v>
      </c>
      <c r="F3698">
        <f t="shared" si="61"/>
        <v>34</v>
      </c>
    </row>
    <row r="3699" spans="1:6" x14ac:dyDescent="0.35">
      <c r="A3699">
        <v>34002</v>
      </c>
      <c r="B3699" t="s">
        <v>4098</v>
      </c>
      <c r="C3699" t="s">
        <v>432</v>
      </c>
      <c r="D3699" t="s">
        <v>433</v>
      </c>
      <c r="E3699">
        <v>188.94990000000001</v>
      </c>
      <c r="F3699">
        <f t="shared" si="61"/>
        <v>34</v>
      </c>
    </row>
    <row r="3700" spans="1:6" x14ac:dyDescent="0.35">
      <c r="A3700">
        <v>34003</v>
      </c>
      <c r="B3700" t="s">
        <v>4099</v>
      </c>
      <c r="C3700" t="s">
        <v>432</v>
      </c>
      <c r="D3700" t="s">
        <v>433</v>
      </c>
      <c r="E3700">
        <v>169.63810000000001</v>
      </c>
      <c r="F3700">
        <f t="shared" si="61"/>
        <v>34</v>
      </c>
    </row>
    <row r="3701" spans="1:6" x14ac:dyDescent="0.35">
      <c r="A3701">
        <v>34004</v>
      </c>
      <c r="B3701" t="s">
        <v>4100</v>
      </c>
      <c r="C3701" t="s">
        <v>432</v>
      </c>
      <c r="D3701" t="s">
        <v>433</v>
      </c>
      <c r="E3701">
        <v>132.0917</v>
      </c>
      <c r="F3701">
        <f t="shared" si="61"/>
        <v>34</v>
      </c>
    </row>
    <row r="3702" spans="1:6" x14ac:dyDescent="0.35">
      <c r="A3702">
        <v>34005</v>
      </c>
      <c r="B3702" t="s">
        <v>4101</v>
      </c>
      <c r="C3702" t="s">
        <v>432</v>
      </c>
      <c r="D3702" t="s">
        <v>433</v>
      </c>
      <c r="E3702">
        <v>42.474899999999998</v>
      </c>
      <c r="F3702">
        <f t="shared" si="61"/>
        <v>34</v>
      </c>
    </row>
    <row r="3703" spans="1:6" x14ac:dyDescent="0.35">
      <c r="A3703">
        <v>34006</v>
      </c>
      <c r="B3703" t="s">
        <v>4102</v>
      </c>
      <c r="C3703" t="s">
        <v>432</v>
      </c>
      <c r="D3703" t="s">
        <v>433</v>
      </c>
      <c r="E3703">
        <v>151.14590000000001</v>
      </c>
      <c r="F3703">
        <f t="shared" si="61"/>
        <v>34</v>
      </c>
    </row>
    <row r="3704" spans="1:6" x14ac:dyDescent="0.35">
      <c r="A3704">
        <v>34007</v>
      </c>
      <c r="B3704" t="s">
        <v>4103</v>
      </c>
      <c r="C3704" t="s">
        <v>428</v>
      </c>
      <c r="D3704" t="s">
        <v>429</v>
      </c>
      <c r="E3704">
        <v>76.387799999999999</v>
      </c>
      <c r="F3704">
        <f t="shared" si="61"/>
        <v>34</v>
      </c>
    </row>
    <row r="3705" spans="1:6" x14ac:dyDescent="0.35">
      <c r="A3705">
        <v>34008</v>
      </c>
      <c r="B3705" t="s">
        <v>4104</v>
      </c>
      <c r="C3705" t="s">
        <v>442</v>
      </c>
      <c r="D3705" t="s">
        <v>433</v>
      </c>
      <c r="E3705">
        <v>57.453200000000002</v>
      </c>
      <c r="F3705">
        <f t="shared" si="61"/>
        <v>34</v>
      </c>
    </row>
    <row r="3706" spans="1:6" x14ac:dyDescent="0.35">
      <c r="A3706">
        <v>34009</v>
      </c>
      <c r="B3706" t="s">
        <v>4105</v>
      </c>
      <c r="C3706" t="s">
        <v>428</v>
      </c>
      <c r="D3706" t="s">
        <v>429</v>
      </c>
      <c r="E3706">
        <v>59.305700000000002</v>
      </c>
      <c r="F3706">
        <f t="shared" si="61"/>
        <v>34</v>
      </c>
    </row>
    <row r="3707" spans="1:6" x14ac:dyDescent="0.35">
      <c r="A3707">
        <v>34010</v>
      </c>
      <c r="B3707" t="s">
        <v>4106</v>
      </c>
      <c r="C3707" t="s">
        <v>428</v>
      </c>
      <c r="D3707" t="s">
        <v>429</v>
      </c>
      <c r="E3707">
        <v>48.491999999999997</v>
      </c>
      <c r="F3707">
        <f t="shared" si="61"/>
        <v>34</v>
      </c>
    </row>
    <row r="3708" spans="1:6" x14ac:dyDescent="0.35">
      <c r="A3708">
        <v>34011</v>
      </c>
      <c r="B3708" t="s">
        <v>4107</v>
      </c>
      <c r="C3708" t="s">
        <v>432</v>
      </c>
      <c r="D3708" t="s">
        <v>433</v>
      </c>
      <c r="E3708">
        <v>37.198</v>
      </c>
      <c r="F3708">
        <f t="shared" si="61"/>
        <v>34</v>
      </c>
    </row>
    <row r="3709" spans="1:6" x14ac:dyDescent="0.35">
      <c r="A3709">
        <v>34012</v>
      </c>
      <c r="B3709" t="s">
        <v>4108</v>
      </c>
      <c r="C3709" t="s">
        <v>432</v>
      </c>
      <c r="D3709" t="s">
        <v>433</v>
      </c>
      <c r="E3709">
        <v>164.36250000000001</v>
      </c>
      <c r="F3709">
        <f t="shared" si="61"/>
        <v>34</v>
      </c>
    </row>
    <row r="3710" spans="1:6" x14ac:dyDescent="0.35">
      <c r="A3710">
        <v>34013</v>
      </c>
      <c r="B3710" t="s">
        <v>4109</v>
      </c>
      <c r="C3710" t="s">
        <v>428</v>
      </c>
      <c r="D3710" t="s">
        <v>429</v>
      </c>
      <c r="E3710">
        <v>38.769199999999998</v>
      </c>
      <c r="F3710">
        <f t="shared" si="61"/>
        <v>34</v>
      </c>
    </row>
    <row r="3711" spans="1:6" x14ac:dyDescent="0.35">
      <c r="A3711">
        <v>34014</v>
      </c>
      <c r="B3711" t="s">
        <v>4110</v>
      </c>
      <c r="C3711" t="s">
        <v>511</v>
      </c>
      <c r="D3711" t="s">
        <v>429</v>
      </c>
      <c r="E3711">
        <v>94.112700000000004</v>
      </c>
      <c r="F3711">
        <f t="shared" si="61"/>
        <v>34</v>
      </c>
    </row>
    <row r="3712" spans="1:6" x14ac:dyDescent="0.35">
      <c r="A3712">
        <v>34015</v>
      </c>
      <c r="B3712" t="s">
        <v>4111</v>
      </c>
      <c r="C3712" t="s">
        <v>428</v>
      </c>
      <c r="D3712" t="s">
        <v>429</v>
      </c>
      <c r="E3712">
        <v>54.329900000000002</v>
      </c>
      <c r="F3712">
        <f t="shared" si="61"/>
        <v>34</v>
      </c>
    </row>
    <row r="3713" spans="1:6" x14ac:dyDescent="0.35">
      <c r="A3713">
        <v>34016</v>
      </c>
      <c r="B3713" t="s">
        <v>4112</v>
      </c>
      <c r="C3713" t="s">
        <v>428</v>
      </c>
      <c r="D3713" t="s">
        <v>429</v>
      </c>
      <c r="E3713">
        <v>26.111000000000001</v>
      </c>
      <c r="F3713">
        <f t="shared" si="61"/>
        <v>34</v>
      </c>
    </row>
    <row r="3714" spans="1:6" x14ac:dyDescent="0.35">
      <c r="A3714">
        <v>34017</v>
      </c>
      <c r="B3714" t="s">
        <v>4113</v>
      </c>
      <c r="C3714" t="s">
        <v>428</v>
      </c>
      <c r="D3714" t="s">
        <v>429</v>
      </c>
      <c r="E3714">
        <v>57.554000000000002</v>
      </c>
      <c r="F3714">
        <f t="shared" si="61"/>
        <v>34</v>
      </c>
    </row>
    <row r="3715" spans="1:6" x14ac:dyDescent="0.35">
      <c r="A3715">
        <v>34018</v>
      </c>
      <c r="B3715" t="s">
        <v>4114</v>
      </c>
      <c r="C3715" t="s">
        <v>442</v>
      </c>
      <c r="D3715" t="s">
        <v>433</v>
      </c>
      <c r="E3715">
        <v>70.720299999999995</v>
      </c>
      <c r="F3715">
        <f t="shared" ref="F3715:F3778" si="62">INT(A3715/1000)</f>
        <v>34</v>
      </c>
    </row>
    <row r="3716" spans="1:6" x14ac:dyDescent="0.35">
      <c r="A3716">
        <v>34019</v>
      </c>
      <c r="B3716" t="s">
        <v>4115</v>
      </c>
      <c r="C3716" t="s">
        <v>442</v>
      </c>
      <c r="D3716" t="s">
        <v>433</v>
      </c>
      <c r="E3716">
        <v>47.687100000000001</v>
      </c>
      <c r="F3716">
        <f t="shared" si="62"/>
        <v>34</v>
      </c>
    </row>
    <row r="3717" spans="1:6" x14ac:dyDescent="0.35">
      <c r="A3717">
        <v>34020</v>
      </c>
      <c r="B3717" t="s">
        <v>4116</v>
      </c>
      <c r="C3717" t="s">
        <v>428</v>
      </c>
      <c r="D3717" t="s">
        <v>429</v>
      </c>
      <c r="E3717">
        <v>89.177899999999994</v>
      </c>
      <c r="F3717">
        <f t="shared" si="62"/>
        <v>34</v>
      </c>
    </row>
    <row r="3718" spans="1:6" x14ac:dyDescent="0.35">
      <c r="A3718">
        <v>34022</v>
      </c>
      <c r="B3718" t="s">
        <v>4117</v>
      </c>
      <c r="C3718" t="s">
        <v>451</v>
      </c>
      <c r="D3718" t="s">
        <v>433</v>
      </c>
      <c r="E3718">
        <v>69.411699999999996</v>
      </c>
      <c r="F3718">
        <f t="shared" si="62"/>
        <v>34</v>
      </c>
    </row>
    <row r="3719" spans="1:6" x14ac:dyDescent="0.35">
      <c r="A3719">
        <v>34023</v>
      </c>
      <c r="B3719" t="s">
        <v>4118</v>
      </c>
      <c r="C3719" t="s">
        <v>428</v>
      </c>
      <c r="D3719" t="s">
        <v>429</v>
      </c>
      <c r="E3719">
        <v>48.273099999999999</v>
      </c>
      <c r="F3719">
        <f t="shared" si="62"/>
        <v>34</v>
      </c>
    </row>
    <row r="3720" spans="1:6" x14ac:dyDescent="0.35">
      <c r="A3720">
        <v>34024</v>
      </c>
      <c r="B3720" t="s">
        <v>4119</v>
      </c>
      <c r="C3720" t="s">
        <v>432</v>
      </c>
      <c r="D3720" t="s">
        <v>433</v>
      </c>
      <c r="E3720">
        <v>106.0147</v>
      </c>
      <c r="F3720">
        <f t="shared" si="62"/>
        <v>34</v>
      </c>
    </row>
    <row r="3721" spans="1:6" x14ac:dyDescent="0.35">
      <c r="A3721">
        <v>34025</v>
      </c>
      <c r="B3721" t="s">
        <v>4120</v>
      </c>
      <c r="C3721" t="s">
        <v>428</v>
      </c>
      <c r="D3721" t="s">
        <v>429</v>
      </c>
      <c r="E3721">
        <v>79.790499999999994</v>
      </c>
      <c r="F3721">
        <f t="shared" si="62"/>
        <v>34</v>
      </c>
    </row>
    <row r="3722" spans="1:6" x14ac:dyDescent="0.35">
      <c r="A3722">
        <v>34026</v>
      </c>
      <c r="B3722" t="s">
        <v>4121</v>
      </c>
      <c r="C3722" t="s">
        <v>451</v>
      </c>
      <c r="D3722" t="s">
        <v>433</v>
      </c>
      <c r="E3722">
        <v>69.075400000000002</v>
      </c>
      <c r="F3722">
        <f t="shared" si="62"/>
        <v>34</v>
      </c>
    </row>
    <row r="3723" spans="1:6" x14ac:dyDescent="0.35">
      <c r="A3723">
        <v>34027</v>
      </c>
      <c r="B3723" t="s">
        <v>49</v>
      </c>
      <c r="C3723" t="s">
        <v>511</v>
      </c>
      <c r="D3723" t="s">
        <v>429</v>
      </c>
      <c r="E3723">
        <v>259.73570000000001</v>
      </c>
      <c r="F3723">
        <f t="shared" si="62"/>
        <v>34</v>
      </c>
    </row>
    <row r="3724" spans="1:6" x14ac:dyDescent="0.35">
      <c r="A3724">
        <v>34028</v>
      </c>
      <c r="B3724" t="s">
        <v>4122</v>
      </c>
      <c r="C3724" t="s">
        <v>442</v>
      </c>
      <c r="D3724" t="s">
        <v>433</v>
      </c>
      <c r="E3724">
        <v>81.569599999999994</v>
      </c>
      <c r="F3724">
        <f t="shared" si="62"/>
        <v>34</v>
      </c>
    </row>
    <row r="3725" spans="1:6" x14ac:dyDescent="0.35">
      <c r="A3725">
        <v>34030</v>
      </c>
      <c r="B3725" t="s">
        <v>4123</v>
      </c>
      <c r="C3725" t="s">
        <v>428</v>
      </c>
      <c r="D3725" t="s">
        <v>429</v>
      </c>
      <c r="E3725">
        <v>40.6995</v>
      </c>
      <c r="F3725">
        <f t="shared" si="62"/>
        <v>34</v>
      </c>
    </row>
    <row r="3726" spans="1:6" x14ac:dyDescent="0.35">
      <c r="A3726">
        <v>34031</v>
      </c>
      <c r="B3726" t="s">
        <v>4124</v>
      </c>
      <c r="C3726" t="s">
        <v>428</v>
      </c>
      <c r="D3726" t="s">
        <v>429</v>
      </c>
      <c r="E3726">
        <v>30.240400000000001</v>
      </c>
      <c r="F3726">
        <f t="shared" si="62"/>
        <v>34</v>
      </c>
    </row>
    <row r="3727" spans="1:6" x14ac:dyDescent="0.35">
      <c r="A3727">
        <v>34032</v>
      </c>
      <c r="B3727" t="s">
        <v>4125</v>
      </c>
      <c r="C3727" t="s">
        <v>428</v>
      </c>
      <c r="D3727" t="s">
        <v>429</v>
      </c>
      <c r="E3727">
        <v>82.086200000000005</v>
      </c>
      <c r="F3727">
        <f t="shared" si="62"/>
        <v>34</v>
      </c>
    </row>
    <row r="3728" spans="1:6" x14ac:dyDescent="0.35">
      <c r="A3728">
        <v>34033</v>
      </c>
      <c r="B3728" t="s">
        <v>4126</v>
      </c>
      <c r="C3728" t="s">
        <v>428</v>
      </c>
      <c r="D3728" t="s">
        <v>429</v>
      </c>
      <c r="E3728">
        <v>37.958599999999997</v>
      </c>
      <c r="F3728">
        <f t="shared" si="62"/>
        <v>34</v>
      </c>
    </row>
    <row r="3729" spans="1:6" x14ac:dyDescent="0.35">
      <c r="A3729">
        <v>34035</v>
      </c>
      <c r="B3729" t="s">
        <v>4127</v>
      </c>
      <c r="C3729" t="s">
        <v>442</v>
      </c>
      <c r="D3729" t="s">
        <v>433</v>
      </c>
      <c r="E3729">
        <v>72.668199999999999</v>
      </c>
      <c r="F3729">
        <f t="shared" si="62"/>
        <v>34</v>
      </c>
    </row>
    <row r="3730" spans="1:6" x14ac:dyDescent="0.35">
      <c r="A3730">
        <v>34036</v>
      </c>
      <c r="B3730" t="s">
        <v>4128</v>
      </c>
      <c r="C3730" t="s">
        <v>428</v>
      </c>
      <c r="D3730" t="s">
        <v>429</v>
      </c>
      <c r="E3730">
        <v>45.741100000000003</v>
      </c>
      <c r="F3730">
        <f t="shared" si="62"/>
        <v>34</v>
      </c>
    </row>
    <row r="3731" spans="1:6" x14ac:dyDescent="0.35">
      <c r="A3731">
        <v>34038</v>
      </c>
      <c r="B3731" t="s">
        <v>4129</v>
      </c>
      <c r="C3731" t="s">
        <v>432</v>
      </c>
      <c r="D3731" t="s">
        <v>433</v>
      </c>
      <c r="E3731">
        <v>72.864099999999993</v>
      </c>
      <c r="F3731">
        <f t="shared" si="62"/>
        <v>34</v>
      </c>
    </row>
    <row r="3732" spans="1:6" x14ac:dyDescent="0.35">
      <c r="A3732">
        <v>34039</v>
      </c>
      <c r="B3732" t="s">
        <v>4130</v>
      </c>
      <c r="C3732" t="s">
        <v>432</v>
      </c>
      <c r="D3732" t="s">
        <v>433</v>
      </c>
      <c r="E3732">
        <v>79.0745</v>
      </c>
      <c r="F3732">
        <f t="shared" si="62"/>
        <v>34</v>
      </c>
    </row>
    <row r="3733" spans="1:6" x14ac:dyDescent="0.35">
      <c r="A3733">
        <v>34040</v>
      </c>
      <c r="B3733" t="s">
        <v>4131</v>
      </c>
      <c r="C3733" t="s">
        <v>432</v>
      </c>
      <c r="D3733" t="s">
        <v>433</v>
      </c>
      <c r="E3733">
        <v>67.950699999999998</v>
      </c>
      <c r="F3733">
        <f t="shared" si="62"/>
        <v>34</v>
      </c>
    </row>
    <row r="3734" spans="1:6" x14ac:dyDescent="0.35">
      <c r="A3734">
        <v>34041</v>
      </c>
      <c r="B3734" t="s">
        <v>4132</v>
      </c>
      <c r="C3734" t="s">
        <v>428</v>
      </c>
      <c r="D3734" t="s">
        <v>429</v>
      </c>
      <c r="E3734">
        <v>37.564500000000002</v>
      </c>
      <c r="F3734">
        <f t="shared" si="62"/>
        <v>34</v>
      </c>
    </row>
    <row r="3735" spans="1:6" x14ac:dyDescent="0.35">
      <c r="A3735">
        <v>34042</v>
      </c>
      <c r="B3735" t="s">
        <v>4133</v>
      </c>
      <c r="C3735" t="s">
        <v>442</v>
      </c>
      <c r="D3735" t="s">
        <v>433</v>
      </c>
      <c r="E3735">
        <v>54.8264</v>
      </c>
      <c r="F3735">
        <f t="shared" si="62"/>
        <v>34</v>
      </c>
    </row>
    <row r="3736" spans="1:6" x14ac:dyDescent="0.35">
      <c r="A3736">
        <v>34044</v>
      </c>
      <c r="B3736" t="s">
        <v>4134</v>
      </c>
      <c r="C3736" t="s">
        <v>432</v>
      </c>
      <c r="D3736" t="s">
        <v>433</v>
      </c>
      <c r="E3736">
        <v>67.692300000000003</v>
      </c>
      <c r="F3736">
        <f t="shared" si="62"/>
        <v>34</v>
      </c>
    </row>
    <row r="3737" spans="1:6" x14ac:dyDescent="0.35">
      <c r="A3737">
        <v>34045</v>
      </c>
      <c r="B3737" t="s">
        <v>4135</v>
      </c>
      <c r="C3737" t="s">
        <v>442</v>
      </c>
      <c r="D3737" t="s">
        <v>433</v>
      </c>
      <c r="E3737">
        <v>64.9696</v>
      </c>
      <c r="F3737">
        <f t="shared" si="62"/>
        <v>34</v>
      </c>
    </row>
    <row r="3738" spans="1:6" x14ac:dyDescent="0.35">
      <c r="A3738">
        <v>34046</v>
      </c>
      <c r="B3738" t="s">
        <v>4136</v>
      </c>
      <c r="C3738" t="s">
        <v>432</v>
      </c>
      <c r="D3738" t="s">
        <v>433</v>
      </c>
      <c r="E3738">
        <v>80.240700000000004</v>
      </c>
      <c r="F3738">
        <f t="shared" si="62"/>
        <v>34</v>
      </c>
    </row>
    <row r="3739" spans="1:6" x14ac:dyDescent="0.35">
      <c r="A3739">
        <v>34049</v>
      </c>
      <c r="B3739" t="s">
        <v>4137</v>
      </c>
      <c r="C3739" t="s">
        <v>428</v>
      </c>
      <c r="D3739" t="s">
        <v>429</v>
      </c>
      <c r="E3739">
        <v>72.369200000000006</v>
      </c>
      <c r="F3739">
        <f t="shared" si="62"/>
        <v>34</v>
      </c>
    </row>
    <row r="3740" spans="1:6" x14ac:dyDescent="0.35">
      <c r="A3740">
        <v>34050</v>
      </c>
      <c r="B3740" t="s">
        <v>4138</v>
      </c>
      <c r="C3740" t="s">
        <v>428</v>
      </c>
      <c r="D3740" t="s">
        <v>429</v>
      </c>
      <c r="E3740">
        <v>47.970700000000001</v>
      </c>
      <c r="F3740">
        <f t="shared" si="62"/>
        <v>34</v>
      </c>
    </row>
    <row r="3741" spans="1:6" x14ac:dyDescent="0.35">
      <c r="A3741">
        <v>34051</v>
      </c>
      <c r="B3741" t="s">
        <v>4139</v>
      </c>
      <c r="C3741" t="s">
        <v>428</v>
      </c>
      <c r="D3741" t="s">
        <v>429</v>
      </c>
      <c r="E3741">
        <v>66.382599999999996</v>
      </c>
      <c r="F3741">
        <f t="shared" si="62"/>
        <v>34</v>
      </c>
    </row>
    <row r="3742" spans="1:6" x14ac:dyDescent="0.35">
      <c r="A3742">
        <v>35001</v>
      </c>
      <c r="B3742" t="s">
        <v>4140</v>
      </c>
      <c r="C3742" t="s">
        <v>428</v>
      </c>
      <c r="D3742" t="s">
        <v>429</v>
      </c>
      <c r="E3742">
        <v>43.211399999999998</v>
      </c>
      <c r="F3742">
        <f t="shared" si="62"/>
        <v>35</v>
      </c>
    </row>
    <row r="3743" spans="1:6" x14ac:dyDescent="0.35">
      <c r="A3743">
        <v>35002</v>
      </c>
      <c r="B3743" t="s">
        <v>4141</v>
      </c>
      <c r="C3743" t="s">
        <v>428</v>
      </c>
      <c r="D3743" t="s">
        <v>429</v>
      </c>
      <c r="E3743">
        <v>26.671600000000002</v>
      </c>
      <c r="F3743">
        <f t="shared" si="62"/>
        <v>35</v>
      </c>
    </row>
    <row r="3744" spans="1:6" x14ac:dyDescent="0.35">
      <c r="A3744">
        <v>35003</v>
      </c>
      <c r="B3744" t="s">
        <v>4142</v>
      </c>
      <c r="C3744" t="s">
        <v>432</v>
      </c>
      <c r="D3744" t="s">
        <v>433</v>
      </c>
      <c r="E3744">
        <v>75.377600000000001</v>
      </c>
      <c r="F3744">
        <f t="shared" si="62"/>
        <v>35</v>
      </c>
    </row>
    <row r="3745" spans="1:6" x14ac:dyDescent="0.35">
      <c r="A3745">
        <v>35004</v>
      </c>
      <c r="B3745" t="s">
        <v>4143</v>
      </c>
      <c r="C3745" t="s">
        <v>428</v>
      </c>
      <c r="D3745" t="s">
        <v>429</v>
      </c>
      <c r="E3745">
        <v>28.212199999999999</v>
      </c>
      <c r="F3745">
        <f t="shared" si="62"/>
        <v>35</v>
      </c>
    </row>
    <row r="3746" spans="1:6" x14ac:dyDescent="0.35">
      <c r="A3746">
        <v>35005</v>
      </c>
      <c r="B3746" t="s">
        <v>4144</v>
      </c>
      <c r="C3746" t="s">
        <v>442</v>
      </c>
      <c r="D3746" t="s">
        <v>433</v>
      </c>
      <c r="E3746">
        <v>18.511900000000001</v>
      </c>
      <c r="F3746">
        <f t="shared" si="62"/>
        <v>35</v>
      </c>
    </row>
    <row r="3747" spans="1:6" x14ac:dyDescent="0.35">
      <c r="A3747">
        <v>35006</v>
      </c>
      <c r="B3747" t="s">
        <v>4145</v>
      </c>
      <c r="C3747" t="s">
        <v>428</v>
      </c>
      <c r="D3747" t="s">
        <v>429</v>
      </c>
      <c r="E3747">
        <v>24.218900000000001</v>
      </c>
      <c r="F3747">
        <f t="shared" si="62"/>
        <v>35</v>
      </c>
    </row>
    <row r="3748" spans="1:6" x14ac:dyDescent="0.35">
      <c r="A3748">
        <v>35008</v>
      </c>
      <c r="B3748" t="s">
        <v>4146</v>
      </c>
      <c r="C3748" t="s">
        <v>428</v>
      </c>
      <c r="D3748" t="s">
        <v>429</v>
      </c>
      <c r="E3748">
        <v>44.246000000000002</v>
      </c>
      <c r="F3748">
        <f t="shared" si="62"/>
        <v>35</v>
      </c>
    </row>
    <row r="3749" spans="1:6" x14ac:dyDescent="0.35">
      <c r="A3749">
        <v>35009</v>
      </c>
      <c r="B3749" t="s">
        <v>4147</v>
      </c>
      <c r="C3749" t="s">
        <v>428</v>
      </c>
      <c r="D3749" t="s">
        <v>429</v>
      </c>
      <c r="E3749">
        <v>24.228300000000001</v>
      </c>
      <c r="F3749">
        <f t="shared" si="62"/>
        <v>35</v>
      </c>
    </row>
    <row r="3750" spans="1:6" x14ac:dyDescent="0.35">
      <c r="A3750">
        <v>35010</v>
      </c>
      <c r="B3750" t="s">
        <v>4148</v>
      </c>
      <c r="C3750" t="s">
        <v>428</v>
      </c>
      <c r="D3750" t="s">
        <v>429</v>
      </c>
      <c r="E3750">
        <v>22.910499999999999</v>
      </c>
      <c r="F3750">
        <f t="shared" si="62"/>
        <v>35</v>
      </c>
    </row>
    <row r="3751" spans="1:6" x14ac:dyDescent="0.35">
      <c r="A3751">
        <v>35011</v>
      </c>
      <c r="B3751" t="s">
        <v>4149</v>
      </c>
      <c r="C3751" t="s">
        <v>432</v>
      </c>
      <c r="D3751" t="s">
        <v>433</v>
      </c>
      <c r="E3751">
        <v>89.231399999999994</v>
      </c>
      <c r="F3751">
        <f t="shared" si="62"/>
        <v>35</v>
      </c>
    </row>
    <row r="3752" spans="1:6" x14ac:dyDescent="0.35">
      <c r="A3752">
        <v>35012</v>
      </c>
      <c r="B3752" t="s">
        <v>4150</v>
      </c>
      <c r="C3752" t="s">
        <v>442</v>
      </c>
      <c r="D3752" t="s">
        <v>433</v>
      </c>
      <c r="E3752">
        <v>37.596899999999998</v>
      </c>
      <c r="F3752">
        <f t="shared" si="62"/>
        <v>35</v>
      </c>
    </row>
    <row r="3753" spans="1:6" x14ac:dyDescent="0.35">
      <c r="A3753">
        <v>35013</v>
      </c>
      <c r="B3753" t="s">
        <v>4151</v>
      </c>
      <c r="C3753" t="s">
        <v>432</v>
      </c>
      <c r="D3753" t="s">
        <v>433</v>
      </c>
      <c r="E3753">
        <v>63.488999999999997</v>
      </c>
      <c r="F3753">
        <f t="shared" si="62"/>
        <v>35</v>
      </c>
    </row>
    <row r="3754" spans="1:6" x14ac:dyDescent="0.35">
      <c r="A3754">
        <v>35014</v>
      </c>
      <c r="B3754" t="s">
        <v>4152</v>
      </c>
      <c r="C3754" t="s">
        <v>442</v>
      </c>
      <c r="D3754" t="s">
        <v>433</v>
      </c>
      <c r="E3754">
        <v>57.820099999999996</v>
      </c>
      <c r="F3754">
        <f t="shared" si="62"/>
        <v>35</v>
      </c>
    </row>
    <row r="3755" spans="1:6" x14ac:dyDescent="0.35">
      <c r="A3755">
        <v>35015</v>
      </c>
      <c r="B3755" t="s">
        <v>4153</v>
      </c>
      <c r="C3755" t="s">
        <v>428</v>
      </c>
      <c r="D3755" t="s">
        <v>429</v>
      </c>
      <c r="E3755">
        <v>35.118099999999998</v>
      </c>
      <c r="F3755">
        <f t="shared" si="62"/>
        <v>35</v>
      </c>
    </row>
    <row r="3756" spans="1:6" x14ac:dyDescent="0.35">
      <c r="A3756">
        <v>35016</v>
      </c>
      <c r="B3756" t="s">
        <v>4154</v>
      </c>
      <c r="C3756" t="s">
        <v>432</v>
      </c>
      <c r="D3756" t="s">
        <v>433</v>
      </c>
      <c r="E3756">
        <v>97.117599999999996</v>
      </c>
      <c r="F3756">
        <f t="shared" si="62"/>
        <v>35</v>
      </c>
    </row>
    <row r="3757" spans="1:6" x14ac:dyDescent="0.35">
      <c r="A3757">
        <v>35017</v>
      </c>
      <c r="B3757" t="s">
        <v>4155</v>
      </c>
      <c r="C3757" t="s">
        <v>428</v>
      </c>
      <c r="D3757" t="s">
        <v>429</v>
      </c>
      <c r="E3757">
        <v>16.764500000000002</v>
      </c>
      <c r="F3757">
        <f t="shared" si="62"/>
        <v>35</v>
      </c>
    </row>
    <row r="3758" spans="1:6" x14ac:dyDescent="0.35">
      <c r="A3758">
        <v>35018</v>
      </c>
      <c r="B3758" t="s">
        <v>4156</v>
      </c>
      <c r="C3758" t="s">
        <v>442</v>
      </c>
      <c r="D3758" t="s">
        <v>433</v>
      </c>
      <c r="E3758">
        <v>53.602699999999999</v>
      </c>
      <c r="F3758">
        <f t="shared" si="62"/>
        <v>35</v>
      </c>
    </row>
    <row r="3759" spans="1:6" x14ac:dyDescent="0.35">
      <c r="A3759">
        <v>35020</v>
      </c>
      <c r="B3759" t="s">
        <v>4157</v>
      </c>
      <c r="C3759" t="s">
        <v>428</v>
      </c>
      <c r="D3759" t="s">
        <v>429</v>
      </c>
      <c r="E3759">
        <v>78.456400000000002</v>
      </c>
      <c r="F3759">
        <f t="shared" si="62"/>
        <v>35</v>
      </c>
    </row>
    <row r="3760" spans="1:6" x14ac:dyDescent="0.35">
      <c r="A3760">
        <v>35021</v>
      </c>
      <c r="B3760" t="s">
        <v>4158</v>
      </c>
      <c r="C3760" t="s">
        <v>428</v>
      </c>
      <c r="D3760" t="s">
        <v>429</v>
      </c>
      <c r="E3760">
        <v>24.015000000000001</v>
      </c>
      <c r="F3760">
        <f t="shared" si="62"/>
        <v>35</v>
      </c>
    </row>
    <row r="3761" spans="1:6" x14ac:dyDescent="0.35">
      <c r="A3761">
        <v>35022</v>
      </c>
      <c r="B3761" t="s">
        <v>4159</v>
      </c>
      <c r="C3761" t="s">
        <v>428</v>
      </c>
      <c r="D3761" t="s">
        <v>429</v>
      </c>
      <c r="E3761">
        <v>42.436599999999999</v>
      </c>
      <c r="F3761">
        <f t="shared" si="62"/>
        <v>35</v>
      </c>
    </row>
    <row r="3762" spans="1:6" x14ac:dyDescent="0.35">
      <c r="A3762">
        <v>35023</v>
      </c>
      <c r="B3762" t="s">
        <v>4160</v>
      </c>
      <c r="C3762" t="s">
        <v>442</v>
      </c>
      <c r="D3762" t="s">
        <v>433</v>
      </c>
      <c r="E3762">
        <v>35.224200000000003</v>
      </c>
      <c r="F3762">
        <f t="shared" si="62"/>
        <v>35</v>
      </c>
    </row>
    <row r="3763" spans="1:6" x14ac:dyDescent="0.35">
      <c r="A3763">
        <v>35024</v>
      </c>
      <c r="B3763" t="s">
        <v>4161</v>
      </c>
      <c r="C3763" t="s">
        <v>442</v>
      </c>
      <c r="D3763" t="s">
        <v>433</v>
      </c>
      <c r="E3763">
        <v>52.983400000000003</v>
      </c>
      <c r="F3763">
        <f t="shared" si="62"/>
        <v>35</v>
      </c>
    </row>
    <row r="3764" spans="1:6" x14ac:dyDescent="0.35">
      <c r="A3764">
        <v>35026</v>
      </c>
      <c r="B3764" t="s">
        <v>4162</v>
      </c>
      <c r="C3764" t="s">
        <v>442</v>
      </c>
      <c r="D3764" t="s">
        <v>433</v>
      </c>
      <c r="E3764">
        <v>38.688899999999997</v>
      </c>
      <c r="F3764">
        <f t="shared" si="62"/>
        <v>35</v>
      </c>
    </row>
    <row r="3765" spans="1:6" x14ac:dyDescent="0.35">
      <c r="A3765">
        <v>35027</v>
      </c>
      <c r="B3765" t="s">
        <v>4163</v>
      </c>
      <c r="C3765" t="s">
        <v>428</v>
      </c>
      <c r="D3765" t="s">
        <v>429</v>
      </c>
      <c r="E3765">
        <v>23.8491</v>
      </c>
      <c r="F3765">
        <f t="shared" si="62"/>
        <v>35</v>
      </c>
    </row>
    <row r="3766" spans="1:6" x14ac:dyDescent="0.35">
      <c r="A3766">
        <v>35028</v>
      </c>
      <c r="B3766" t="s">
        <v>4164</v>
      </c>
      <c r="C3766" t="s">
        <v>428</v>
      </c>
      <c r="D3766" t="s">
        <v>429</v>
      </c>
      <c r="E3766">
        <v>57.889600000000002</v>
      </c>
      <c r="F3766">
        <f t="shared" si="62"/>
        <v>35</v>
      </c>
    </row>
    <row r="3767" spans="1:6" x14ac:dyDescent="0.35">
      <c r="A3767">
        <v>35029</v>
      </c>
      <c r="B3767" t="s">
        <v>4165</v>
      </c>
      <c r="C3767" t="s">
        <v>428</v>
      </c>
      <c r="D3767" t="s">
        <v>429</v>
      </c>
      <c r="E3767">
        <v>43.652299999999997</v>
      </c>
      <c r="F3767">
        <f t="shared" si="62"/>
        <v>35</v>
      </c>
    </row>
    <row r="3768" spans="1:6" x14ac:dyDescent="0.35">
      <c r="A3768">
        <v>35030</v>
      </c>
      <c r="B3768" t="s">
        <v>4166</v>
      </c>
      <c r="C3768" t="s">
        <v>442</v>
      </c>
      <c r="D3768" t="s">
        <v>433</v>
      </c>
      <c r="E3768">
        <v>46.793399999999998</v>
      </c>
      <c r="F3768">
        <f t="shared" si="62"/>
        <v>35</v>
      </c>
    </row>
    <row r="3769" spans="1:6" x14ac:dyDescent="0.35">
      <c r="A3769">
        <v>35032</v>
      </c>
      <c r="B3769" t="s">
        <v>4167</v>
      </c>
      <c r="C3769" t="s">
        <v>428</v>
      </c>
      <c r="D3769" t="s">
        <v>429</v>
      </c>
      <c r="E3769">
        <v>42.4587</v>
      </c>
      <c r="F3769">
        <f t="shared" si="62"/>
        <v>35</v>
      </c>
    </row>
    <row r="3770" spans="1:6" x14ac:dyDescent="0.35">
      <c r="A3770">
        <v>35033</v>
      </c>
      <c r="B3770" t="s">
        <v>50</v>
      </c>
      <c r="C3770" t="s">
        <v>511</v>
      </c>
      <c r="D3770" t="s">
        <v>429</v>
      </c>
      <c r="E3770">
        <v>230.2236</v>
      </c>
      <c r="F3770">
        <f t="shared" si="62"/>
        <v>35</v>
      </c>
    </row>
    <row r="3771" spans="1:6" x14ac:dyDescent="0.35">
      <c r="A3771">
        <v>35034</v>
      </c>
      <c r="B3771" t="s">
        <v>4168</v>
      </c>
      <c r="C3771" t="s">
        <v>428</v>
      </c>
      <c r="D3771" t="s">
        <v>429</v>
      </c>
      <c r="E3771">
        <v>22.714200000000002</v>
      </c>
      <c r="F3771">
        <f t="shared" si="62"/>
        <v>35</v>
      </c>
    </row>
    <row r="3772" spans="1:6" x14ac:dyDescent="0.35">
      <c r="A3772">
        <v>35035</v>
      </c>
      <c r="B3772" t="s">
        <v>4169</v>
      </c>
      <c r="C3772" t="s">
        <v>428</v>
      </c>
      <c r="D3772" t="s">
        <v>429</v>
      </c>
      <c r="E3772">
        <v>13.6464</v>
      </c>
      <c r="F3772">
        <f t="shared" si="62"/>
        <v>35</v>
      </c>
    </row>
    <row r="3773" spans="1:6" x14ac:dyDescent="0.35">
      <c r="A3773">
        <v>35036</v>
      </c>
      <c r="B3773" t="s">
        <v>4170</v>
      </c>
      <c r="C3773" t="s">
        <v>428</v>
      </c>
      <c r="D3773" t="s">
        <v>429</v>
      </c>
      <c r="E3773">
        <v>25.1052</v>
      </c>
      <c r="F3773">
        <f t="shared" si="62"/>
        <v>35</v>
      </c>
    </row>
    <row r="3774" spans="1:6" x14ac:dyDescent="0.35">
      <c r="A3774">
        <v>35037</v>
      </c>
      <c r="B3774" t="s">
        <v>4171</v>
      </c>
      <c r="C3774" t="s">
        <v>428</v>
      </c>
      <c r="D3774" t="s">
        <v>429</v>
      </c>
      <c r="E3774">
        <v>23.067299999999999</v>
      </c>
      <c r="F3774">
        <f t="shared" si="62"/>
        <v>35</v>
      </c>
    </row>
    <row r="3775" spans="1:6" x14ac:dyDescent="0.35">
      <c r="A3775">
        <v>35038</v>
      </c>
      <c r="B3775" t="s">
        <v>4172</v>
      </c>
      <c r="C3775" t="s">
        <v>442</v>
      </c>
      <c r="D3775" t="s">
        <v>433</v>
      </c>
      <c r="E3775">
        <v>31.659700000000001</v>
      </c>
      <c r="F3775">
        <f t="shared" si="62"/>
        <v>35</v>
      </c>
    </row>
    <row r="3776" spans="1:6" x14ac:dyDescent="0.35">
      <c r="A3776">
        <v>35039</v>
      </c>
      <c r="B3776" t="s">
        <v>4173</v>
      </c>
      <c r="C3776" t="s">
        <v>428</v>
      </c>
      <c r="D3776" t="s">
        <v>429</v>
      </c>
      <c r="E3776">
        <v>20.0502</v>
      </c>
      <c r="F3776">
        <f t="shared" si="62"/>
        <v>35</v>
      </c>
    </row>
    <row r="3777" spans="1:6" x14ac:dyDescent="0.35">
      <c r="A3777">
        <v>35040</v>
      </c>
      <c r="B3777" t="s">
        <v>4174</v>
      </c>
      <c r="C3777" t="s">
        <v>442</v>
      </c>
      <c r="D3777" t="s">
        <v>433</v>
      </c>
      <c r="E3777">
        <v>50.403199999999998</v>
      </c>
      <c r="F3777">
        <f t="shared" si="62"/>
        <v>35</v>
      </c>
    </row>
    <row r="3778" spans="1:6" x14ac:dyDescent="0.35">
      <c r="A3778">
        <v>35041</v>
      </c>
      <c r="B3778" t="s">
        <v>4175</v>
      </c>
      <c r="C3778" t="s">
        <v>432</v>
      </c>
      <c r="D3778" t="s">
        <v>433</v>
      </c>
      <c r="E3778">
        <v>67.040499999999994</v>
      </c>
      <c r="F3778">
        <f t="shared" si="62"/>
        <v>35</v>
      </c>
    </row>
    <row r="3779" spans="1:6" x14ac:dyDescent="0.35">
      <c r="A3779">
        <v>35042</v>
      </c>
      <c r="B3779" t="s">
        <v>4176</v>
      </c>
      <c r="C3779" t="s">
        <v>432</v>
      </c>
      <c r="D3779" t="s">
        <v>433</v>
      </c>
      <c r="E3779">
        <v>52.9178</v>
      </c>
      <c r="F3779">
        <f t="shared" ref="F3779:F3842" si="63">INT(A3779/1000)</f>
        <v>35</v>
      </c>
    </row>
    <row r="3780" spans="1:6" x14ac:dyDescent="0.35">
      <c r="A3780">
        <v>35043</v>
      </c>
      <c r="B3780" t="s">
        <v>4177</v>
      </c>
      <c r="C3780" t="s">
        <v>428</v>
      </c>
      <c r="D3780" t="s">
        <v>429</v>
      </c>
      <c r="E3780">
        <v>37.470799999999997</v>
      </c>
      <c r="F3780">
        <f t="shared" si="63"/>
        <v>35</v>
      </c>
    </row>
    <row r="3781" spans="1:6" x14ac:dyDescent="0.35">
      <c r="A3781">
        <v>35044</v>
      </c>
      <c r="B3781" t="s">
        <v>4178</v>
      </c>
      <c r="C3781" t="s">
        <v>442</v>
      </c>
      <c r="D3781" t="s">
        <v>433</v>
      </c>
      <c r="E3781">
        <v>45.188099999999999</v>
      </c>
      <c r="F3781">
        <f t="shared" si="63"/>
        <v>35</v>
      </c>
    </row>
    <row r="3782" spans="1:6" x14ac:dyDescent="0.35">
      <c r="A3782">
        <v>35045</v>
      </c>
      <c r="B3782" t="s">
        <v>4179</v>
      </c>
      <c r="C3782" t="s">
        <v>432</v>
      </c>
      <c r="D3782" t="s">
        <v>433</v>
      </c>
      <c r="E3782">
        <v>167.9546</v>
      </c>
      <c r="F3782">
        <f t="shared" si="63"/>
        <v>35</v>
      </c>
    </row>
    <row r="3783" spans="1:6" x14ac:dyDescent="0.35">
      <c r="A3783">
        <v>35046</v>
      </c>
      <c r="B3783" t="s">
        <v>4180</v>
      </c>
      <c r="C3783" t="s">
        <v>451</v>
      </c>
      <c r="D3783" t="s">
        <v>433</v>
      </c>
      <c r="E3783">
        <v>258.70859999999999</v>
      </c>
      <c r="F3783">
        <f t="shared" si="63"/>
        <v>35</v>
      </c>
    </row>
    <row r="3784" spans="1:6" x14ac:dyDescent="0.35">
      <c r="A3784">
        <v>36001</v>
      </c>
      <c r="B3784" t="s">
        <v>4181</v>
      </c>
      <c r="C3784" t="s">
        <v>428</v>
      </c>
      <c r="D3784" t="s">
        <v>429</v>
      </c>
      <c r="E3784">
        <v>10.3719</v>
      </c>
      <c r="F3784">
        <f t="shared" si="63"/>
        <v>36</v>
      </c>
    </row>
    <row r="3785" spans="1:6" x14ac:dyDescent="0.35">
      <c r="A3785">
        <v>36002</v>
      </c>
      <c r="B3785" t="s">
        <v>4182</v>
      </c>
      <c r="C3785" t="s">
        <v>428</v>
      </c>
      <c r="D3785" t="s">
        <v>429</v>
      </c>
      <c r="E3785">
        <v>38.661900000000003</v>
      </c>
      <c r="F3785">
        <f t="shared" si="63"/>
        <v>36</v>
      </c>
    </row>
    <row r="3786" spans="1:6" x14ac:dyDescent="0.35">
      <c r="A3786">
        <v>36003</v>
      </c>
      <c r="B3786" t="s">
        <v>4183</v>
      </c>
      <c r="C3786" t="s">
        <v>428</v>
      </c>
      <c r="D3786" t="s">
        <v>429</v>
      </c>
      <c r="E3786">
        <v>36.306800000000003</v>
      </c>
      <c r="F3786">
        <f t="shared" si="63"/>
        <v>36</v>
      </c>
    </row>
    <row r="3787" spans="1:6" x14ac:dyDescent="0.35">
      <c r="A3787">
        <v>36004</v>
      </c>
      <c r="B3787" t="s">
        <v>4184</v>
      </c>
      <c r="C3787" t="s">
        <v>442</v>
      </c>
      <c r="D3787" t="s">
        <v>433</v>
      </c>
      <c r="E3787">
        <v>22.8536</v>
      </c>
      <c r="F3787">
        <f t="shared" si="63"/>
        <v>36</v>
      </c>
    </row>
    <row r="3788" spans="1:6" x14ac:dyDescent="0.35">
      <c r="A3788">
        <v>36005</v>
      </c>
      <c r="B3788" t="s">
        <v>4185</v>
      </c>
      <c r="C3788" t="s">
        <v>511</v>
      </c>
      <c r="D3788" t="s">
        <v>429</v>
      </c>
      <c r="E3788">
        <v>130.82740000000001</v>
      </c>
      <c r="F3788">
        <f t="shared" si="63"/>
        <v>36</v>
      </c>
    </row>
    <row r="3789" spans="1:6" x14ac:dyDescent="0.35">
      <c r="A3789">
        <v>36006</v>
      </c>
      <c r="B3789" t="s">
        <v>4186</v>
      </c>
      <c r="C3789" t="s">
        <v>442</v>
      </c>
      <c r="D3789" t="s">
        <v>433</v>
      </c>
      <c r="E3789">
        <v>101.9684</v>
      </c>
      <c r="F3789">
        <f t="shared" si="63"/>
        <v>36</v>
      </c>
    </row>
    <row r="3790" spans="1:6" x14ac:dyDescent="0.35">
      <c r="A3790">
        <v>36007</v>
      </c>
      <c r="B3790" t="s">
        <v>4187</v>
      </c>
      <c r="C3790" t="s">
        <v>428</v>
      </c>
      <c r="D3790" t="s">
        <v>429</v>
      </c>
      <c r="E3790">
        <v>22.152100000000001</v>
      </c>
      <c r="F3790">
        <f t="shared" si="63"/>
        <v>36</v>
      </c>
    </row>
    <row r="3791" spans="1:6" x14ac:dyDescent="0.35">
      <c r="A3791">
        <v>36008</v>
      </c>
      <c r="B3791" t="s">
        <v>4188</v>
      </c>
      <c r="C3791" t="s">
        <v>442</v>
      </c>
      <c r="D3791" t="s">
        <v>433</v>
      </c>
      <c r="E3791">
        <v>49.873600000000003</v>
      </c>
      <c r="F3791">
        <f t="shared" si="63"/>
        <v>36</v>
      </c>
    </row>
    <row r="3792" spans="1:6" x14ac:dyDescent="0.35">
      <c r="A3792">
        <v>36009</v>
      </c>
      <c r="B3792" t="s">
        <v>4189</v>
      </c>
      <c r="C3792" t="s">
        <v>428</v>
      </c>
      <c r="D3792" t="s">
        <v>429</v>
      </c>
      <c r="E3792">
        <v>26.751799999999999</v>
      </c>
      <c r="F3792">
        <f t="shared" si="63"/>
        <v>36</v>
      </c>
    </row>
    <row r="3793" spans="1:6" x14ac:dyDescent="0.35">
      <c r="A3793">
        <v>36010</v>
      </c>
      <c r="B3793" t="s">
        <v>4190</v>
      </c>
      <c r="C3793" t="s">
        <v>428</v>
      </c>
      <c r="D3793" t="s">
        <v>429</v>
      </c>
      <c r="E3793">
        <v>40.575600000000001</v>
      </c>
      <c r="F3793">
        <f t="shared" si="63"/>
        <v>36</v>
      </c>
    </row>
    <row r="3794" spans="1:6" x14ac:dyDescent="0.35">
      <c r="A3794">
        <v>36011</v>
      </c>
      <c r="B3794" t="s">
        <v>4191</v>
      </c>
      <c r="C3794" t="s">
        <v>451</v>
      </c>
      <c r="D3794" t="s">
        <v>433</v>
      </c>
      <c r="E3794">
        <v>89.946200000000005</v>
      </c>
      <c r="F3794">
        <f t="shared" si="63"/>
        <v>36</v>
      </c>
    </row>
    <row r="3795" spans="1:6" x14ac:dyDescent="0.35">
      <c r="A3795">
        <v>36012</v>
      </c>
      <c r="B3795" t="s">
        <v>4192</v>
      </c>
      <c r="C3795" t="s">
        <v>442</v>
      </c>
      <c r="D3795" t="s">
        <v>433</v>
      </c>
      <c r="E3795">
        <v>104.7714</v>
      </c>
      <c r="F3795">
        <f t="shared" si="63"/>
        <v>36</v>
      </c>
    </row>
    <row r="3796" spans="1:6" x14ac:dyDescent="0.35">
      <c r="A3796">
        <v>36013</v>
      </c>
      <c r="B3796" t="s">
        <v>4193</v>
      </c>
      <c r="C3796" t="s">
        <v>428</v>
      </c>
      <c r="D3796" t="s">
        <v>429</v>
      </c>
      <c r="E3796">
        <v>26.172699999999999</v>
      </c>
      <c r="F3796">
        <f t="shared" si="63"/>
        <v>36</v>
      </c>
    </row>
    <row r="3797" spans="1:6" x14ac:dyDescent="0.35">
      <c r="A3797">
        <v>36014</v>
      </c>
      <c r="B3797" t="s">
        <v>4194</v>
      </c>
      <c r="C3797" t="s">
        <v>451</v>
      </c>
      <c r="D3797" t="s">
        <v>433</v>
      </c>
      <c r="E3797">
        <v>38.887300000000003</v>
      </c>
      <c r="F3797">
        <f t="shared" si="63"/>
        <v>36</v>
      </c>
    </row>
    <row r="3798" spans="1:6" x14ac:dyDescent="0.35">
      <c r="A3798">
        <v>36015</v>
      </c>
      <c r="B3798" t="s">
        <v>4195</v>
      </c>
      <c r="C3798" t="s">
        <v>428</v>
      </c>
      <c r="D3798" t="s">
        <v>429</v>
      </c>
      <c r="E3798">
        <v>45.360900000000001</v>
      </c>
      <c r="F3798">
        <f t="shared" si="63"/>
        <v>36</v>
      </c>
    </row>
    <row r="3799" spans="1:6" x14ac:dyDescent="0.35">
      <c r="A3799">
        <v>36016</v>
      </c>
      <c r="B3799" t="s">
        <v>4196</v>
      </c>
      <c r="C3799" t="s">
        <v>451</v>
      </c>
      <c r="D3799" t="s">
        <v>433</v>
      </c>
      <c r="E3799">
        <v>95.296400000000006</v>
      </c>
      <c r="F3799">
        <f t="shared" si="63"/>
        <v>36</v>
      </c>
    </row>
    <row r="3800" spans="1:6" x14ac:dyDescent="0.35">
      <c r="A3800">
        <v>36017</v>
      </c>
      <c r="B3800" t="s">
        <v>4197</v>
      </c>
      <c r="C3800" t="s">
        <v>432</v>
      </c>
      <c r="D3800" t="s">
        <v>433</v>
      </c>
      <c r="E3800">
        <v>48.529699999999998</v>
      </c>
      <c r="F3800">
        <f t="shared" si="63"/>
        <v>36</v>
      </c>
    </row>
    <row r="3801" spans="1:6" x14ac:dyDescent="0.35">
      <c r="A3801">
        <v>36018</v>
      </c>
      <c r="B3801" t="s">
        <v>4198</v>
      </c>
      <c r="C3801" t="s">
        <v>451</v>
      </c>
      <c r="D3801" t="s">
        <v>433</v>
      </c>
      <c r="E3801">
        <v>63.9131</v>
      </c>
      <c r="F3801">
        <f t="shared" si="63"/>
        <v>36</v>
      </c>
    </row>
    <row r="3802" spans="1:6" x14ac:dyDescent="0.35">
      <c r="A3802">
        <v>36019</v>
      </c>
      <c r="B3802" t="s">
        <v>4199</v>
      </c>
      <c r="C3802" t="s">
        <v>428</v>
      </c>
      <c r="D3802" t="s">
        <v>429</v>
      </c>
      <c r="E3802">
        <v>32.180199999999999</v>
      </c>
      <c r="F3802">
        <f t="shared" si="63"/>
        <v>36</v>
      </c>
    </row>
    <row r="3803" spans="1:6" x14ac:dyDescent="0.35">
      <c r="A3803">
        <v>36020</v>
      </c>
      <c r="B3803" t="s">
        <v>4200</v>
      </c>
      <c r="C3803" t="s">
        <v>432</v>
      </c>
      <c r="D3803" t="s">
        <v>433</v>
      </c>
      <c r="E3803">
        <v>45.176099999999998</v>
      </c>
      <c r="F3803">
        <f t="shared" si="63"/>
        <v>36</v>
      </c>
    </row>
    <row r="3804" spans="1:6" x14ac:dyDescent="0.35">
      <c r="A3804">
        <v>36021</v>
      </c>
      <c r="B3804" t="s">
        <v>4201</v>
      </c>
      <c r="C3804" t="s">
        <v>442</v>
      </c>
      <c r="D3804" t="s">
        <v>433</v>
      </c>
      <c r="E3804">
        <v>27.0153</v>
      </c>
      <c r="F3804">
        <f t="shared" si="63"/>
        <v>36</v>
      </c>
    </row>
    <row r="3805" spans="1:6" x14ac:dyDescent="0.35">
      <c r="A3805">
        <v>36022</v>
      </c>
      <c r="B3805" t="s">
        <v>4202</v>
      </c>
      <c r="C3805" t="s">
        <v>442</v>
      </c>
      <c r="D3805" t="s">
        <v>433</v>
      </c>
      <c r="E3805">
        <v>136.4066</v>
      </c>
      <c r="F3805">
        <f t="shared" si="63"/>
        <v>36</v>
      </c>
    </row>
    <row r="3806" spans="1:6" x14ac:dyDescent="0.35">
      <c r="A3806">
        <v>36023</v>
      </c>
      <c r="B3806" t="s">
        <v>51</v>
      </c>
      <c r="C3806" t="s">
        <v>511</v>
      </c>
      <c r="D3806" t="s">
        <v>429</v>
      </c>
      <c r="E3806">
        <v>183.32769999999999</v>
      </c>
      <c r="F3806">
        <f t="shared" si="63"/>
        <v>36</v>
      </c>
    </row>
    <row r="3807" spans="1:6" x14ac:dyDescent="0.35">
      <c r="A3807">
        <v>36024</v>
      </c>
      <c r="B3807" t="s">
        <v>4203</v>
      </c>
      <c r="C3807" t="s">
        <v>451</v>
      </c>
      <c r="D3807" t="s">
        <v>433</v>
      </c>
      <c r="E3807">
        <v>31.7989</v>
      </c>
      <c r="F3807">
        <f t="shared" si="63"/>
        <v>36</v>
      </c>
    </row>
    <row r="3808" spans="1:6" x14ac:dyDescent="0.35">
      <c r="A3808">
        <v>36025</v>
      </c>
      <c r="B3808" t="s">
        <v>4204</v>
      </c>
      <c r="C3808" t="s">
        <v>432</v>
      </c>
      <c r="D3808" t="s">
        <v>433</v>
      </c>
      <c r="E3808">
        <v>45.468899999999998</v>
      </c>
      <c r="F3808">
        <f t="shared" si="63"/>
        <v>36</v>
      </c>
    </row>
    <row r="3809" spans="1:6" x14ac:dyDescent="0.35">
      <c r="A3809">
        <v>36026</v>
      </c>
      <c r="B3809" t="s">
        <v>4205</v>
      </c>
      <c r="C3809" t="s">
        <v>451</v>
      </c>
      <c r="D3809" t="s">
        <v>433</v>
      </c>
      <c r="E3809">
        <v>81.159199999999998</v>
      </c>
      <c r="F3809">
        <f t="shared" si="63"/>
        <v>36</v>
      </c>
    </row>
    <row r="3810" spans="1:6" x14ac:dyDescent="0.35">
      <c r="A3810">
        <v>36027</v>
      </c>
      <c r="B3810" t="s">
        <v>4206</v>
      </c>
      <c r="C3810" t="s">
        <v>428</v>
      </c>
      <c r="D3810" t="s">
        <v>429</v>
      </c>
      <c r="E3810">
        <v>55.456200000000003</v>
      </c>
      <c r="F3810">
        <f t="shared" si="63"/>
        <v>36</v>
      </c>
    </row>
    <row r="3811" spans="1:6" x14ac:dyDescent="0.35">
      <c r="A3811">
        <v>36028</v>
      </c>
      <c r="B3811" t="s">
        <v>4207</v>
      </c>
      <c r="C3811" t="s">
        <v>428</v>
      </c>
      <c r="D3811" t="s">
        <v>429</v>
      </c>
      <c r="E3811">
        <v>52.634700000000002</v>
      </c>
      <c r="F3811">
        <f t="shared" si="63"/>
        <v>36</v>
      </c>
    </row>
    <row r="3812" spans="1:6" x14ac:dyDescent="0.35">
      <c r="A3812">
        <v>36029</v>
      </c>
      <c r="B3812" t="s">
        <v>4208</v>
      </c>
      <c r="C3812" t="s">
        <v>451</v>
      </c>
      <c r="D3812" t="s">
        <v>433</v>
      </c>
      <c r="E3812">
        <v>60.402799999999999</v>
      </c>
      <c r="F3812">
        <f t="shared" si="63"/>
        <v>36</v>
      </c>
    </row>
    <row r="3813" spans="1:6" x14ac:dyDescent="0.35">
      <c r="A3813">
        <v>36030</v>
      </c>
      <c r="B3813" t="s">
        <v>4209</v>
      </c>
      <c r="C3813" t="s">
        <v>432</v>
      </c>
      <c r="D3813" t="s">
        <v>433</v>
      </c>
      <c r="E3813">
        <v>143.43440000000001</v>
      </c>
      <c r="F3813">
        <f t="shared" si="63"/>
        <v>36</v>
      </c>
    </row>
    <row r="3814" spans="1:6" x14ac:dyDescent="0.35">
      <c r="A3814">
        <v>36031</v>
      </c>
      <c r="B3814" t="s">
        <v>4210</v>
      </c>
      <c r="C3814" t="s">
        <v>451</v>
      </c>
      <c r="D3814" t="s">
        <v>433</v>
      </c>
      <c r="E3814">
        <v>77.054599999999994</v>
      </c>
      <c r="F3814">
        <f t="shared" si="63"/>
        <v>36</v>
      </c>
    </row>
    <row r="3815" spans="1:6" x14ac:dyDescent="0.35">
      <c r="A3815">
        <v>36032</v>
      </c>
      <c r="B3815" t="s">
        <v>4211</v>
      </c>
      <c r="C3815" t="s">
        <v>432</v>
      </c>
      <c r="D3815" t="s">
        <v>433</v>
      </c>
      <c r="E3815">
        <v>53.946800000000003</v>
      </c>
      <c r="F3815">
        <f t="shared" si="63"/>
        <v>36</v>
      </c>
    </row>
    <row r="3816" spans="1:6" x14ac:dyDescent="0.35">
      <c r="A3816">
        <v>36033</v>
      </c>
      <c r="B3816" t="s">
        <v>4212</v>
      </c>
      <c r="C3816" t="s">
        <v>432</v>
      </c>
      <c r="D3816" t="s">
        <v>433</v>
      </c>
      <c r="E3816">
        <v>79.670299999999997</v>
      </c>
      <c r="F3816">
        <f t="shared" si="63"/>
        <v>36</v>
      </c>
    </row>
    <row r="3817" spans="1:6" x14ac:dyDescent="0.35">
      <c r="A3817">
        <v>36034</v>
      </c>
      <c r="B3817" t="s">
        <v>4213</v>
      </c>
      <c r="C3817" t="s">
        <v>442</v>
      </c>
      <c r="D3817" t="s">
        <v>433</v>
      </c>
      <c r="E3817">
        <v>28.887499999999999</v>
      </c>
      <c r="F3817">
        <f t="shared" si="63"/>
        <v>36</v>
      </c>
    </row>
    <row r="3818" spans="1:6" x14ac:dyDescent="0.35">
      <c r="A3818">
        <v>36035</v>
      </c>
      <c r="B3818" t="s">
        <v>4214</v>
      </c>
      <c r="C3818" t="s">
        <v>451</v>
      </c>
      <c r="D3818" t="s">
        <v>433</v>
      </c>
      <c r="E3818">
        <v>44.686999999999998</v>
      </c>
      <c r="F3818">
        <f t="shared" si="63"/>
        <v>36</v>
      </c>
    </row>
    <row r="3819" spans="1:6" x14ac:dyDescent="0.35">
      <c r="A3819">
        <v>36036</v>
      </c>
      <c r="B3819" t="s">
        <v>4215</v>
      </c>
      <c r="C3819" t="s">
        <v>442</v>
      </c>
      <c r="D3819" t="s">
        <v>433</v>
      </c>
      <c r="E3819">
        <v>27.4969</v>
      </c>
      <c r="F3819">
        <f t="shared" si="63"/>
        <v>36</v>
      </c>
    </row>
    <row r="3820" spans="1:6" x14ac:dyDescent="0.35">
      <c r="A3820">
        <v>36037</v>
      </c>
      <c r="B3820" t="s">
        <v>4216</v>
      </c>
      <c r="C3820" t="s">
        <v>442</v>
      </c>
      <c r="D3820" t="s">
        <v>433</v>
      </c>
      <c r="E3820">
        <v>51.562199999999997</v>
      </c>
      <c r="F3820">
        <f t="shared" si="63"/>
        <v>36</v>
      </c>
    </row>
    <row r="3821" spans="1:6" x14ac:dyDescent="0.35">
      <c r="A3821">
        <v>36038</v>
      </c>
      <c r="B3821" t="s">
        <v>4217</v>
      </c>
      <c r="C3821" t="s">
        <v>428</v>
      </c>
      <c r="D3821" t="s">
        <v>429</v>
      </c>
      <c r="E3821">
        <v>17.9511</v>
      </c>
      <c r="F3821">
        <f t="shared" si="63"/>
        <v>36</v>
      </c>
    </row>
    <row r="3822" spans="1:6" x14ac:dyDescent="0.35">
      <c r="A3822">
        <v>36039</v>
      </c>
      <c r="B3822" t="s">
        <v>4218</v>
      </c>
      <c r="C3822" t="s">
        <v>428</v>
      </c>
      <c r="D3822" t="s">
        <v>429</v>
      </c>
      <c r="E3822">
        <v>34.540599999999998</v>
      </c>
      <c r="F3822">
        <f t="shared" si="63"/>
        <v>36</v>
      </c>
    </row>
    <row r="3823" spans="1:6" x14ac:dyDescent="0.35">
      <c r="A3823">
        <v>36040</v>
      </c>
      <c r="B3823" t="s">
        <v>4219</v>
      </c>
      <c r="C3823" t="s">
        <v>428</v>
      </c>
      <c r="D3823" t="s">
        <v>429</v>
      </c>
      <c r="E3823">
        <v>38.892600000000002</v>
      </c>
      <c r="F3823">
        <f t="shared" si="63"/>
        <v>36</v>
      </c>
    </row>
    <row r="3824" spans="1:6" x14ac:dyDescent="0.35">
      <c r="A3824">
        <v>36041</v>
      </c>
      <c r="B3824" t="s">
        <v>4220</v>
      </c>
      <c r="C3824" t="s">
        <v>442</v>
      </c>
      <c r="D3824" t="s">
        <v>433</v>
      </c>
      <c r="E3824">
        <v>25.276499999999999</v>
      </c>
      <c r="F3824">
        <f t="shared" si="63"/>
        <v>36</v>
      </c>
    </row>
    <row r="3825" spans="1:6" x14ac:dyDescent="0.35">
      <c r="A3825">
        <v>36042</v>
      </c>
      <c r="B3825" t="s">
        <v>4221</v>
      </c>
      <c r="C3825" t="s">
        <v>432</v>
      </c>
      <c r="D3825" t="s">
        <v>433</v>
      </c>
      <c r="E3825">
        <v>94.843800000000002</v>
      </c>
      <c r="F3825">
        <f t="shared" si="63"/>
        <v>36</v>
      </c>
    </row>
    <row r="3826" spans="1:6" x14ac:dyDescent="0.35">
      <c r="A3826">
        <v>36043</v>
      </c>
      <c r="B3826" t="s">
        <v>4222</v>
      </c>
      <c r="C3826" t="s">
        <v>451</v>
      </c>
      <c r="D3826" t="s">
        <v>433</v>
      </c>
      <c r="E3826">
        <v>52.330800000000004</v>
      </c>
      <c r="F3826">
        <f t="shared" si="63"/>
        <v>36</v>
      </c>
    </row>
    <row r="3827" spans="1:6" x14ac:dyDescent="0.35">
      <c r="A3827">
        <v>36044</v>
      </c>
      <c r="B3827" t="s">
        <v>4223</v>
      </c>
      <c r="C3827" t="s">
        <v>428</v>
      </c>
      <c r="D3827" t="s">
        <v>429</v>
      </c>
      <c r="E3827">
        <v>50.922400000000003</v>
      </c>
      <c r="F3827">
        <f t="shared" si="63"/>
        <v>36</v>
      </c>
    </row>
    <row r="3828" spans="1:6" x14ac:dyDescent="0.35">
      <c r="A3828">
        <v>36045</v>
      </c>
      <c r="B3828" t="s">
        <v>4224</v>
      </c>
      <c r="C3828" t="s">
        <v>442</v>
      </c>
      <c r="D3828" t="s">
        <v>433</v>
      </c>
      <c r="E3828">
        <v>29.644200000000001</v>
      </c>
      <c r="F3828">
        <f t="shared" si="63"/>
        <v>36</v>
      </c>
    </row>
    <row r="3829" spans="1:6" x14ac:dyDescent="0.35">
      <c r="A3829">
        <v>36046</v>
      </c>
      <c r="B3829" t="s">
        <v>4225</v>
      </c>
      <c r="C3829" t="s">
        <v>442</v>
      </c>
      <c r="D3829" t="s">
        <v>433</v>
      </c>
      <c r="E3829">
        <v>23.197900000000001</v>
      </c>
      <c r="F3829">
        <f t="shared" si="63"/>
        <v>36</v>
      </c>
    </row>
    <row r="3830" spans="1:6" x14ac:dyDescent="0.35">
      <c r="A3830">
        <v>36047</v>
      </c>
      <c r="B3830" t="s">
        <v>4226</v>
      </c>
      <c r="C3830" t="s">
        <v>432</v>
      </c>
      <c r="D3830" t="s">
        <v>433</v>
      </c>
      <c r="E3830">
        <v>69.366399999999999</v>
      </c>
      <c r="F3830">
        <f t="shared" si="63"/>
        <v>36</v>
      </c>
    </row>
    <row r="3831" spans="1:6" x14ac:dyDescent="0.35">
      <c r="A3831">
        <v>37001</v>
      </c>
      <c r="B3831" t="s">
        <v>4227</v>
      </c>
      <c r="C3831" t="s">
        <v>428</v>
      </c>
      <c r="D3831" t="s">
        <v>429</v>
      </c>
      <c r="E3831">
        <v>36.688200000000002</v>
      </c>
      <c r="F3831">
        <f t="shared" si="63"/>
        <v>37</v>
      </c>
    </row>
    <row r="3832" spans="1:6" x14ac:dyDescent="0.35">
      <c r="A3832">
        <v>37002</v>
      </c>
      <c r="B3832" t="s">
        <v>4228</v>
      </c>
      <c r="C3832" t="s">
        <v>428</v>
      </c>
      <c r="D3832" t="s">
        <v>429</v>
      </c>
      <c r="E3832">
        <v>35.273699999999998</v>
      </c>
      <c r="F3832">
        <f t="shared" si="63"/>
        <v>37</v>
      </c>
    </row>
    <row r="3833" spans="1:6" x14ac:dyDescent="0.35">
      <c r="A3833">
        <v>37003</v>
      </c>
      <c r="B3833" t="s">
        <v>4229</v>
      </c>
      <c r="C3833" t="s">
        <v>442</v>
      </c>
      <c r="D3833" t="s">
        <v>433</v>
      </c>
      <c r="E3833">
        <v>45.1736</v>
      </c>
      <c r="F3833">
        <f t="shared" si="63"/>
        <v>37</v>
      </c>
    </row>
    <row r="3834" spans="1:6" x14ac:dyDescent="0.35">
      <c r="A3834">
        <v>37005</v>
      </c>
      <c r="B3834" t="s">
        <v>4230</v>
      </c>
      <c r="C3834" t="s">
        <v>442</v>
      </c>
      <c r="D3834" t="s">
        <v>433</v>
      </c>
      <c r="E3834">
        <v>50.9634</v>
      </c>
      <c r="F3834">
        <f t="shared" si="63"/>
        <v>37</v>
      </c>
    </row>
    <row r="3835" spans="1:6" x14ac:dyDescent="0.35">
      <c r="A3835">
        <v>37006</v>
      </c>
      <c r="B3835" t="s">
        <v>52</v>
      </c>
      <c r="C3835" t="s">
        <v>511</v>
      </c>
      <c r="D3835" t="s">
        <v>429</v>
      </c>
      <c r="E3835">
        <v>140.73439999999999</v>
      </c>
      <c r="F3835">
        <f t="shared" si="63"/>
        <v>37</v>
      </c>
    </row>
    <row r="3836" spans="1:6" x14ac:dyDescent="0.35">
      <c r="A3836">
        <v>37007</v>
      </c>
      <c r="B3836" t="s">
        <v>4231</v>
      </c>
      <c r="C3836" t="s">
        <v>428</v>
      </c>
      <c r="D3836" t="s">
        <v>429</v>
      </c>
      <c r="E3836">
        <v>29.55</v>
      </c>
      <c r="F3836">
        <f t="shared" si="63"/>
        <v>37</v>
      </c>
    </row>
    <row r="3837" spans="1:6" x14ac:dyDescent="0.35">
      <c r="A3837">
        <v>37008</v>
      </c>
      <c r="B3837" t="s">
        <v>4232</v>
      </c>
      <c r="C3837" t="s">
        <v>442</v>
      </c>
      <c r="D3837" t="s">
        <v>433</v>
      </c>
      <c r="E3837">
        <v>119.9828</v>
      </c>
      <c r="F3837">
        <f t="shared" si="63"/>
        <v>37</v>
      </c>
    </row>
    <row r="3838" spans="1:6" x14ac:dyDescent="0.35">
      <c r="A3838">
        <v>37009</v>
      </c>
      <c r="B3838" t="s">
        <v>4233</v>
      </c>
      <c r="C3838" t="s">
        <v>428</v>
      </c>
      <c r="D3838" t="s">
        <v>429</v>
      </c>
      <c r="E3838">
        <v>41.024799999999999</v>
      </c>
      <c r="F3838">
        <f t="shared" si="63"/>
        <v>37</v>
      </c>
    </row>
    <row r="3839" spans="1:6" x14ac:dyDescent="0.35">
      <c r="A3839">
        <v>37010</v>
      </c>
      <c r="B3839" t="s">
        <v>4234</v>
      </c>
      <c r="C3839" t="s">
        <v>432</v>
      </c>
      <c r="D3839" t="s">
        <v>433</v>
      </c>
      <c r="E3839">
        <v>96.338399999999993</v>
      </c>
      <c r="F3839">
        <f t="shared" si="63"/>
        <v>37</v>
      </c>
    </row>
    <row r="3840" spans="1:6" x14ac:dyDescent="0.35">
      <c r="A3840">
        <v>37011</v>
      </c>
      <c r="B3840" t="s">
        <v>4235</v>
      </c>
      <c r="C3840" t="s">
        <v>428</v>
      </c>
      <c r="D3840" t="s">
        <v>429</v>
      </c>
      <c r="E3840">
        <v>17.928000000000001</v>
      </c>
      <c r="F3840">
        <f t="shared" si="63"/>
        <v>37</v>
      </c>
    </row>
    <row r="3841" spans="1:6" x14ac:dyDescent="0.35">
      <c r="A3841">
        <v>37012</v>
      </c>
      <c r="B3841" t="s">
        <v>4236</v>
      </c>
      <c r="C3841" t="s">
        <v>428</v>
      </c>
      <c r="D3841" t="s">
        <v>429</v>
      </c>
      <c r="E3841">
        <v>81.367099999999994</v>
      </c>
      <c r="F3841">
        <f t="shared" si="63"/>
        <v>37</v>
      </c>
    </row>
    <row r="3842" spans="1:6" x14ac:dyDescent="0.35">
      <c r="A3842">
        <v>37013</v>
      </c>
      <c r="B3842" t="s">
        <v>4237</v>
      </c>
      <c r="C3842" t="s">
        <v>451</v>
      </c>
      <c r="D3842" t="s">
        <v>433</v>
      </c>
      <c r="E3842">
        <v>45.521500000000003</v>
      </c>
      <c r="F3842">
        <f t="shared" si="63"/>
        <v>37</v>
      </c>
    </row>
    <row r="3843" spans="1:6" x14ac:dyDescent="0.35">
      <c r="A3843">
        <v>37014</v>
      </c>
      <c r="B3843" t="s">
        <v>4238</v>
      </c>
      <c r="C3843" t="s">
        <v>442</v>
      </c>
      <c r="D3843" t="s">
        <v>433</v>
      </c>
      <c r="E3843">
        <v>53.229300000000002</v>
      </c>
      <c r="F3843">
        <f t="shared" ref="F3843:F3906" si="64">INT(A3843/1000)</f>
        <v>37</v>
      </c>
    </row>
    <row r="3844" spans="1:6" x14ac:dyDescent="0.35">
      <c r="A3844">
        <v>37015</v>
      </c>
      <c r="B3844" t="s">
        <v>4239</v>
      </c>
      <c r="C3844" t="s">
        <v>432</v>
      </c>
      <c r="D3844" t="s">
        <v>433</v>
      </c>
      <c r="E3844">
        <v>47.499000000000002</v>
      </c>
      <c r="F3844">
        <f t="shared" si="64"/>
        <v>37</v>
      </c>
    </row>
    <row r="3845" spans="1:6" x14ac:dyDescent="0.35">
      <c r="A3845">
        <v>37016</v>
      </c>
      <c r="B3845" t="s">
        <v>4240</v>
      </c>
      <c r="C3845" t="s">
        <v>428</v>
      </c>
      <c r="D3845" t="s">
        <v>429</v>
      </c>
      <c r="E3845">
        <v>29.135300000000001</v>
      </c>
      <c r="F3845">
        <f t="shared" si="64"/>
        <v>37</v>
      </c>
    </row>
    <row r="3846" spans="1:6" x14ac:dyDescent="0.35">
      <c r="A3846">
        <v>37017</v>
      </c>
      <c r="B3846" t="s">
        <v>4241</v>
      </c>
      <c r="C3846" t="s">
        <v>442</v>
      </c>
      <c r="D3846" t="s">
        <v>433</v>
      </c>
      <c r="E3846">
        <v>28.8431</v>
      </c>
      <c r="F3846">
        <f t="shared" si="64"/>
        <v>37</v>
      </c>
    </row>
    <row r="3847" spans="1:6" x14ac:dyDescent="0.35">
      <c r="A3847">
        <v>37019</v>
      </c>
      <c r="B3847" t="s">
        <v>4242</v>
      </c>
      <c r="C3847" t="s">
        <v>428</v>
      </c>
      <c r="D3847" t="s">
        <v>429</v>
      </c>
      <c r="E3847">
        <v>30.593900000000001</v>
      </c>
      <c r="F3847">
        <f t="shared" si="64"/>
        <v>37</v>
      </c>
    </row>
    <row r="3848" spans="1:6" x14ac:dyDescent="0.35">
      <c r="A3848">
        <v>37020</v>
      </c>
      <c r="B3848" t="s">
        <v>4243</v>
      </c>
      <c r="C3848" t="s">
        <v>428</v>
      </c>
      <c r="D3848" t="s">
        <v>429</v>
      </c>
      <c r="E3848">
        <v>148.00389999999999</v>
      </c>
      <c r="F3848">
        <f t="shared" si="64"/>
        <v>37</v>
      </c>
    </row>
    <row r="3849" spans="1:6" x14ac:dyDescent="0.35">
      <c r="A3849">
        <v>37021</v>
      </c>
      <c r="B3849" t="s">
        <v>4244</v>
      </c>
      <c r="C3849" t="s">
        <v>428</v>
      </c>
      <c r="D3849" t="s">
        <v>429</v>
      </c>
      <c r="E3849">
        <v>36.048099999999998</v>
      </c>
      <c r="F3849">
        <f t="shared" si="64"/>
        <v>37</v>
      </c>
    </row>
    <row r="3850" spans="1:6" x14ac:dyDescent="0.35">
      <c r="A3850">
        <v>37022</v>
      </c>
      <c r="B3850" t="s">
        <v>4245</v>
      </c>
      <c r="C3850" t="s">
        <v>432</v>
      </c>
      <c r="D3850" t="s">
        <v>433</v>
      </c>
      <c r="E3850">
        <v>66.156999999999996</v>
      </c>
      <c r="F3850">
        <f t="shared" si="64"/>
        <v>37</v>
      </c>
    </row>
    <row r="3851" spans="1:6" x14ac:dyDescent="0.35">
      <c r="A3851">
        <v>37024</v>
      </c>
      <c r="B3851" t="s">
        <v>4246</v>
      </c>
      <c r="C3851" t="s">
        <v>442</v>
      </c>
      <c r="D3851" t="s">
        <v>433</v>
      </c>
      <c r="E3851">
        <v>102.65470000000001</v>
      </c>
      <c r="F3851">
        <f t="shared" si="64"/>
        <v>37</v>
      </c>
    </row>
    <row r="3852" spans="1:6" x14ac:dyDescent="0.35">
      <c r="A3852">
        <v>37025</v>
      </c>
      <c r="B3852" t="s">
        <v>4247</v>
      </c>
      <c r="C3852" t="s">
        <v>428</v>
      </c>
      <c r="D3852" t="s">
        <v>429</v>
      </c>
      <c r="E3852">
        <v>24.400500000000001</v>
      </c>
      <c r="F3852">
        <f t="shared" si="64"/>
        <v>37</v>
      </c>
    </row>
    <row r="3853" spans="1:6" x14ac:dyDescent="0.35">
      <c r="A3853">
        <v>37026</v>
      </c>
      <c r="B3853" t="s">
        <v>4248</v>
      </c>
      <c r="C3853" t="s">
        <v>428</v>
      </c>
      <c r="D3853" t="s">
        <v>429</v>
      </c>
      <c r="E3853">
        <v>36.868400000000001</v>
      </c>
      <c r="F3853">
        <f t="shared" si="64"/>
        <v>37</v>
      </c>
    </row>
    <row r="3854" spans="1:6" x14ac:dyDescent="0.35">
      <c r="A3854">
        <v>37027</v>
      </c>
      <c r="B3854" t="s">
        <v>4249</v>
      </c>
      <c r="C3854" t="s">
        <v>432</v>
      </c>
      <c r="D3854" t="s">
        <v>433</v>
      </c>
      <c r="E3854">
        <v>58.094499999999996</v>
      </c>
      <c r="F3854">
        <f t="shared" si="64"/>
        <v>37</v>
      </c>
    </row>
    <row r="3855" spans="1:6" x14ac:dyDescent="0.35">
      <c r="A3855">
        <v>37028</v>
      </c>
      <c r="B3855" t="s">
        <v>4250</v>
      </c>
      <c r="C3855" t="s">
        <v>442</v>
      </c>
      <c r="D3855" t="s">
        <v>433</v>
      </c>
      <c r="E3855">
        <v>37.226199999999999</v>
      </c>
      <c r="F3855">
        <f t="shared" si="64"/>
        <v>37</v>
      </c>
    </row>
    <row r="3856" spans="1:6" x14ac:dyDescent="0.35">
      <c r="A3856">
        <v>37030</v>
      </c>
      <c r="B3856" t="s">
        <v>4251</v>
      </c>
      <c r="C3856" t="s">
        <v>428</v>
      </c>
      <c r="D3856" t="s">
        <v>429</v>
      </c>
      <c r="E3856">
        <v>35.096800000000002</v>
      </c>
      <c r="F3856">
        <f t="shared" si="64"/>
        <v>37</v>
      </c>
    </row>
    <row r="3857" spans="1:6" x14ac:dyDescent="0.35">
      <c r="A3857">
        <v>37031</v>
      </c>
      <c r="B3857" t="s">
        <v>4252</v>
      </c>
      <c r="C3857" t="s">
        <v>432</v>
      </c>
      <c r="D3857" t="s">
        <v>433</v>
      </c>
      <c r="E3857">
        <v>77.7483</v>
      </c>
      <c r="F3857">
        <f t="shared" si="64"/>
        <v>37</v>
      </c>
    </row>
    <row r="3858" spans="1:6" x14ac:dyDescent="0.35">
      <c r="A3858">
        <v>37032</v>
      </c>
      <c r="B3858" t="s">
        <v>4253</v>
      </c>
      <c r="C3858" t="s">
        <v>511</v>
      </c>
      <c r="D3858" t="s">
        <v>429</v>
      </c>
      <c r="E3858">
        <v>204.19739999999999</v>
      </c>
      <c r="F3858">
        <f t="shared" si="64"/>
        <v>37</v>
      </c>
    </row>
    <row r="3859" spans="1:6" x14ac:dyDescent="0.35">
      <c r="A3859">
        <v>37033</v>
      </c>
      <c r="B3859" t="s">
        <v>4254</v>
      </c>
      <c r="C3859" t="s">
        <v>432</v>
      </c>
      <c r="D3859" t="s">
        <v>433</v>
      </c>
      <c r="E3859">
        <v>85.0732</v>
      </c>
      <c r="F3859">
        <f t="shared" si="64"/>
        <v>37</v>
      </c>
    </row>
    <row r="3860" spans="1:6" x14ac:dyDescent="0.35">
      <c r="A3860">
        <v>37034</v>
      </c>
      <c r="B3860" t="s">
        <v>4255</v>
      </c>
      <c r="C3860" t="s">
        <v>432</v>
      </c>
      <c r="D3860" t="s">
        <v>433</v>
      </c>
      <c r="E3860">
        <v>53.099400000000003</v>
      </c>
      <c r="F3860">
        <f t="shared" si="64"/>
        <v>37</v>
      </c>
    </row>
    <row r="3861" spans="1:6" x14ac:dyDescent="0.35">
      <c r="A3861">
        <v>37035</v>
      </c>
      <c r="B3861" t="s">
        <v>4256</v>
      </c>
      <c r="C3861" t="s">
        <v>428</v>
      </c>
      <c r="D3861" t="s">
        <v>429</v>
      </c>
      <c r="E3861">
        <v>54.067900000000002</v>
      </c>
      <c r="F3861">
        <f t="shared" si="64"/>
        <v>37</v>
      </c>
    </row>
    <row r="3862" spans="1:6" x14ac:dyDescent="0.35">
      <c r="A3862">
        <v>37036</v>
      </c>
      <c r="B3862" t="s">
        <v>4257</v>
      </c>
      <c r="C3862" t="s">
        <v>442</v>
      </c>
      <c r="D3862" t="s">
        <v>433</v>
      </c>
      <c r="E3862">
        <v>74.358000000000004</v>
      </c>
      <c r="F3862">
        <f t="shared" si="64"/>
        <v>37</v>
      </c>
    </row>
    <row r="3863" spans="1:6" x14ac:dyDescent="0.35">
      <c r="A3863">
        <v>37037</v>
      </c>
      <c r="B3863" t="s">
        <v>4258</v>
      </c>
      <c r="C3863" t="s">
        <v>428</v>
      </c>
      <c r="D3863" t="s">
        <v>429</v>
      </c>
      <c r="E3863">
        <v>158.49010000000001</v>
      </c>
      <c r="F3863">
        <f t="shared" si="64"/>
        <v>37</v>
      </c>
    </row>
    <row r="3864" spans="1:6" x14ac:dyDescent="0.35">
      <c r="A3864">
        <v>37038</v>
      </c>
      <c r="B3864" t="s">
        <v>4259</v>
      </c>
      <c r="C3864" t="s">
        <v>442</v>
      </c>
      <c r="D3864" t="s">
        <v>433</v>
      </c>
      <c r="E3864">
        <v>42.803800000000003</v>
      </c>
      <c r="F3864">
        <f t="shared" si="64"/>
        <v>37</v>
      </c>
    </row>
    <row r="3865" spans="1:6" x14ac:dyDescent="0.35">
      <c r="A3865">
        <v>37039</v>
      </c>
      <c r="B3865" t="s">
        <v>4260</v>
      </c>
      <c r="C3865" t="s">
        <v>442</v>
      </c>
      <c r="D3865" t="s">
        <v>433</v>
      </c>
      <c r="E3865">
        <v>127.9258</v>
      </c>
      <c r="F3865">
        <f t="shared" si="64"/>
        <v>37</v>
      </c>
    </row>
    <row r="3866" spans="1:6" x14ac:dyDescent="0.35">
      <c r="A3866">
        <v>37040</v>
      </c>
      <c r="B3866" t="s">
        <v>4261</v>
      </c>
      <c r="C3866" t="s">
        <v>432</v>
      </c>
      <c r="D3866" t="s">
        <v>433</v>
      </c>
      <c r="E3866">
        <v>47.2926</v>
      </c>
      <c r="F3866">
        <f t="shared" si="64"/>
        <v>37</v>
      </c>
    </row>
    <row r="3867" spans="1:6" x14ac:dyDescent="0.35">
      <c r="A3867">
        <v>37041</v>
      </c>
      <c r="B3867" t="s">
        <v>4262</v>
      </c>
      <c r="C3867" t="s">
        <v>432</v>
      </c>
      <c r="D3867" t="s">
        <v>433</v>
      </c>
      <c r="E3867">
        <v>104.72239999999999</v>
      </c>
      <c r="F3867">
        <f t="shared" si="64"/>
        <v>37</v>
      </c>
    </row>
    <row r="3868" spans="1:6" x14ac:dyDescent="0.35">
      <c r="A3868">
        <v>37042</v>
      </c>
      <c r="B3868" t="s">
        <v>4263</v>
      </c>
      <c r="C3868" t="s">
        <v>428</v>
      </c>
      <c r="D3868" t="s">
        <v>429</v>
      </c>
      <c r="E3868">
        <v>75.2166</v>
      </c>
      <c r="F3868">
        <f t="shared" si="64"/>
        <v>37</v>
      </c>
    </row>
    <row r="3869" spans="1:6" x14ac:dyDescent="0.35">
      <c r="A3869">
        <v>37044</v>
      </c>
      <c r="B3869" t="s">
        <v>4264</v>
      </c>
      <c r="C3869" t="s">
        <v>442</v>
      </c>
      <c r="D3869" t="s">
        <v>433</v>
      </c>
      <c r="E3869">
        <v>64.311599999999999</v>
      </c>
      <c r="F3869">
        <f t="shared" si="64"/>
        <v>37</v>
      </c>
    </row>
    <row r="3870" spans="1:6" x14ac:dyDescent="0.35">
      <c r="A3870">
        <v>37045</v>
      </c>
      <c r="B3870" t="s">
        <v>4265</v>
      </c>
      <c r="C3870" t="s">
        <v>428</v>
      </c>
      <c r="D3870" t="s">
        <v>429</v>
      </c>
      <c r="E3870">
        <v>21.5242</v>
      </c>
      <c r="F3870">
        <f t="shared" si="64"/>
        <v>37</v>
      </c>
    </row>
    <row r="3871" spans="1:6" x14ac:dyDescent="0.35">
      <c r="A3871">
        <v>37046</v>
      </c>
      <c r="B3871" t="s">
        <v>4266</v>
      </c>
      <c r="C3871" t="s">
        <v>442</v>
      </c>
      <c r="D3871" t="s">
        <v>433</v>
      </c>
      <c r="E3871">
        <v>64.5929</v>
      </c>
      <c r="F3871">
        <f t="shared" si="64"/>
        <v>37</v>
      </c>
    </row>
    <row r="3872" spans="1:6" x14ac:dyDescent="0.35">
      <c r="A3872">
        <v>37047</v>
      </c>
      <c r="B3872" t="s">
        <v>4267</v>
      </c>
      <c r="C3872" t="s">
        <v>442</v>
      </c>
      <c r="D3872" t="s">
        <v>433</v>
      </c>
      <c r="E3872">
        <v>106.3141</v>
      </c>
      <c r="F3872">
        <f t="shared" si="64"/>
        <v>37</v>
      </c>
    </row>
    <row r="3873" spans="1:6" x14ac:dyDescent="0.35">
      <c r="A3873">
        <v>37048</v>
      </c>
      <c r="B3873" t="s">
        <v>4268</v>
      </c>
      <c r="C3873" t="s">
        <v>442</v>
      </c>
      <c r="D3873" t="s">
        <v>433</v>
      </c>
      <c r="E3873">
        <v>15.962400000000001</v>
      </c>
      <c r="F3873">
        <f t="shared" si="64"/>
        <v>37</v>
      </c>
    </row>
    <row r="3874" spans="1:6" x14ac:dyDescent="0.35">
      <c r="A3874">
        <v>37050</v>
      </c>
      <c r="B3874" t="s">
        <v>4269</v>
      </c>
      <c r="C3874" t="s">
        <v>442</v>
      </c>
      <c r="D3874" t="s">
        <v>433</v>
      </c>
      <c r="E3874">
        <v>45.8414</v>
      </c>
      <c r="F3874">
        <f t="shared" si="64"/>
        <v>37</v>
      </c>
    </row>
    <row r="3875" spans="1:6" x14ac:dyDescent="0.35">
      <c r="A3875">
        <v>37051</v>
      </c>
      <c r="B3875" t="s">
        <v>4270</v>
      </c>
      <c r="C3875" t="s">
        <v>432</v>
      </c>
      <c r="D3875" t="s">
        <v>433</v>
      </c>
      <c r="E3875">
        <v>67.198599999999999</v>
      </c>
      <c r="F3875">
        <f t="shared" si="64"/>
        <v>37</v>
      </c>
    </row>
    <row r="3876" spans="1:6" x14ac:dyDescent="0.35">
      <c r="A3876">
        <v>37052</v>
      </c>
      <c r="B3876" t="s">
        <v>4271</v>
      </c>
      <c r="C3876" t="s">
        <v>442</v>
      </c>
      <c r="D3876" t="s">
        <v>433</v>
      </c>
      <c r="E3876">
        <v>30.5091</v>
      </c>
      <c r="F3876">
        <f t="shared" si="64"/>
        <v>37</v>
      </c>
    </row>
    <row r="3877" spans="1:6" x14ac:dyDescent="0.35">
      <c r="A3877">
        <v>37053</v>
      </c>
      <c r="B3877" t="s">
        <v>4272</v>
      </c>
      <c r="C3877" t="s">
        <v>442</v>
      </c>
      <c r="D3877" t="s">
        <v>433</v>
      </c>
      <c r="E3877">
        <v>114.23390000000001</v>
      </c>
      <c r="F3877">
        <f t="shared" si="64"/>
        <v>37</v>
      </c>
    </row>
    <row r="3878" spans="1:6" x14ac:dyDescent="0.35">
      <c r="A3878">
        <v>37054</v>
      </c>
      <c r="B3878" t="s">
        <v>4273</v>
      </c>
      <c r="C3878" t="s">
        <v>428</v>
      </c>
      <c r="D3878" t="s">
        <v>429</v>
      </c>
      <c r="E3878">
        <v>45.284100000000002</v>
      </c>
      <c r="F3878">
        <f t="shared" si="64"/>
        <v>37</v>
      </c>
    </row>
    <row r="3879" spans="1:6" x14ac:dyDescent="0.35">
      <c r="A3879">
        <v>37055</v>
      </c>
      <c r="B3879" t="s">
        <v>4274</v>
      </c>
      <c r="C3879" t="s">
        <v>442</v>
      </c>
      <c r="D3879" t="s">
        <v>433</v>
      </c>
      <c r="E3879">
        <v>66.446600000000004</v>
      </c>
      <c r="F3879">
        <f t="shared" si="64"/>
        <v>37</v>
      </c>
    </row>
    <row r="3880" spans="1:6" x14ac:dyDescent="0.35">
      <c r="A3880">
        <v>37056</v>
      </c>
      <c r="B3880" t="s">
        <v>4275</v>
      </c>
      <c r="C3880" t="s">
        <v>442</v>
      </c>
      <c r="D3880" t="s">
        <v>433</v>
      </c>
      <c r="E3880">
        <v>35.0351</v>
      </c>
      <c r="F3880">
        <f t="shared" si="64"/>
        <v>37</v>
      </c>
    </row>
    <row r="3881" spans="1:6" x14ac:dyDescent="0.35">
      <c r="A3881">
        <v>37057</v>
      </c>
      <c r="B3881" t="s">
        <v>4276</v>
      </c>
      <c r="C3881" t="s">
        <v>428</v>
      </c>
      <c r="D3881" t="s">
        <v>429</v>
      </c>
      <c r="E3881">
        <v>96.740099999999998</v>
      </c>
      <c r="F3881">
        <f t="shared" si="64"/>
        <v>37</v>
      </c>
    </row>
    <row r="3882" spans="1:6" x14ac:dyDescent="0.35">
      <c r="A3882">
        <v>37059</v>
      </c>
      <c r="B3882" t="s">
        <v>4277</v>
      </c>
      <c r="C3882" t="s">
        <v>432</v>
      </c>
      <c r="D3882" t="s">
        <v>433</v>
      </c>
      <c r="E3882">
        <v>60.0488</v>
      </c>
      <c r="F3882">
        <f t="shared" si="64"/>
        <v>37</v>
      </c>
    </row>
    <row r="3883" spans="1:6" x14ac:dyDescent="0.35">
      <c r="A3883">
        <v>37060</v>
      </c>
      <c r="B3883" t="s">
        <v>4278</v>
      </c>
      <c r="C3883" t="s">
        <v>428</v>
      </c>
      <c r="D3883" t="s">
        <v>429</v>
      </c>
      <c r="E3883">
        <v>37.647399999999998</v>
      </c>
      <c r="F3883">
        <f t="shared" si="64"/>
        <v>37</v>
      </c>
    </row>
    <row r="3884" spans="1:6" x14ac:dyDescent="0.35">
      <c r="A3884">
        <v>37061</v>
      </c>
      <c r="B3884" t="s">
        <v>4279</v>
      </c>
      <c r="C3884" t="s">
        <v>442</v>
      </c>
      <c r="D3884" t="s">
        <v>433</v>
      </c>
      <c r="E3884">
        <v>177.6695</v>
      </c>
      <c r="F3884">
        <f t="shared" si="64"/>
        <v>37</v>
      </c>
    </row>
    <row r="3885" spans="1:6" x14ac:dyDescent="0.35">
      <c r="A3885">
        <v>37062</v>
      </c>
      <c r="B3885" t="s">
        <v>4280</v>
      </c>
      <c r="C3885" t="s">
        <v>432</v>
      </c>
      <c r="D3885" t="s">
        <v>433</v>
      </c>
      <c r="E3885">
        <v>74.082300000000004</v>
      </c>
      <c r="F3885">
        <f t="shared" si="64"/>
        <v>37</v>
      </c>
    </row>
    <row r="3886" spans="1:6" x14ac:dyDescent="0.35">
      <c r="A3886">
        <v>38001</v>
      </c>
      <c r="B3886" t="s">
        <v>4281</v>
      </c>
      <c r="C3886" t="s">
        <v>428</v>
      </c>
      <c r="D3886" t="s">
        <v>429</v>
      </c>
      <c r="E3886">
        <v>312.44130000000001</v>
      </c>
      <c r="F3886">
        <f t="shared" si="64"/>
        <v>38</v>
      </c>
    </row>
    <row r="3887" spans="1:6" x14ac:dyDescent="0.35">
      <c r="A3887">
        <v>38003</v>
      </c>
      <c r="B3887" t="s">
        <v>4282</v>
      </c>
      <c r="C3887" t="s">
        <v>442</v>
      </c>
      <c r="D3887" t="s">
        <v>433</v>
      </c>
      <c r="E3887">
        <v>174.83170000000001</v>
      </c>
      <c r="F3887">
        <f t="shared" si="64"/>
        <v>38</v>
      </c>
    </row>
    <row r="3888" spans="1:6" x14ac:dyDescent="0.35">
      <c r="A3888">
        <v>38004</v>
      </c>
      <c r="B3888" t="s">
        <v>4283</v>
      </c>
      <c r="C3888" t="s">
        <v>432</v>
      </c>
      <c r="D3888" t="s">
        <v>433</v>
      </c>
      <c r="E3888">
        <v>64.841999999999999</v>
      </c>
      <c r="F3888">
        <f t="shared" si="64"/>
        <v>38</v>
      </c>
    </row>
    <row r="3889" spans="1:6" x14ac:dyDescent="0.35">
      <c r="A3889">
        <v>38005</v>
      </c>
      <c r="B3889" t="s">
        <v>4284</v>
      </c>
      <c r="C3889" t="s">
        <v>432</v>
      </c>
      <c r="D3889" t="s">
        <v>433</v>
      </c>
      <c r="E3889">
        <v>169.77610000000001</v>
      </c>
      <c r="F3889">
        <f t="shared" si="64"/>
        <v>38</v>
      </c>
    </row>
    <row r="3890" spans="1:6" x14ac:dyDescent="0.35">
      <c r="A3890">
        <v>38006</v>
      </c>
      <c r="B3890" t="s">
        <v>4285</v>
      </c>
      <c r="C3890" t="s">
        <v>442</v>
      </c>
      <c r="D3890" t="s">
        <v>433</v>
      </c>
      <c r="E3890">
        <v>283.49099999999999</v>
      </c>
      <c r="F3890">
        <f t="shared" si="64"/>
        <v>38</v>
      </c>
    </row>
    <row r="3891" spans="1:6" x14ac:dyDescent="0.35">
      <c r="A3891">
        <v>38007</v>
      </c>
      <c r="B3891" t="s">
        <v>4286</v>
      </c>
      <c r="C3891" t="s">
        <v>442</v>
      </c>
      <c r="D3891" t="s">
        <v>433</v>
      </c>
      <c r="E3891">
        <v>156.27000000000001</v>
      </c>
      <c r="F3891">
        <f t="shared" si="64"/>
        <v>38</v>
      </c>
    </row>
    <row r="3892" spans="1:6" x14ac:dyDescent="0.35">
      <c r="A3892">
        <v>38008</v>
      </c>
      <c r="B3892" t="s">
        <v>53</v>
      </c>
      <c r="C3892" t="s">
        <v>511</v>
      </c>
      <c r="D3892" t="s">
        <v>429</v>
      </c>
      <c r="E3892">
        <v>403.82839999999999</v>
      </c>
      <c r="F3892">
        <f t="shared" si="64"/>
        <v>38</v>
      </c>
    </row>
    <row r="3893" spans="1:6" x14ac:dyDescent="0.35">
      <c r="A3893">
        <v>38010</v>
      </c>
      <c r="B3893" t="s">
        <v>4287</v>
      </c>
      <c r="C3893" t="s">
        <v>442</v>
      </c>
      <c r="D3893" t="s">
        <v>433</v>
      </c>
      <c r="E3893">
        <v>108.60590000000001</v>
      </c>
      <c r="F3893">
        <f t="shared" si="64"/>
        <v>38</v>
      </c>
    </row>
    <row r="3894" spans="1:6" x14ac:dyDescent="0.35">
      <c r="A3894">
        <v>38011</v>
      </c>
      <c r="B3894" t="s">
        <v>4288</v>
      </c>
      <c r="C3894" t="s">
        <v>432</v>
      </c>
      <c r="D3894" t="s">
        <v>433</v>
      </c>
      <c r="E3894">
        <v>34.095700000000001</v>
      </c>
      <c r="F3894">
        <f t="shared" si="64"/>
        <v>38</v>
      </c>
    </row>
    <row r="3895" spans="1:6" x14ac:dyDescent="0.35">
      <c r="A3895">
        <v>38012</v>
      </c>
      <c r="B3895" t="s">
        <v>4289</v>
      </c>
      <c r="C3895" t="s">
        <v>428</v>
      </c>
      <c r="D3895" t="s">
        <v>429</v>
      </c>
      <c r="E3895">
        <v>22.803100000000001</v>
      </c>
      <c r="F3895">
        <f t="shared" si="64"/>
        <v>38</v>
      </c>
    </row>
    <row r="3896" spans="1:6" x14ac:dyDescent="0.35">
      <c r="A3896">
        <v>38014</v>
      </c>
      <c r="B3896" t="s">
        <v>4290</v>
      </c>
      <c r="C3896" t="s">
        <v>432</v>
      </c>
      <c r="D3896" t="s">
        <v>433</v>
      </c>
      <c r="E3896">
        <v>84.735600000000005</v>
      </c>
      <c r="F3896">
        <f t="shared" si="64"/>
        <v>38</v>
      </c>
    </row>
    <row r="3897" spans="1:6" x14ac:dyDescent="0.35">
      <c r="A3897">
        <v>38017</v>
      </c>
      <c r="B3897" t="s">
        <v>4291</v>
      </c>
      <c r="C3897" t="s">
        <v>442</v>
      </c>
      <c r="D3897" t="s">
        <v>433</v>
      </c>
      <c r="E3897">
        <v>172.65610000000001</v>
      </c>
      <c r="F3897">
        <f t="shared" si="64"/>
        <v>38</v>
      </c>
    </row>
    <row r="3898" spans="1:6" x14ac:dyDescent="0.35">
      <c r="A3898">
        <v>38018</v>
      </c>
      <c r="B3898" t="s">
        <v>4292</v>
      </c>
      <c r="C3898" t="s">
        <v>428</v>
      </c>
      <c r="D3898" t="s">
        <v>429</v>
      </c>
      <c r="E3898">
        <v>79.5518</v>
      </c>
      <c r="F3898">
        <f t="shared" si="64"/>
        <v>38</v>
      </c>
    </row>
    <row r="3899" spans="1:6" x14ac:dyDescent="0.35">
      <c r="A3899">
        <v>38019</v>
      </c>
      <c r="B3899" t="s">
        <v>4293</v>
      </c>
      <c r="C3899" t="s">
        <v>442</v>
      </c>
      <c r="D3899" t="s">
        <v>433</v>
      </c>
      <c r="E3899">
        <v>127.1555</v>
      </c>
      <c r="F3899">
        <f t="shared" si="64"/>
        <v>38</v>
      </c>
    </row>
    <row r="3900" spans="1:6" x14ac:dyDescent="0.35">
      <c r="A3900">
        <v>38022</v>
      </c>
      <c r="B3900" t="s">
        <v>4294</v>
      </c>
      <c r="C3900" t="s">
        <v>428</v>
      </c>
      <c r="D3900" t="s">
        <v>429</v>
      </c>
      <c r="E3900">
        <v>42.560600000000001</v>
      </c>
      <c r="F3900">
        <f t="shared" si="64"/>
        <v>38</v>
      </c>
    </row>
    <row r="3901" spans="1:6" x14ac:dyDescent="0.35">
      <c r="A3901">
        <v>38023</v>
      </c>
      <c r="B3901" t="s">
        <v>4295</v>
      </c>
      <c r="C3901" t="s">
        <v>428</v>
      </c>
      <c r="D3901" t="s">
        <v>429</v>
      </c>
      <c r="E3901">
        <v>40.165199999999999</v>
      </c>
      <c r="F3901">
        <f t="shared" si="64"/>
        <v>38</v>
      </c>
    </row>
    <row r="3902" spans="1:6" x14ac:dyDescent="0.35">
      <c r="A3902">
        <v>38025</v>
      </c>
      <c r="B3902" t="s">
        <v>4296</v>
      </c>
      <c r="C3902" t="s">
        <v>432</v>
      </c>
      <c r="D3902" t="s">
        <v>433</v>
      </c>
      <c r="E3902">
        <v>25.894200000000001</v>
      </c>
      <c r="F3902">
        <f t="shared" si="64"/>
        <v>38</v>
      </c>
    </row>
    <row r="3903" spans="1:6" x14ac:dyDescent="0.35">
      <c r="A3903">
        <v>38027</v>
      </c>
      <c r="B3903" t="s">
        <v>4297</v>
      </c>
      <c r="C3903" t="s">
        <v>442</v>
      </c>
      <c r="D3903" t="s">
        <v>433</v>
      </c>
      <c r="E3903">
        <v>116.9216</v>
      </c>
      <c r="F3903">
        <f t="shared" si="64"/>
        <v>38</v>
      </c>
    </row>
    <row r="3904" spans="1:6" x14ac:dyDescent="0.35">
      <c r="A3904">
        <v>38028</v>
      </c>
      <c r="B3904" t="s">
        <v>4298</v>
      </c>
      <c r="C3904" t="s">
        <v>442</v>
      </c>
      <c r="D3904" t="s">
        <v>433</v>
      </c>
      <c r="E3904">
        <v>51.3048</v>
      </c>
      <c r="F3904">
        <f t="shared" si="64"/>
        <v>38</v>
      </c>
    </row>
    <row r="3905" spans="1:6" x14ac:dyDescent="0.35">
      <c r="A3905">
        <v>38029</v>
      </c>
      <c r="B3905" t="s">
        <v>4299</v>
      </c>
      <c r="C3905" t="s">
        <v>442</v>
      </c>
      <c r="D3905" t="s">
        <v>433</v>
      </c>
      <c r="E3905">
        <v>112.2354</v>
      </c>
      <c r="F3905">
        <f t="shared" si="64"/>
        <v>38</v>
      </c>
    </row>
    <row r="3906" spans="1:6" x14ac:dyDescent="0.35">
      <c r="A3906">
        <v>38030</v>
      </c>
      <c r="B3906" t="s">
        <v>4300</v>
      </c>
      <c r="C3906" t="s">
        <v>442</v>
      </c>
      <c r="D3906" t="s">
        <v>433</v>
      </c>
      <c r="E3906">
        <v>43.459699999999998</v>
      </c>
      <c r="F3906">
        <f t="shared" si="64"/>
        <v>38</v>
      </c>
    </row>
    <row r="3907" spans="1:6" x14ac:dyDescent="0.35">
      <c r="A3907">
        <v>39001</v>
      </c>
      <c r="B3907" t="s">
        <v>4301</v>
      </c>
      <c r="C3907" t="s">
        <v>428</v>
      </c>
      <c r="D3907" t="s">
        <v>429</v>
      </c>
      <c r="E3907">
        <v>106.8556</v>
      </c>
      <c r="F3907">
        <f t="shared" ref="F3907:F3970" si="65">INT(A3907/1000)</f>
        <v>39</v>
      </c>
    </row>
    <row r="3908" spans="1:6" x14ac:dyDescent="0.35">
      <c r="A3908">
        <v>39002</v>
      </c>
      <c r="B3908" t="s">
        <v>4302</v>
      </c>
      <c r="C3908" t="s">
        <v>428</v>
      </c>
      <c r="D3908" t="s">
        <v>429</v>
      </c>
      <c r="E3908">
        <v>79.970500000000001</v>
      </c>
      <c r="F3908">
        <f t="shared" si="65"/>
        <v>39</v>
      </c>
    </row>
    <row r="3909" spans="1:6" x14ac:dyDescent="0.35">
      <c r="A3909">
        <v>39003</v>
      </c>
      <c r="B3909" t="s">
        <v>4303</v>
      </c>
      <c r="C3909" t="s">
        <v>428</v>
      </c>
      <c r="D3909" t="s">
        <v>429</v>
      </c>
      <c r="E3909">
        <v>9.9519000000000002</v>
      </c>
      <c r="F3909">
        <f t="shared" si="65"/>
        <v>39</v>
      </c>
    </row>
    <row r="3910" spans="1:6" x14ac:dyDescent="0.35">
      <c r="A3910">
        <v>39004</v>
      </c>
      <c r="B3910" t="s">
        <v>4304</v>
      </c>
      <c r="C3910" t="s">
        <v>428</v>
      </c>
      <c r="D3910" t="s">
        <v>429</v>
      </c>
      <c r="E3910">
        <v>193.79470000000001</v>
      </c>
      <c r="F3910">
        <f t="shared" si="65"/>
        <v>39</v>
      </c>
    </row>
    <row r="3911" spans="1:6" x14ac:dyDescent="0.35">
      <c r="A3911">
        <v>39005</v>
      </c>
      <c r="B3911" t="s">
        <v>4305</v>
      </c>
      <c r="C3911" t="s">
        <v>442</v>
      </c>
      <c r="D3911" t="s">
        <v>433</v>
      </c>
      <c r="E3911">
        <v>84.848399999999998</v>
      </c>
      <c r="F3911">
        <f t="shared" si="65"/>
        <v>39</v>
      </c>
    </row>
    <row r="3912" spans="1:6" x14ac:dyDescent="0.35">
      <c r="A3912">
        <v>39006</v>
      </c>
      <c r="B3912" t="s">
        <v>4306</v>
      </c>
      <c r="C3912" t="s">
        <v>428</v>
      </c>
      <c r="D3912" t="s">
        <v>429</v>
      </c>
      <c r="E3912">
        <v>32.976900000000001</v>
      </c>
      <c r="F3912">
        <f t="shared" si="65"/>
        <v>39</v>
      </c>
    </row>
    <row r="3913" spans="1:6" x14ac:dyDescent="0.35">
      <c r="A3913">
        <v>39007</v>
      </c>
      <c r="B3913" t="s">
        <v>4307</v>
      </c>
      <c r="C3913" t="s">
        <v>428</v>
      </c>
      <c r="D3913" t="s">
        <v>429</v>
      </c>
      <c r="E3913">
        <v>82.360799999999998</v>
      </c>
      <c r="F3913">
        <f t="shared" si="65"/>
        <v>39</v>
      </c>
    </row>
    <row r="3914" spans="1:6" x14ac:dyDescent="0.35">
      <c r="A3914">
        <v>39008</v>
      </c>
      <c r="B3914" t="s">
        <v>4308</v>
      </c>
      <c r="C3914" t="s">
        <v>428</v>
      </c>
      <c r="D3914" t="s">
        <v>429</v>
      </c>
      <c r="E3914">
        <v>60.2117</v>
      </c>
      <c r="F3914">
        <f t="shared" si="65"/>
        <v>39</v>
      </c>
    </row>
    <row r="3915" spans="1:6" x14ac:dyDescent="0.35">
      <c r="A3915">
        <v>39009</v>
      </c>
      <c r="B3915" t="s">
        <v>4309</v>
      </c>
      <c r="C3915" t="s">
        <v>428</v>
      </c>
      <c r="D3915" t="s">
        <v>429</v>
      </c>
      <c r="E3915">
        <v>34.989400000000003</v>
      </c>
      <c r="F3915">
        <f t="shared" si="65"/>
        <v>39</v>
      </c>
    </row>
    <row r="3916" spans="1:6" x14ac:dyDescent="0.35">
      <c r="A3916">
        <v>39010</v>
      </c>
      <c r="B3916" t="s">
        <v>4310</v>
      </c>
      <c r="C3916" t="s">
        <v>511</v>
      </c>
      <c r="D3916" t="s">
        <v>429</v>
      </c>
      <c r="E3916">
        <v>215.4956</v>
      </c>
      <c r="F3916">
        <f t="shared" si="65"/>
        <v>39</v>
      </c>
    </row>
    <row r="3917" spans="1:6" x14ac:dyDescent="0.35">
      <c r="A3917">
        <v>39011</v>
      </c>
      <c r="B3917" t="s">
        <v>4311</v>
      </c>
      <c r="C3917" t="s">
        <v>428</v>
      </c>
      <c r="D3917" t="s">
        <v>429</v>
      </c>
      <c r="E3917">
        <v>24.448</v>
      </c>
      <c r="F3917">
        <f t="shared" si="65"/>
        <v>39</v>
      </c>
    </row>
    <row r="3918" spans="1:6" x14ac:dyDescent="0.35">
      <c r="A3918">
        <v>39012</v>
      </c>
      <c r="B3918" t="s">
        <v>4312</v>
      </c>
      <c r="C3918" t="s">
        <v>511</v>
      </c>
      <c r="D3918" t="s">
        <v>429</v>
      </c>
      <c r="E3918">
        <v>117.0311</v>
      </c>
      <c r="F3918">
        <f t="shared" si="65"/>
        <v>39</v>
      </c>
    </row>
    <row r="3919" spans="1:6" x14ac:dyDescent="0.35">
      <c r="A3919">
        <v>39013</v>
      </c>
      <c r="B3919" t="s">
        <v>4313</v>
      </c>
      <c r="C3919" t="s">
        <v>428</v>
      </c>
      <c r="D3919" t="s">
        <v>429</v>
      </c>
      <c r="E3919">
        <v>37.447800000000001</v>
      </c>
      <c r="F3919">
        <f t="shared" si="65"/>
        <v>39</v>
      </c>
    </row>
    <row r="3920" spans="1:6" x14ac:dyDescent="0.35">
      <c r="A3920">
        <v>39014</v>
      </c>
      <c r="B3920" t="s">
        <v>54</v>
      </c>
      <c r="C3920" t="s">
        <v>511</v>
      </c>
      <c r="D3920" t="s">
        <v>429</v>
      </c>
      <c r="E3920">
        <v>651.85329999999999</v>
      </c>
      <c r="F3920">
        <f t="shared" si="65"/>
        <v>39</v>
      </c>
    </row>
    <row r="3921" spans="1:6" x14ac:dyDescent="0.35">
      <c r="A3921">
        <v>39015</v>
      </c>
      <c r="B3921" t="s">
        <v>4314</v>
      </c>
      <c r="C3921" t="s">
        <v>428</v>
      </c>
      <c r="D3921" t="s">
        <v>429</v>
      </c>
      <c r="E3921">
        <v>44.29</v>
      </c>
      <c r="F3921">
        <f t="shared" si="65"/>
        <v>39</v>
      </c>
    </row>
    <row r="3922" spans="1:6" x14ac:dyDescent="0.35">
      <c r="A3922">
        <v>39016</v>
      </c>
      <c r="B3922" t="s">
        <v>4315</v>
      </c>
      <c r="C3922" t="s">
        <v>428</v>
      </c>
      <c r="D3922" t="s">
        <v>429</v>
      </c>
      <c r="E3922">
        <v>46.467599999999997</v>
      </c>
      <c r="F3922">
        <f t="shared" si="65"/>
        <v>39</v>
      </c>
    </row>
    <row r="3923" spans="1:6" x14ac:dyDescent="0.35">
      <c r="A3923">
        <v>39017</v>
      </c>
      <c r="B3923" t="s">
        <v>4316</v>
      </c>
      <c r="C3923" t="s">
        <v>428</v>
      </c>
      <c r="D3923" t="s">
        <v>429</v>
      </c>
      <c r="E3923">
        <v>9.4945000000000004</v>
      </c>
      <c r="F3923">
        <f t="shared" si="65"/>
        <v>39</v>
      </c>
    </row>
    <row r="3924" spans="1:6" x14ac:dyDescent="0.35">
      <c r="A3924">
        <v>39018</v>
      </c>
      <c r="B3924" t="s">
        <v>4317</v>
      </c>
      <c r="C3924" t="s">
        <v>428</v>
      </c>
      <c r="D3924" t="s">
        <v>429</v>
      </c>
      <c r="E3924">
        <v>26.587</v>
      </c>
      <c r="F3924">
        <f t="shared" si="65"/>
        <v>39</v>
      </c>
    </row>
    <row r="3925" spans="1:6" x14ac:dyDescent="0.35">
      <c r="A3925">
        <v>40001</v>
      </c>
      <c r="B3925" t="s">
        <v>4318</v>
      </c>
      <c r="C3925" t="s">
        <v>442</v>
      </c>
      <c r="D3925" t="s">
        <v>433</v>
      </c>
      <c r="E3925">
        <v>234.09110000000001</v>
      </c>
      <c r="F3925">
        <f t="shared" si="65"/>
        <v>40</v>
      </c>
    </row>
    <row r="3926" spans="1:6" x14ac:dyDescent="0.35">
      <c r="A3926">
        <v>40003</v>
      </c>
      <c r="B3926" t="s">
        <v>4319</v>
      </c>
      <c r="C3926" t="s">
        <v>428</v>
      </c>
      <c r="D3926" t="s">
        <v>429</v>
      </c>
      <c r="E3926">
        <v>58.504399999999997</v>
      </c>
      <c r="F3926">
        <f t="shared" si="65"/>
        <v>40</v>
      </c>
    </row>
    <row r="3927" spans="1:6" x14ac:dyDescent="0.35">
      <c r="A3927">
        <v>40004</v>
      </c>
      <c r="B3927" t="s">
        <v>4320</v>
      </c>
      <c r="C3927" t="s">
        <v>442</v>
      </c>
      <c r="D3927" t="s">
        <v>433</v>
      </c>
      <c r="E3927">
        <v>30.068200000000001</v>
      </c>
      <c r="F3927">
        <f t="shared" si="65"/>
        <v>40</v>
      </c>
    </row>
    <row r="3928" spans="1:6" x14ac:dyDescent="0.35">
      <c r="A3928">
        <v>40005</v>
      </c>
      <c r="B3928" t="s">
        <v>4321</v>
      </c>
      <c r="C3928" t="s">
        <v>428</v>
      </c>
      <c r="D3928" t="s">
        <v>429</v>
      </c>
      <c r="E3928">
        <v>39.501199999999997</v>
      </c>
      <c r="F3928">
        <f t="shared" si="65"/>
        <v>40</v>
      </c>
    </row>
    <row r="3929" spans="1:6" x14ac:dyDescent="0.35">
      <c r="A3929">
        <v>40007</v>
      </c>
      <c r="B3929" t="s">
        <v>4322</v>
      </c>
      <c r="C3929" t="s">
        <v>511</v>
      </c>
      <c r="D3929" t="s">
        <v>429</v>
      </c>
      <c r="E3929">
        <v>248.95570000000001</v>
      </c>
      <c r="F3929">
        <f t="shared" si="65"/>
        <v>40</v>
      </c>
    </row>
    <row r="3930" spans="1:6" x14ac:dyDescent="0.35">
      <c r="A3930">
        <v>40008</v>
      </c>
      <c r="B3930" t="s">
        <v>4323</v>
      </c>
      <c r="C3930" t="s">
        <v>428</v>
      </c>
      <c r="D3930" t="s">
        <v>429</v>
      </c>
      <c r="E3930">
        <v>45.334499999999998</v>
      </c>
      <c r="F3930">
        <f t="shared" si="65"/>
        <v>40</v>
      </c>
    </row>
    <row r="3931" spans="1:6" x14ac:dyDescent="0.35">
      <c r="A3931">
        <v>40009</v>
      </c>
      <c r="B3931" t="s">
        <v>4324</v>
      </c>
      <c r="C3931" t="s">
        <v>442</v>
      </c>
      <c r="D3931" t="s">
        <v>433</v>
      </c>
      <c r="E3931">
        <v>118.19629999999999</v>
      </c>
      <c r="F3931">
        <f t="shared" si="65"/>
        <v>40</v>
      </c>
    </row>
    <row r="3932" spans="1:6" x14ac:dyDescent="0.35">
      <c r="A3932">
        <v>40011</v>
      </c>
      <c r="B3932" t="s">
        <v>4325</v>
      </c>
      <c r="C3932" t="s">
        <v>428</v>
      </c>
      <c r="D3932" t="s">
        <v>429</v>
      </c>
      <c r="E3932">
        <v>39.234999999999999</v>
      </c>
      <c r="F3932">
        <f t="shared" si="65"/>
        <v>40</v>
      </c>
    </row>
    <row r="3933" spans="1:6" x14ac:dyDescent="0.35">
      <c r="A3933">
        <v>40012</v>
      </c>
      <c r="B3933" t="s">
        <v>4326</v>
      </c>
      <c r="C3933" t="s">
        <v>511</v>
      </c>
      <c r="D3933" t="s">
        <v>429</v>
      </c>
      <c r="E3933">
        <v>227.38550000000001</v>
      </c>
      <c r="F3933">
        <f t="shared" si="65"/>
        <v>40</v>
      </c>
    </row>
    <row r="3934" spans="1:6" x14ac:dyDescent="0.35">
      <c r="A3934">
        <v>40013</v>
      </c>
      <c r="B3934" t="s">
        <v>4327</v>
      </c>
      <c r="C3934" t="s">
        <v>428</v>
      </c>
      <c r="D3934" t="s">
        <v>429</v>
      </c>
      <c r="E3934">
        <v>24.088100000000001</v>
      </c>
      <c r="F3934">
        <f t="shared" si="65"/>
        <v>40</v>
      </c>
    </row>
    <row r="3935" spans="1:6" x14ac:dyDescent="0.35">
      <c r="A3935">
        <v>40014</v>
      </c>
      <c r="B3935" t="s">
        <v>4328</v>
      </c>
      <c r="C3935" t="s">
        <v>442</v>
      </c>
      <c r="D3935" t="s">
        <v>433</v>
      </c>
      <c r="E3935">
        <v>62.564700000000002</v>
      </c>
      <c r="F3935">
        <f t="shared" si="65"/>
        <v>40</v>
      </c>
    </row>
    <row r="3936" spans="1:6" x14ac:dyDescent="0.35">
      <c r="A3936">
        <v>40015</v>
      </c>
      <c r="B3936" t="s">
        <v>4329</v>
      </c>
      <c r="C3936" t="s">
        <v>428</v>
      </c>
      <c r="D3936" t="s">
        <v>429</v>
      </c>
      <c r="E3936">
        <v>7.9859</v>
      </c>
      <c r="F3936">
        <f t="shared" si="65"/>
        <v>40</v>
      </c>
    </row>
    <row r="3937" spans="1:6" x14ac:dyDescent="0.35">
      <c r="A3937">
        <v>40016</v>
      </c>
      <c r="B3937" t="s">
        <v>4330</v>
      </c>
      <c r="C3937" t="s">
        <v>428</v>
      </c>
      <c r="D3937" t="s">
        <v>429</v>
      </c>
      <c r="E3937">
        <v>14.114800000000001</v>
      </c>
      <c r="F3937">
        <f t="shared" si="65"/>
        <v>40</v>
      </c>
    </row>
    <row r="3938" spans="1:6" x14ac:dyDescent="0.35">
      <c r="A3938">
        <v>40018</v>
      </c>
      <c r="B3938" t="s">
        <v>4331</v>
      </c>
      <c r="C3938" t="s">
        <v>428</v>
      </c>
      <c r="D3938" t="s">
        <v>429</v>
      </c>
      <c r="E3938">
        <v>23.911200000000001</v>
      </c>
      <c r="F3938">
        <f t="shared" si="65"/>
        <v>40</v>
      </c>
    </row>
    <row r="3939" spans="1:6" x14ac:dyDescent="0.35">
      <c r="A3939">
        <v>40019</v>
      </c>
      <c r="B3939" t="s">
        <v>4332</v>
      </c>
      <c r="C3939" t="s">
        <v>428</v>
      </c>
      <c r="D3939" t="s">
        <v>429</v>
      </c>
      <c r="E3939">
        <v>78.350300000000004</v>
      </c>
      <c r="F3939">
        <f t="shared" si="65"/>
        <v>40</v>
      </c>
    </row>
    <row r="3940" spans="1:6" x14ac:dyDescent="0.35">
      <c r="A3940">
        <v>40020</v>
      </c>
      <c r="B3940" t="s">
        <v>4333</v>
      </c>
      <c r="C3940" t="s">
        <v>428</v>
      </c>
      <c r="D3940" t="s">
        <v>429</v>
      </c>
      <c r="E3940">
        <v>99.605199999999996</v>
      </c>
      <c r="F3940">
        <f t="shared" si="65"/>
        <v>40</v>
      </c>
    </row>
    <row r="3941" spans="1:6" x14ac:dyDescent="0.35">
      <c r="A3941">
        <v>40022</v>
      </c>
      <c r="B3941" t="s">
        <v>4334</v>
      </c>
      <c r="C3941" t="s">
        <v>428</v>
      </c>
      <c r="D3941" t="s">
        <v>429</v>
      </c>
      <c r="E3941">
        <v>101.637</v>
      </c>
      <c r="F3941">
        <f t="shared" si="65"/>
        <v>40</v>
      </c>
    </row>
    <row r="3942" spans="1:6" x14ac:dyDescent="0.35">
      <c r="A3942">
        <v>40028</v>
      </c>
      <c r="B3942" t="s">
        <v>4335</v>
      </c>
      <c r="C3942" t="s">
        <v>428</v>
      </c>
      <c r="D3942" t="s">
        <v>429</v>
      </c>
      <c r="E3942">
        <v>9.5429999999999993</v>
      </c>
      <c r="F3942">
        <f t="shared" si="65"/>
        <v>40</v>
      </c>
    </row>
    <row r="3943" spans="1:6" x14ac:dyDescent="0.35">
      <c r="A3943">
        <v>40031</v>
      </c>
      <c r="B3943" t="s">
        <v>4336</v>
      </c>
      <c r="C3943" t="s">
        <v>442</v>
      </c>
      <c r="D3943" t="s">
        <v>433</v>
      </c>
      <c r="E3943">
        <v>61.603700000000003</v>
      </c>
      <c r="F3943">
        <f t="shared" si="65"/>
        <v>40</v>
      </c>
    </row>
    <row r="3944" spans="1:6" x14ac:dyDescent="0.35">
      <c r="A3944">
        <v>40032</v>
      </c>
      <c r="B3944" t="s">
        <v>4337</v>
      </c>
      <c r="C3944" t="s">
        <v>428</v>
      </c>
      <c r="D3944" t="s">
        <v>429</v>
      </c>
      <c r="E3944">
        <v>92.111699999999999</v>
      </c>
      <c r="F3944">
        <f t="shared" si="65"/>
        <v>40</v>
      </c>
    </row>
    <row r="3945" spans="1:6" x14ac:dyDescent="0.35">
      <c r="A3945">
        <v>40033</v>
      </c>
      <c r="B3945" t="s">
        <v>4338</v>
      </c>
      <c r="C3945" t="s">
        <v>432</v>
      </c>
      <c r="D3945" t="s">
        <v>433</v>
      </c>
      <c r="E3945">
        <v>98.409599999999998</v>
      </c>
      <c r="F3945">
        <f t="shared" si="65"/>
        <v>40</v>
      </c>
    </row>
    <row r="3946" spans="1:6" x14ac:dyDescent="0.35">
      <c r="A3946">
        <v>40036</v>
      </c>
      <c r="B3946" t="s">
        <v>4339</v>
      </c>
      <c r="C3946" t="s">
        <v>442</v>
      </c>
      <c r="D3946" t="s">
        <v>433</v>
      </c>
      <c r="E3946">
        <v>49.855600000000003</v>
      </c>
      <c r="F3946">
        <f t="shared" si="65"/>
        <v>40</v>
      </c>
    </row>
    <row r="3947" spans="1:6" x14ac:dyDescent="0.35">
      <c r="A3947">
        <v>40037</v>
      </c>
      <c r="B3947" t="s">
        <v>4340</v>
      </c>
      <c r="C3947" t="s">
        <v>428</v>
      </c>
      <c r="D3947" t="s">
        <v>429</v>
      </c>
      <c r="E3947">
        <v>51.289499999999997</v>
      </c>
      <c r="F3947">
        <f t="shared" si="65"/>
        <v>40</v>
      </c>
    </row>
    <row r="3948" spans="1:6" x14ac:dyDescent="0.35">
      <c r="A3948">
        <v>40041</v>
      </c>
      <c r="B3948" t="s">
        <v>4341</v>
      </c>
      <c r="C3948" t="s">
        <v>428</v>
      </c>
      <c r="D3948" t="s">
        <v>429</v>
      </c>
      <c r="E3948">
        <v>17.310700000000001</v>
      </c>
      <c r="F3948">
        <f t="shared" si="65"/>
        <v>40</v>
      </c>
    </row>
    <row r="3949" spans="1:6" x14ac:dyDescent="0.35">
      <c r="A3949">
        <v>40043</v>
      </c>
      <c r="B3949" t="s">
        <v>4342</v>
      </c>
      <c r="C3949" t="s">
        <v>432</v>
      </c>
      <c r="D3949" t="s">
        <v>433</v>
      </c>
      <c r="E3949">
        <v>147.80500000000001</v>
      </c>
      <c r="F3949">
        <f t="shared" si="65"/>
        <v>40</v>
      </c>
    </row>
    <row r="3950" spans="1:6" x14ac:dyDescent="0.35">
      <c r="A3950">
        <v>40044</v>
      </c>
      <c r="B3950" t="s">
        <v>4343</v>
      </c>
      <c r="C3950" t="s">
        <v>428</v>
      </c>
      <c r="D3950" t="s">
        <v>429</v>
      </c>
      <c r="E3950">
        <v>100.59950000000001</v>
      </c>
      <c r="F3950">
        <f t="shared" si="65"/>
        <v>40</v>
      </c>
    </row>
    <row r="3951" spans="1:6" x14ac:dyDescent="0.35">
      <c r="A3951">
        <v>40045</v>
      </c>
      <c r="B3951" t="s">
        <v>4344</v>
      </c>
      <c r="C3951" t="s">
        <v>428</v>
      </c>
      <c r="D3951" t="s">
        <v>429</v>
      </c>
      <c r="E3951">
        <v>22.920400000000001</v>
      </c>
      <c r="F3951">
        <f t="shared" si="65"/>
        <v>40</v>
      </c>
    </row>
    <row r="3952" spans="1:6" x14ac:dyDescent="0.35">
      <c r="A3952">
        <v>40046</v>
      </c>
      <c r="B3952" t="s">
        <v>4345</v>
      </c>
      <c r="C3952" t="s">
        <v>442</v>
      </c>
      <c r="D3952" t="s">
        <v>433</v>
      </c>
      <c r="E3952">
        <v>93.266800000000003</v>
      </c>
      <c r="F3952">
        <f t="shared" si="65"/>
        <v>40</v>
      </c>
    </row>
    <row r="3953" spans="1:6" x14ac:dyDescent="0.35">
      <c r="A3953">
        <v>40049</v>
      </c>
      <c r="B3953" t="s">
        <v>4346</v>
      </c>
      <c r="C3953" t="s">
        <v>442</v>
      </c>
      <c r="D3953" t="s">
        <v>433</v>
      </c>
      <c r="E3953">
        <v>62.683500000000002</v>
      </c>
      <c r="F3953">
        <f t="shared" si="65"/>
        <v>40</v>
      </c>
    </row>
    <row r="3954" spans="1:6" x14ac:dyDescent="0.35">
      <c r="A3954">
        <v>40050</v>
      </c>
      <c r="B3954" t="s">
        <v>4347</v>
      </c>
      <c r="C3954" t="s">
        <v>432</v>
      </c>
      <c r="D3954" t="s">
        <v>433</v>
      </c>
      <c r="E3954">
        <v>117.3878</v>
      </c>
      <c r="F3954">
        <f t="shared" si="65"/>
        <v>40</v>
      </c>
    </row>
    <row r="3955" spans="1:6" x14ac:dyDescent="0.35">
      <c r="A3955">
        <v>41001</v>
      </c>
      <c r="B3955" t="s">
        <v>4348</v>
      </c>
      <c r="C3955" t="s">
        <v>442</v>
      </c>
      <c r="D3955" t="s">
        <v>433</v>
      </c>
      <c r="E3955">
        <v>50.232100000000003</v>
      </c>
      <c r="F3955">
        <f t="shared" si="65"/>
        <v>41</v>
      </c>
    </row>
    <row r="3956" spans="1:6" x14ac:dyDescent="0.35">
      <c r="A3956">
        <v>41002</v>
      </c>
      <c r="B3956" t="s">
        <v>4349</v>
      </c>
      <c r="C3956" t="s">
        <v>432</v>
      </c>
      <c r="D3956" t="s">
        <v>433</v>
      </c>
      <c r="E3956">
        <v>103.0582</v>
      </c>
      <c r="F3956">
        <f t="shared" si="65"/>
        <v>41</v>
      </c>
    </row>
    <row r="3957" spans="1:6" x14ac:dyDescent="0.35">
      <c r="A3957">
        <v>41005</v>
      </c>
      <c r="B3957" t="s">
        <v>4350</v>
      </c>
      <c r="C3957" t="s">
        <v>432</v>
      </c>
      <c r="D3957" t="s">
        <v>433</v>
      </c>
      <c r="E3957">
        <v>12.2437</v>
      </c>
      <c r="F3957">
        <f t="shared" si="65"/>
        <v>41</v>
      </c>
    </row>
    <row r="3958" spans="1:6" x14ac:dyDescent="0.35">
      <c r="A3958">
        <v>41006</v>
      </c>
      <c r="B3958" t="s">
        <v>4351</v>
      </c>
      <c r="C3958" t="s">
        <v>451</v>
      </c>
      <c r="D3958" t="s">
        <v>433</v>
      </c>
      <c r="E3958">
        <v>55.659399999999998</v>
      </c>
      <c r="F3958">
        <f t="shared" si="65"/>
        <v>41</v>
      </c>
    </row>
    <row r="3959" spans="1:6" x14ac:dyDescent="0.35">
      <c r="A3959">
        <v>41007</v>
      </c>
      <c r="B3959" t="s">
        <v>4352</v>
      </c>
      <c r="C3959" t="s">
        <v>442</v>
      </c>
      <c r="D3959" t="s">
        <v>433</v>
      </c>
      <c r="E3959">
        <v>225.8107</v>
      </c>
      <c r="F3959">
        <f t="shared" si="65"/>
        <v>41</v>
      </c>
    </row>
    <row r="3960" spans="1:6" x14ac:dyDescent="0.35">
      <c r="A3960">
        <v>41008</v>
      </c>
      <c r="B3960" t="s">
        <v>4353</v>
      </c>
      <c r="C3960" t="s">
        <v>432</v>
      </c>
      <c r="D3960" t="s">
        <v>433</v>
      </c>
      <c r="E3960">
        <v>83.546300000000002</v>
      </c>
      <c r="F3960">
        <f t="shared" si="65"/>
        <v>41</v>
      </c>
    </row>
    <row r="3961" spans="1:6" x14ac:dyDescent="0.35">
      <c r="A3961">
        <v>41009</v>
      </c>
      <c r="B3961" t="s">
        <v>4354</v>
      </c>
      <c r="C3961" t="s">
        <v>432</v>
      </c>
      <c r="D3961" t="s">
        <v>433</v>
      </c>
      <c r="E3961">
        <v>29.011500000000002</v>
      </c>
      <c r="F3961">
        <f t="shared" si="65"/>
        <v>41</v>
      </c>
    </row>
    <row r="3962" spans="1:6" x14ac:dyDescent="0.35">
      <c r="A3962">
        <v>41010</v>
      </c>
      <c r="B3962" t="s">
        <v>4355</v>
      </c>
      <c r="C3962" t="s">
        <v>428</v>
      </c>
      <c r="D3962" t="s">
        <v>429</v>
      </c>
      <c r="E3962">
        <v>22.633199999999999</v>
      </c>
      <c r="F3962">
        <f t="shared" si="65"/>
        <v>41</v>
      </c>
    </row>
    <row r="3963" spans="1:6" x14ac:dyDescent="0.35">
      <c r="A3963">
        <v>41013</v>
      </c>
      <c r="B3963" t="s">
        <v>4356</v>
      </c>
      <c r="C3963" t="s">
        <v>511</v>
      </c>
      <c r="D3963" t="s">
        <v>429</v>
      </c>
      <c r="E3963">
        <v>119.64449999999999</v>
      </c>
      <c r="F3963">
        <f t="shared" si="65"/>
        <v>41</v>
      </c>
    </row>
    <row r="3964" spans="1:6" x14ac:dyDescent="0.35">
      <c r="A3964">
        <v>41014</v>
      </c>
      <c r="B3964" t="s">
        <v>4357</v>
      </c>
      <c r="C3964" t="s">
        <v>442</v>
      </c>
      <c r="D3964" t="s">
        <v>433</v>
      </c>
      <c r="E3964">
        <v>44.700400000000002</v>
      </c>
      <c r="F3964">
        <f t="shared" si="65"/>
        <v>41</v>
      </c>
    </row>
    <row r="3965" spans="1:6" x14ac:dyDescent="0.35">
      <c r="A3965">
        <v>41015</v>
      </c>
      <c r="B3965" t="s">
        <v>4358</v>
      </c>
      <c r="C3965" t="s">
        <v>428</v>
      </c>
      <c r="D3965" t="s">
        <v>429</v>
      </c>
      <c r="E3965">
        <v>107.5979</v>
      </c>
      <c r="F3965">
        <f t="shared" si="65"/>
        <v>41</v>
      </c>
    </row>
    <row r="3966" spans="1:6" x14ac:dyDescent="0.35">
      <c r="A3966">
        <v>41016</v>
      </c>
      <c r="B3966" t="s">
        <v>4359</v>
      </c>
      <c r="C3966" t="s">
        <v>442</v>
      </c>
      <c r="D3966" t="s">
        <v>433</v>
      </c>
      <c r="E3966">
        <v>16.148199999999999</v>
      </c>
      <c r="F3966">
        <f t="shared" si="65"/>
        <v>41</v>
      </c>
    </row>
    <row r="3967" spans="1:6" x14ac:dyDescent="0.35">
      <c r="A3967">
        <v>41017</v>
      </c>
      <c r="B3967" t="s">
        <v>4360</v>
      </c>
      <c r="C3967" t="s">
        <v>432</v>
      </c>
      <c r="D3967" t="s">
        <v>433</v>
      </c>
      <c r="E3967">
        <v>10.7439</v>
      </c>
      <c r="F3967">
        <f t="shared" si="65"/>
        <v>41</v>
      </c>
    </row>
    <row r="3968" spans="1:6" x14ac:dyDescent="0.35">
      <c r="A3968">
        <v>41018</v>
      </c>
      <c r="B3968" t="s">
        <v>4361</v>
      </c>
      <c r="C3968" t="s">
        <v>432</v>
      </c>
      <c r="D3968" t="s">
        <v>433</v>
      </c>
      <c r="E3968">
        <v>35.7592</v>
      </c>
      <c r="F3968">
        <f t="shared" si="65"/>
        <v>41</v>
      </c>
    </row>
    <row r="3969" spans="1:6" x14ac:dyDescent="0.35">
      <c r="A3969">
        <v>41019</v>
      </c>
      <c r="B3969" t="s">
        <v>4362</v>
      </c>
      <c r="C3969" t="s">
        <v>428</v>
      </c>
      <c r="D3969" t="s">
        <v>429</v>
      </c>
      <c r="E3969">
        <v>4.8067000000000002</v>
      </c>
      <c r="F3969">
        <f t="shared" si="65"/>
        <v>41</v>
      </c>
    </row>
    <row r="3970" spans="1:6" x14ac:dyDescent="0.35">
      <c r="A3970">
        <v>41020</v>
      </c>
      <c r="B3970" t="s">
        <v>4363</v>
      </c>
      <c r="C3970" t="s">
        <v>428</v>
      </c>
      <c r="D3970" t="s">
        <v>429</v>
      </c>
      <c r="E3970">
        <v>18.48</v>
      </c>
      <c r="F3970">
        <f t="shared" si="65"/>
        <v>41</v>
      </c>
    </row>
    <row r="3971" spans="1:6" x14ac:dyDescent="0.35">
      <c r="A3971">
        <v>41021</v>
      </c>
      <c r="B3971" t="s">
        <v>4364</v>
      </c>
      <c r="C3971" t="s">
        <v>442</v>
      </c>
      <c r="D3971" t="s">
        <v>433</v>
      </c>
      <c r="E3971">
        <v>23.6736</v>
      </c>
      <c r="F3971">
        <f t="shared" ref="F3971:F4034" si="66">INT(A3971/1000)</f>
        <v>41</v>
      </c>
    </row>
    <row r="3972" spans="1:6" x14ac:dyDescent="0.35">
      <c r="A3972">
        <v>41022</v>
      </c>
      <c r="B3972" t="s">
        <v>4365</v>
      </c>
      <c r="C3972" t="s">
        <v>432</v>
      </c>
      <c r="D3972" t="s">
        <v>433</v>
      </c>
      <c r="E3972">
        <v>15.1356</v>
      </c>
      <c r="F3972">
        <f t="shared" si="66"/>
        <v>41</v>
      </c>
    </row>
    <row r="3973" spans="1:6" x14ac:dyDescent="0.35">
      <c r="A3973">
        <v>41023</v>
      </c>
      <c r="B3973" t="s">
        <v>4366</v>
      </c>
      <c r="C3973" t="s">
        <v>432</v>
      </c>
      <c r="D3973" t="s">
        <v>433</v>
      </c>
      <c r="E3973">
        <v>40.375799999999998</v>
      </c>
      <c r="F3973">
        <f t="shared" si="66"/>
        <v>41</v>
      </c>
    </row>
    <row r="3974" spans="1:6" x14ac:dyDescent="0.35">
      <c r="A3974">
        <v>41025</v>
      </c>
      <c r="B3974" t="s">
        <v>4367</v>
      </c>
      <c r="C3974" t="s">
        <v>432</v>
      </c>
      <c r="D3974" t="s">
        <v>433</v>
      </c>
      <c r="E3974">
        <v>69.440799999999996</v>
      </c>
      <c r="F3974">
        <f t="shared" si="66"/>
        <v>41</v>
      </c>
    </row>
    <row r="3975" spans="1:6" x14ac:dyDescent="0.35">
      <c r="A3975">
        <v>41026</v>
      </c>
      <c r="B3975" t="s">
        <v>4368</v>
      </c>
      <c r="C3975" t="s">
        <v>442</v>
      </c>
      <c r="D3975" t="s">
        <v>433</v>
      </c>
      <c r="E3975">
        <v>13.5205</v>
      </c>
      <c r="F3975">
        <f t="shared" si="66"/>
        <v>41</v>
      </c>
    </row>
    <row r="3976" spans="1:6" x14ac:dyDescent="0.35">
      <c r="A3976">
        <v>41027</v>
      </c>
      <c r="B3976" t="s">
        <v>4369</v>
      </c>
      <c r="C3976" t="s">
        <v>428</v>
      </c>
      <c r="D3976" t="s">
        <v>429</v>
      </c>
      <c r="E3976">
        <v>28.479399999999998</v>
      </c>
      <c r="F3976">
        <f t="shared" si="66"/>
        <v>41</v>
      </c>
    </row>
    <row r="3977" spans="1:6" x14ac:dyDescent="0.35">
      <c r="A3977">
        <v>41028</v>
      </c>
      <c r="B3977" t="s">
        <v>4370</v>
      </c>
      <c r="C3977" t="s">
        <v>442</v>
      </c>
      <c r="D3977" t="s">
        <v>433</v>
      </c>
      <c r="E3977">
        <v>29.160399999999999</v>
      </c>
      <c r="F3977">
        <f t="shared" si="66"/>
        <v>41</v>
      </c>
    </row>
    <row r="3978" spans="1:6" x14ac:dyDescent="0.35">
      <c r="A3978">
        <v>41029</v>
      </c>
      <c r="B3978" t="s">
        <v>4371</v>
      </c>
      <c r="C3978" t="s">
        <v>428</v>
      </c>
      <c r="D3978" t="s">
        <v>429</v>
      </c>
      <c r="E3978">
        <v>25.505199999999999</v>
      </c>
      <c r="F3978">
        <f t="shared" si="66"/>
        <v>41</v>
      </c>
    </row>
    <row r="3979" spans="1:6" x14ac:dyDescent="0.35">
      <c r="A3979">
        <v>41030</v>
      </c>
      <c r="B3979" t="s">
        <v>4372</v>
      </c>
      <c r="C3979" t="s">
        <v>442</v>
      </c>
      <c r="D3979" t="s">
        <v>433</v>
      </c>
      <c r="E3979">
        <v>19.2014</v>
      </c>
      <c r="F3979">
        <f t="shared" si="66"/>
        <v>41</v>
      </c>
    </row>
    <row r="3980" spans="1:6" x14ac:dyDescent="0.35">
      <c r="A3980">
        <v>41031</v>
      </c>
      <c r="B3980" t="s">
        <v>4373</v>
      </c>
      <c r="C3980" t="s">
        <v>432</v>
      </c>
      <c r="D3980" t="s">
        <v>433</v>
      </c>
      <c r="E3980">
        <v>18.3689</v>
      </c>
      <c r="F3980">
        <f t="shared" si="66"/>
        <v>41</v>
      </c>
    </row>
    <row r="3981" spans="1:6" x14ac:dyDescent="0.35">
      <c r="A3981">
        <v>41034</v>
      </c>
      <c r="B3981" t="s">
        <v>4374</v>
      </c>
      <c r="C3981" t="s">
        <v>428</v>
      </c>
      <c r="D3981" t="s">
        <v>429</v>
      </c>
      <c r="E3981">
        <v>38.150100000000002</v>
      </c>
      <c r="F3981">
        <f t="shared" si="66"/>
        <v>41</v>
      </c>
    </row>
    <row r="3982" spans="1:6" x14ac:dyDescent="0.35">
      <c r="A3982">
        <v>41035</v>
      </c>
      <c r="B3982" t="s">
        <v>4375</v>
      </c>
      <c r="C3982" t="s">
        <v>442</v>
      </c>
      <c r="D3982" t="s">
        <v>433</v>
      </c>
      <c r="E3982">
        <v>23.571200000000001</v>
      </c>
      <c r="F3982">
        <f t="shared" si="66"/>
        <v>41</v>
      </c>
    </row>
    <row r="3983" spans="1:6" x14ac:dyDescent="0.35">
      <c r="A3983">
        <v>41036</v>
      </c>
      <c r="B3983" t="s">
        <v>4376</v>
      </c>
      <c r="C3983" t="s">
        <v>428</v>
      </c>
      <c r="D3983" t="s">
        <v>429</v>
      </c>
      <c r="E3983">
        <v>19.851500000000001</v>
      </c>
      <c r="F3983">
        <f t="shared" si="66"/>
        <v>41</v>
      </c>
    </row>
    <row r="3984" spans="1:6" x14ac:dyDescent="0.35">
      <c r="A3984">
        <v>41038</v>
      </c>
      <c r="B3984" t="s">
        <v>4377</v>
      </c>
      <c r="C3984" t="s">
        <v>428</v>
      </c>
      <c r="D3984" t="s">
        <v>429</v>
      </c>
      <c r="E3984">
        <v>18.338999999999999</v>
      </c>
      <c r="F3984">
        <f t="shared" si="66"/>
        <v>41</v>
      </c>
    </row>
    <row r="3985" spans="1:6" x14ac:dyDescent="0.35">
      <c r="A3985">
        <v>41041</v>
      </c>
      <c r="B3985" t="s">
        <v>2000</v>
      </c>
      <c r="C3985" t="s">
        <v>432</v>
      </c>
      <c r="D3985" t="s">
        <v>433</v>
      </c>
      <c r="E3985">
        <v>21.4011</v>
      </c>
      <c r="F3985">
        <f t="shared" si="66"/>
        <v>41</v>
      </c>
    </row>
    <row r="3986" spans="1:6" x14ac:dyDescent="0.35">
      <c r="A3986">
        <v>41043</v>
      </c>
      <c r="B3986" t="s">
        <v>4378</v>
      </c>
      <c r="C3986" t="s">
        <v>432</v>
      </c>
      <c r="D3986" t="s">
        <v>433</v>
      </c>
      <c r="E3986">
        <v>112.55159999999999</v>
      </c>
      <c r="F3986">
        <f t="shared" si="66"/>
        <v>41</v>
      </c>
    </row>
    <row r="3987" spans="1:6" x14ac:dyDescent="0.35">
      <c r="A3987">
        <v>41044</v>
      </c>
      <c r="B3987" t="s">
        <v>4379</v>
      </c>
      <c r="C3987" t="s">
        <v>511</v>
      </c>
      <c r="D3987" t="s">
        <v>429</v>
      </c>
      <c r="E3987">
        <v>152.32069999999999</v>
      </c>
      <c r="F3987">
        <f t="shared" si="66"/>
        <v>41</v>
      </c>
    </row>
    <row r="3988" spans="1:6" x14ac:dyDescent="0.35">
      <c r="A3988">
        <v>41045</v>
      </c>
      <c r="B3988" t="s">
        <v>4380</v>
      </c>
      <c r="C3988" t="s">
        <v>442</v>
      </c>
      <c r="D3988" t="s">
        <v>433</v>
      </c>
      <c r="E3988">
        <v>11.970800000000001</v>
      </c>
      <c r="F3988">
        <f t="shared" si="66"/>
        <v>41</v>
      </c>
    </row>
    <row r="3989" spans="1:6" x14ac:dyDescent="0.35">
      <c r="A3989">
        <v>41047</v>
      </c>
      <c r="B3989" t="s">
        <v>4381</v>
      </c>
      <c r="C3989" t="s">
        <v>432</v>
      </c>
      <c r="D3989" t="s">
        <v>433</v>
      </c>
      <c r="E3989">
        <v>39.2179</v>
      </c>
      <c r="F3989">
        <f t="shared" si="66"/>
        <v>41</v>
      </c>
    </row>
    <row r="3990" spans="1:6" x14ac:dyDescent="0.35">
      <c r="A3990">
        <v>41048</v>
      </c>
      <c r="B3990" t="s">
        <v>4382</v>
      </c>
      <c r="C3990" t="s">
        <v>432</v>
      </c>
      <c r="D3990" t="s">
        <v>433</v>
      </c>
      <c r="E3990">
        <v>13.171099999999999</v>
      </c>
      <c r="F3990">
        <f t="shared" si="66"/>
        <v>41</v>
      </c>
    </row>
    <row r="3991" spans="1:6" x14ac:dyDescent="0.35">
      <c r="A3991">
        <v>41049</v>
      </c>
      <c r="B3991" t="s">
        <v>4383</v>
      </c>
      <c r="C3991" t="s">
        <v>432</v>
      </c>
      <c r="D3991" t="s">
        <v>433</v>
      </c>
      <c r="E3991">
        <v>47.456400000000002</v>
      </c>
      <c r="F3991">
        <f t="shared" si="66"/>
        <v>41</v>
      </c>
    </row>
    <row r="3992" spans="1:6" x14ac:dyDescent="0.35">
      <c r="A3992">
        <v>41051</v>
      </c>
      <c r="B3992" t="s">
        <v>4384</v>
      </c>
      <c r="C3992" t="s">
        <v>428</v>
      </c>
      <c r="D3992" t="s">
        <v>429</v>
      </c>
      <c r="E3992">
        <v>41.1006</v>
      </c>
      <c r="F3992">
        <f t="shared" si="66"/>
        <v>41</v>
      </c>
    </row>
    <row r="3993" spans="1:6" x14ac:dyDescent="0.35">
      <c r="A3993">
        <v>41054</v>
      </c>
      <c r="B3993" t="s">
        <v>4385</v>
      </c>
      <c r="C3993" t="s">
        <v>442</v>
      </c>
      <c r="D3993" t="s">
        <v>433</v>
      </c>
      <c r="E3993">
        <v>28.8431</v>
      </c>
      <c r="F3993">
        <f t="shared" si="66"/>
        <v>41</v>
      </c>
    </row>
    <row r="3994" spans="1:6" x14ac:dyDescent="0.35">
      <c r="A3994">
        <v>41057</v>
      </c>
      <c r="B3994" t="s">
        <v>4386</v>
      </c>
      <c r="C3994" t="s">
        <v>432</v>
      </c>
      <c r="D3994" t="s">
        <v>433</v>
      </c>
      <c r="E3994">
        <v>66.378200000000007</v>
      </c>
      <c r="F3994">
        <f t="shared" si="66"/>
        <v>41</v>
      </c>
    </row>
    <row r="3995" spans="1:6" x14ac:dyDescent="0.35">
      <c r="A3995">
        <v>41058</v>
      </c>
      <c r="B3995" t="s">
        <v>4387</v>
      </c>
      <c r="C3995" t="s">
        <v>428</v>
      </c>
      <c r="D3995" t="s">
        <v>429</v>
      </c>
      <c r="E3995">
        <v>19.851099999999999</v>
      </c>
      <c r="F3995">
        <f t="shared" si="66"/>
        <v>41</v>
      </c>
    </row>
    <row r="3996" spans="1:6" x14ac:dyDescent="0.35">
      <c r="A3996">
        <v>41061</v>
      </c>
      <c r="B3996" t="s">
        <v>4388</v>
      </c>
      <c r="C3996" t="s">
        <v>432</v>
      </c>
      <c r="D3996" t="s">
        <v>433</v>
      </c>
      <c r="E3996">
        <v>32.653500000000001</v>
      </c>
      <c r="F3996">
        <f t="shared" si="66"/>
        <v>41</v>
      </c>
    </row>
    <row r="3997" spans="1:6" x14ac:dyDescent="0.35">
      <c r="A3997">
        <v>41064</v>
      </c>
      <c r="B3997" t="s">
        <v>4389</v>
      </c>
      <c r="C3997" t="s">
        <v>442</v>
      </c>
      <c r="D3997" t="s">
        <v>433</v>
      </c>
      <c r="E3997">
        <v>12.886799999999999</v>
      </c>
      <c r="F3997">
        <f t="shared" si="66"/>
        <v>41</v>
      </c>
    </row>
    <row r="3998" spans="1:6" x14ac:dyDescent="0.35">
      <c r="A3998">
        <v>41065</v>
      </c>
      <c r="B3998" t="s">
        <v>4390</v>
      </c>
      <c r="C3998" t="s">
        <v>428</v>
      </c>
      <c r="D3998" t="s">
        <v>429</v>
      </c>
      <c r="E3998">
        <v>41.972799999999999</v>
      </c>
      <c r="F3998">
        <f t="shared" si="66"/>
        <v>41</v>
      </c>
    </row>
    <row r="3999" spans="1:6" x14ac:dyDescent="0.35">
      <c r="A3999">
        <v>41066</v>
      </c>
      <c r="B3999" t="s">
        <v>4391</v>
      </c>
      <c r="C3999" t="s">
        <v>432</v>
      </c>
      <c r="D3999" t="s">
        <v>433</v>
      </c>
      <c r="E3999">
        <v>77.744900000000001</v>
      </c>
      <c r="F3999">
        <f t="shared" si="66"/>
        <v>41</v>
      </c>
    </row>
    <row r="4000" spans="1:6" x14ac:dyDescent="0.35">
      <c r="A4000">
        <v>41067</v>
      </c>
      <c r="B4000" t="s">
        <v>4392</v>
      </c>
      <c r="C4000" t="s">
        <v>442</v>
      </c>
      <c r="D4000" t="s">
        <v>433</v>
      </c>
      <c r="E4000">
        <v>224.49549999999999</v>
      </c>
      <c r="F4000">
        <f t="shared" si="66"/>
        <v>41</v>
      </c>
    </row>
    <row r="4001" spans="1:6" x14ac:dyDescent="0.35">
      <c r="A4001">
        <v>41068</v>
      </c>
      <c r="B4001" t="s">
        <v>4393</v>
      </c>
      <c r="C4001" t="s">
        <v>428</v>
      </c>
      <c r="D4001" t="s">
        <v>429</v>
      </c>
      <c r="E4001">
        <v>38.593299999999999</v>
      </c>
      <c r="F4001">
        <f t="shared" si="66"/>
        <v>41</v>
      </c>
    </row>
    <row r="4002" spans="1:6" x14ac:dyDescent="0.35">
      <c r="A4002">
        <v>41069</v>
      </c>
      <c r="B4002" t="s">
        <v>4394</v>
      </c>
      <c r="C4002" t="s">
        <v>428</v>
      </c>
      <c r="D4002" t="s">
        <v>429</v>
      </c>
      <c r="E4002">
        <v>47.554299999999998</v>
      </c>
      <c r="F4002">
        <f t="shared" si="66"/>
        <v>41</v>
      </c>
    </row>
    <row r="4003" spans="1:6" x14ac:dyDescent="0.35">
      <c r="A4003">
        <v>41070</v>
      </c>
      <c r="B4003" t="s">
        <v>4395</v>
      </c>
      <c r="C4003" t="s">
        <v>428</v>
      </c>
      <c r="D4003" t="s">
        <v>429</v>
      </c>
      <c r="E4003">
        <v>69.344300000000004</v>
      </c>
      <c r="F4003">
        <f t="shared" si="66"/>
        <v>41</v>
      </c>
    </row>
    <row r="4004" spans="1:6" x14ac:dyDescent="0.35">
      <c r="A4004">
        <v>41071</v>
      </c>
      <c r="B4004" t="s">
        <v>4396</v>
      </c>
      <c r="C4004" t="s">
        <v>432</v>
      </c>
      <c r="D4004" t="s">
        <v>433</v>
      </c>
      <c r="E4004">
        <v>87.505200000000002</v>
      </c>
      <c r="F4004">
        <f t="shared" si="66"/>
        <v>41</v>
      </c>
    </row>
    <row r="4005" spans="1:6" x14ac:dyDescent="0.35">
      <c r="A4005">
        <v>42001</v>
      </c>
      <c r="B4005" t="s">
        <v>4397</v>
      </c>
      <c r="C4005" t="s">
        <v>428</v>
      </c>
      <c r="D4005" t="s">
        <v>429</v>
      </c>
      <c r="E4005">
        <v>21.822399999999998</v>
      </c>
      <c r="F4005">
        <f t="shared" si="66"/>
        <v>42</v>
      </c>
    </row>
    <row r="4006" spans="1:6" x14ac:dyDescent="0.35">
      <c r="A4006">
        <v>42002</v>
      </c>
      <c r="B4006" t="s">
        <v>70</v>
      </c>
      <c r="C4006" t="s">
        <v>511</v>
      </c>
      <c r="D4006" t="s">
        <v>429</v>
      </c>
      <c r="E4006">
        <v>124.23090000000001</v>
      </c>
      <c r="F4006">
        <f t="shared" si="66"/>
        <v>42</v>
      </c>
    </row>
    <row r="4007" spans="1:6" x14ac:dyDescent="0.35">
      <c r="A4007">
        <v>42003</v>
      </c>
      <c r="B4007" t="s">
        <v>4398</v>
      </c>
      <c r="C4007" t="s">
        <v>442</v>
      </c>
      <c r="D4007" t="s">
        <v>433</v>
      </c>
      <c r="E4007">
        <v>127.8064</v>
      </c>
      <c r="F4007">
        <f t="shared" si="66"/>
        <v>42</v>
      </c>
    </row>
    <row r="4008" spans="1:6" x14ac:dyDescent="0.35">
      <c r="A4008">
        <v>42004</v>
      </c>
      <c r="B4008" t="s">
        <v>4399</v>
      </c>
      <c r="C4008" t="s">
        <v>428</v>
      </c>
      <c r="D4008" t="s">
        <v>429</v>
      </c>
      <c r="E4008">
        <v>11.359299999999999</v>
      </c>
      <c r="F4008">
        <f t="shared" si="66"/>
        <v>42</v>
      </c>
    </row>
    <row r="4009" spans="1:6" x14ac:dyDescent="0.35">
      <c r="A4009">
        <v>42005</v>
      </c>
      <c r="B4009" t="s">
        <v>4400</v>
      </c>
      <c r="C4009" t="s">
        <v>428</v>
      </c>
      <c r="D4009" t="s">
        <v>429</v>
      </c>
      <c r="E4009">
        <v>29.701699999999999</v>
      </c>
      <c r="F4009">
        <f t="shared" si="66"/>
        <v>42</v>
      </c>
    </row>
    <row r="4010" spans="1:6" x14ac:dyDescent="0.35">
      <c r="A4010">
        <v>42006</v>
      </c>
      <c r="B4010" t="s">
        <v>4401</v>
      </c>
      <c r="C4010" t="s">
        <v>428</v>
      </c>
      <c r="D4010" t="s">
        <v>429</v>
      </c>
      <c r="E4010">
        <v>20.5364</v>
      </c>
      <c r="F4010">
        <f t="shared" si="66"/>
        <v>42</v>
      </c>
    </row>
    <row r="4011" spans="1:6" x14ac:dyDescent="0.35">
      <c r="A4011">
        <v>42007</v>
      </c>
      <c r="B4011" t="s">
        <v>4402</v>
      </c>
      <c r="C4011" t="s">
        <v>428</v>
      </c>
      <c r="D4011" t="s">
        <v>429</v>
      </c>
      <c r="E4011">
        <v>12.124700000000001</v>
      </c>
      <c r="F4011">
        <f t="shared" si="66"/>
        <v>42</v>
      </c>
    </row>
    <row r="4012" spans="1:6" x14ac:dyDescent="0.35">
      <c r="A4012">
        <v>42008</v>
      </c>
      <c r="B4012" t="s">
        <v>4403</v>
      </c>
      <c r="C4012" t="s">
        <v>428</v>
      </c>
      <c r="D4012" t="s">
        <v>429</v>
      </c>
      <c r="E4012">
        <v>6.3592000000000004</v>
      </c>
      <c r="F4012">
        <f t="shared" si="66"/>
        <v>42</v>
      </c>
    </row>
    <row r="4013" spans="1:6" x14ac:dyDescent="0.35">
      <c r="A4013">
        <v>42010</v>
      </c>
      <c r="B4013" t="s">
        <v>4404</v>
      </c>
      <c r="C4013" t="s">
        <v>428</v>
      </c>
      <c r="D4013" t="s">
        <v>429</v>
      </c>
      <c r="E4013">
        <v>33.309800000000003</v>
      </c>
      <c r="F4013">
        <f t="shared" si="66"/>
        <v>42</v>
      </c>
    </row>
    <row r="4014" spans="1:6" x14ac:dyDescent="0.35">
      <c r="A4014">
        <v>42011</v>
      </c>
      <c r="B4014" t="s">
        <v>4405</v>
      </c>
      <c r="C4014" t="s">
        <v>442</v>
      </c>
      <c r="D4014" t="s">
        <v>433</v>
      </c>
      <c r="E4014">
        <v>15.5122</v>
      </c>
      <c r="F4014">
        <f t="shared" si="66"/>
        <v>42</v>
      </c>
    </row>
    <row r="4015" spans="1:6" x14ac:dyDescent="0.35">
      <c r="A4015">
        <v>42012</v>
      </c>
      <c r="B4015" t="s">
        <v>4406</v>
      </c>
      <c r="C4015" t="s">
        <v>428</v>
      </c>
      <c r="D4015" t="s">
        <v>429</v>
      </c>
      <c r="E4015">
        <v>14.5496</v>
      </c>
      <c r="F4015">
        <f t="shared" si="66"/>
        <v>42</v>
      </c>
    </row>
    <row r="4016" spans="1:6" x14ac:dyDescent="0.35">
      <c r="A4016">
        <v>42013</v>
      </c>
      <c r="B4016" t="s">
        <v>4407</v>
      </c>
      <c r="C4016" t="s">
        <v>442</v>
      </c>
      <c r="D4016" t="s">
        <v>433</v>
      </c>
      <c r="E4016">
        <v>17.6401</v>
      </c>
      <c r="F4016">
        <f t="shared" si="66"/>
        <v>42</v>
      </c>
    </row>
    <row r="4017" spans="1:6" x14ac:dyDescent="0.35">
      <c r="A4017">
        <v>42014</v>
      </c>
      <c r="B4017" t="s">
        <v>4408</v>
      </c>
      <c r="C4017" t="s">
        <v>428</v>
      </c>
      <c r="D4017" t="s">
        <v>429</v>
      </c>
      <c r="E4017">
        <v>18.038900000000002</v>
      </c>
      <c r="F4017">
        <f t="shared" si="66"/>
        <v>42</v>
      </c>
    </row>
    <row r="4018" spans="1:6" x14ac:dyDescent="0.35">
      <c r="A4018">
        <v>42015</v>
      </c>
      <c r="B4018" t="s">
        <v>4409</v>
      </c>
      <c r="C4018" t="s">
        <v>428</v>
      </c>
      <c r="D4018" t="s">
        <v>429</v>
      </c>
      <c r="E4018">
        <v>49.9604</v>
      </c>
      <c r="F4018">
        <f t="shared" si="66"/>
        <v>42</v>
      </c>
    </row>
    <row r="4019" spans="1:6" x14ac:dyDescent="0.35">
      <c r="A4019">
        <v>42016</v>
      </c>
      <c r="B4019" t="s">
        <v>4410</v>
      </c>
      <c r="C4019" t="s">
        <v>428</v>
      </c>
      <c r="D4019" t="s">
        <v>429</v>
      </c>
      <c r="E4019">
        <v>27.354600000000001</v>
      </c>
      <c r="F4019">
        <f t="shared" si="66"/>
        <v>42</v>
      </c>
    </row>
    <row r="4020" spans="1:6" x14ac:dyDescent="0.35">
      <c r="A4020">
        <v>42017</v>
      </c>
      <c r="B4020" t="s">
        <v>4411</v>
      </c>
      <c r="C4020" t="s">
        <v>432</v>
      </c>
      <c r="D4020" t="s">
        <v>433</v>
      </c>
      <c r="E4020">
        <v>270.9239</v>
      </c>
      <c r="F4020">
        <f t="shared" si="66"/>
        <v>42</v>
      </c>
    </row>
    <row r="4021" spans="1:6" x14ac:dyDescent="0.35">
      <c r="A4021">
        <v>42018</v>
      </c>
      <c r="B4021" t="s">
        <v>4412</v>
      </c>
      <c r="C4021" t="s">
        <v>428</v>
      </c>
      <c r="D4021" t="s">
        <v>429</v>
      </c>
      <c r="E4021">
        <v>26.0459</v>
      </c>
      <c r="F4021">
        <f t="shared" si="66"/>
        <v>42</v>
      </c>
    </row>
    <row r="4022" spans="1:6" x14ac:dyDescent="0.35">
      <c r="A4022">
        <v>42019</v>
      </c>
      <c r="B4022" t="s">
        <v>4413</v>
      </c>
      <c r="C4022" t="s">
        <v>428</v>
      </c>
      <c r="D4022" t="s">
        <v>429</v>
      </c>
      <c r="E4022">
        <v>71.426500000000004</v>
      </c>
      <c r="F4022">
        <f t="shared" si="66"/>
        <v>42</v>
      </c>
    </row>
    <row r="4023" spans="1:6" x14ac:dyDescent="0.35">
      <c r="A4023">
        <v>42020</v>
      </c>
      <c r="B4023" t="s">
        <v>4414</v>
      </c>
      <c r="C4023" t="s">
        <v>442</v>
      </c>
      <c r="D4023" t="s">
        <v>433</v>
      </c>
      <c r="E4023">
        <v>73.5869</v>
      </c>
      <c r="F4023">
        <f t="shared" si="66"/>
        <v>42</v>
      </c>
    </row>
    <row r="4024" spans="1:6" x14ac:dyDescent="0.35">
      <c r="A4024">
        <v>42021</v>
      </c>
      <c r="B4024" t="s">
        <v>4415</v>
      </c>
      <c r="C4024" t="s">
        <v>511</v>
      </c>
      <c r="D4024" t="s">
        <v>429</v>
      </c>
      <c r="E4024">
        <v>108.60509999999999</v>
      </c>
      <c r="F4024">
        <f t="shared" si="66"/>
        <v>42</v>
      </c>
    </row>
    <row r="4025" spans="1:6" x14ac:dyDescent="0.35">
      <c r="A4025">
        <v>42022</v>
      </c>
      <c r="B4025" t="s">
        <v>4416</v>
      </c>
      <c r="C4025" t="s">
        <v>428</v>
      </c>
      <c r="D4025" t="s">
        <v>429</v>
      </c>
      <c r="E4025">
        <v>18.019100000000002</v>
      </c>
      <c r="F4025">
        <f t="shared" si="66"/>
        <v>42</v>
      </c>
    </row>
    <row r="4026" spans="1:6" x14ac:dyDescent="0.35">
      <c r="A4026">
        <v>42023</v>
      </c>
      <c r="B4026" t="s">
        <v>4417</v>
      </c>
      <c r="C4026" t="s">
        <v>428</v>
      </c>
      <c r="D4026" t="s">
        <v>429</v>
      </c>
      <c r="E4026">
        <v>21.731400000000001</v>
      </c>
      <c r="F4026">
        <f t="shared" si="66"/>
        <v>42</v>
      </c>
    </row>
    <row r="4027" spans="1:6" x14ac:dyDescent="0.35">
      <c r="A4027">
        <v>42024</v>
      </c>
      <c r="B4027" t="s">
        <v>4418</v>
      </c>
      <c r="C4027" t="s">
        <v>428</v>
      </c>
      <c r="D4027" t="s">
        <v>429</v>
      </c>
      <c r="E4027">
        <v>7.4020000000000001</v>
      </c>
      <c r="F4027">
        <f t="shared" si="66"/>
        <v>42</v>
      </c>
    </row>
    <row r="4028" spans="1:6" x14ac:dyDescent="0.35">
      <c r="A4028">
        <v>42025</v>
      </c>
      <c r="B4028" t="s">
        <v>4419</v>
      </c>
      <c r="C4028" t="s">
        <v>428</v>
      </c>
      <c r="D4028" t="s">
        <v>429</v>
      </c>
      <c r="E4028">
        <v>14.7605</v>
      </c>
      <c r="F4028">
        <f t="shared" si="66"/>
        <v>42</v>
      </c>
    </row>
    <row r="4029" spans="1:6" x14ac:dyDescent="0.35">
      <c r="A4029">
        <v>42026</v>
      </c>
      <c r="B4029" t="s">
        <v>4420</v>
      </c>
      <c r="C4029" t="s">
        <v>428</v>
      </c>
      <c r="D4029" t="s">
        <v>429</v>
      </c>
      <c r="E4029">
        <v>23.807099999999998</v>
      </c>
      <c r="F4029">
        <f t="shared" si="66"/>
        <v>42</v>
      </c>
    </row>
    <row r="4030" spans="1:6" x14ac:dyDescent="0.35">
      <c r="A4030">
        <v>42027</v>
      </c>
      <c r="B4030" t="s">
        <v>4421</v>
      </c>
      <c r="C4030" t="s">
        <v>428</v>
      </c>
      <c r="D4030" t="s">
        <v>429</v>
      </c>
      <c r="E4030">
        <v>22.667899999999999</v>
      </c>
      <c r="F4030">
        <f t="shared" si="66"/>
        <v>42</v>
      </c>
    </row>
    <row r="4031" spans="1:6" x14ac:dyDescent="0.35">
      <c r="A4031">
        <v>42029</v>
      </c>
      <c r="B4031" t="s">
        <v>4422</v>
      </c>
      <c r="C4031" t="s">
        <v>428</v>
      </c>
      <c r="D4031" t="s">
        <v>429</v>
      </c>
      <c r="E4031">
        <v>13.4839</v>
      </c>
      <c r="F4031">
        <f t="shared" si="66"/>
        <v>42</v>
      </c>
    </row>
    <row r="4032" spans="1:6" x14ac:dyDescent="0.35">
      <c r="A4032">
        <v>42030</v>
      </c>
      <c r="B4032" t="s">
        <v>4423</v>
      </c>
      <c r="C4032" t="s">
        <v>428</v>
      </c>
      <c r="D4032" t="s">
        <v>429</v>
      </c>
      <c r="E4032">
        <v>21.640899999999998</v>
      </c>
      <c r="F4032">
        <f t="shared" si="66"/>
        <v>42</v>
      </c>
    </row>
    <row r="4033" spans="1:6" x14ac:dyDescent="0.35">
      <c r="A4033">
        <v>42031</v>
      </c>
      <c r="B4033" t="s">
        <v>4424</v>
      </c>
      <c r="C4033" t="s">
        <v>428</v>
      </c>
      <c r="D4033" t="s">
        <v>429</v>
      </c>
      <c r="E4033">
        <v>19.514099999999999</v>
      </c>
      <c r="F4033">
        <f t="shared" si="66"/>
        <v>42</v>
      </c>
    </row>
    <row r="4034" spans="1:6" x14ac:dyDescent="0.35">
      <c r="A4034">
        <v>42032</v>
      </c>
      <c r="B4034" t="s">
        <v>4425</v>
      </c>
      <c r="C4034" t="s">
        <v>428</v>
      </c>
      <c r="D4034" t="s">
        <v>429</v>
      </c>
      <c r="E4034">
        <v>10.949</v>
      </c>
      <c r="F4034">
        <f t="shared" si="66"/>
        <v>42</v>
      </c>
    </row>
    <row r="4035" spans="1:6" x14ac:dyDescent="0.35">
      <c r="A4035">
        <v>42033</v>
      </c>
      <c r="B4035" t="s">
        <v>4426</v>
      </c>
      <c r="C4035" t="s">
        <v>428</v>
      </c>
      <c r="D4035" t="s">
        <v>429</v>
      </c>
      <c r="E4035">
        <v>10.759499999999999</v>
      </c>
      <c r="F4035">
        <f t="shared" ref="F4035:F4098" si="67">INT(A4035/1000)</f>
        <v>42</v>
      </c>
    </row>
    <row r="4036" spans="1:6" x14ac:dyDescent="0.35">
      <c r="A4036">
        <v>42034</v>
      </c>
      <c r="B4036" t="s">
        <v>4427</v>
      </c>
      <c r="C4036" t="s">
        <v>428</v>
      </c>
      <c r="D4036" t="s">
        <v>429</v>
      </c>
      <c r="E4036">
        <v>106.15989999999999</v>
      </c>
      <c r="F4036">
        <f t="shared" si="67"/>
        <v>42</v>
      </c>
    </row>
    <row r="4037" spans="1:6" x14ac:dyDescent="0.35">
      <c r="A4037">
        <v>42035</v>
      </c>
      <c r="B4037" t="s">
        <v>4428</v>
      </c>
      <c r="C4037" t="s">
        <v>428</v>
      </c>
      <c r="D4037" t="s">
        <v>429</v>
      </c>
      <c r="E4037">
        <v>46.784100000000002</v>
      </c>
      <c r="F4037">
        <f t="shared" si="67"/>
        <v>42</v>
      </c>
    </row>
    <row r="4038" spans="1:6" x14ac:dyDescent="0.35">
      <c r="A4038">
        <v>42036</v>
      </c>
      <c r="B4038" t="s">
        <v>4429</v>
      </c>
      <c r="C4038" t="s">
        <v>428</v>
      </c>
      <c r="D4038" t="s">
        <v>429</v>
      </c>
      <c r="E4038">
        <v>29.9815</v>
      </c>
      <c r="F4038">
        <f t="shared" si="67"/>
        <v>42</v>
      </c>
    </row>
    <row r="4039" spans="1:6" x14ac:dyDescent="0.35">
      <c r="A4039">
        <v>42037</v>
      </c>
      <c r="B4039" t="s">
        <v>4430</v>
      </c>
      <c r="C4039" t="s">
        <v>428</v>
      </c>
      <c r="D4039" t="s">
        <v>429</v>
      </c>
      <c r="E4039">
        <v>14.110099999999999</v>
      </c>
      <c r="F4039">
        <f t="shared" si="67"/>
        <v>42</v>
      </c>
    </row>
    <row r="4040" spans="1:6" x14ac:dyDescent="0.35">
      <c r="A4040">
        <v>42038</v>
      </c>
      <c r="B4040" t="s">
        <v>4431</v>
      </c>
      <c r="C4040" t="s">
        <v>428</v>
      </c>
      <c r="D4040" t="s">
        <v>429</v>
      </c>
      <c r="E4040">
        <v>25.367000000000001</v>
      </c>
      <c r="F4040">
        <f t="shared" si="67"/>
        <v>42</v>
      </c>
    </row>
    <row r="4041" spans="1:6" x14ac:dyDescent="0.35">
      <c r="A4041">
        <v>42040</v>
      </c>
      <c r="B4041" t="s">
        <v>4432</v>
      </c>
      <c r="C4041" t="s">
        <v>428</v>
      </c>
      <c r="D4041" t="s">
        <v>429</v>
      </c>
      <c r="E4041">
        <v>9.3079000000000001</v>
      </c>
      <c r="F4041">
        <f t="shared" si="67"/>
        <v>42</v>
      </c>
    </row>
    <row r="4042" spans="1:6" x14ac:dyDescent="0.35">
      <c r="A4042">
        <v>42041</v>
      </c>
      <c r="B4042" t="s">
        <v>4433</v>
      </c>
      <c r="C4042" t="s">
        <v>428</v>
      </c>
      <c r="D4042" t="s">
        <v>429</v>
      </c>
      <c r="E4042">
        <v>25.599699999999999</v>
      </c>
      <c r="F4042">
        <f t="shared" si="67"/>
        <v>42</v>
      </c>
    </row>
    <row r="4043" spans="1:6" x14ac:dyDescent="0.35">
      <c r="A4043">
        <v>42042</v>
      </c>
      <c r="B4043" t="s">
        <v>4434</v>
      </c>
      <c r="C4043" t="s">
        <v>428</v>
      </c>
      <c r="D4043" t="s">
        <v>429</v>
      </c>
      <c r="E4043">
        <v>9.9652999999999992</v>
      </c>
      <c r="F4043">
        <f t="shared" si="67"/>
        <v>42</v>
      </c>
    </row>
    <row r="4044" spans="1:6" x14ac:dyDescent="0.35">
      <c r="A4044">
        <v>42043</v>
      </c>
      <c r="B4044" t="s">
        <v>4435</v>
      </c>
      <c r="C4044" t="s">
        <v>428</v>
      </c>
      <c r="D4044" t="s">
        <v>429</v>
      </c>
      <c r="E4044">
        <v>18.713999999999999</v>
      </c>
      <c r="F4044">
        <f t="shared" si="67"/>
        <v>42</v>
      </c>
    </row>
    <row r="4045" spans="1:6" x14ac:dyDescent="0.35">
      <c r="A4045">
        <v>42044</v>
      </c>
      <c r="B4045" t="s">
        <v>4436</v>
      </c>
      <c r="C4045" t="s">
        <v>432</v>
      </c>
      <c r="D4045" t="s">
        <v>433</v>
      </c>
      <c r="E4045">
        <v>137.15710000000001</v>
      </c>
      <c r="F4045">
        <f t="shared" si="67"/>
        <v>42</v>
      </c>
    </row>
    <row r="4046" spans="1:6" x14ac:dyDescent="0.35">
      <c r="A4046">
        <v>42045</v>
      </c>
      <c r="B4046" t="s">
        <v>4437</v>
      </c>
      <c r="C4046" t="s">
        <v>511</v>
      </c>
      <c r="D4046" t="s">
        <v>429</v>
      </c>
      <c r="E4046">
        <v>117.553</v>
      </c>
      <c r="F4046">
        <f t="shared" si="67"/>
        <v>42</v>
      </c>
    </row>
    <row r="4047" spans="1:6" x14ac:dyDescent="0.35">
      <c r="A4047">
        <v>42046</v>
      </c>
      <c r="B4047" t="s">
        <v>4438</v>
      </c>
      <c r="C4047" t="s">
        <v>428</v>
      </c>
      <c r="D4047" t="s">
        <v>429</v>
      </c>
      <c r="E4047">
        <v>24.441800000000001</v>
      </c>
      <c r="F4047">
        <f t="shared" si="67"/>
        <v>42</v>
      </c>
    </row>
    <row r="4048" spans="1:6" x14ac:dyDescent="0.35">
      <c r="A4048">
        <v>42047</v>
      </c>
      <c r="B4048" t="s">
        <v>4439</v>
      </c>
      <c r="C4048" t="s">
        <v>428</v>
      </c>
      <c r="D4048" t="s">
        <v>429</v>
      </c>
      <c r="E4048">
        <v>48.991799999999998</v>
      </c>
      <c r="F4048">
        <f t="shared" si="67"/>
        <v>42</v>
      </c>
    </row>
    <row r="4049" spans="1:6" x14ac:dyDescent="0.35">
      <c r="A4049">
        <v>42048</v>
      </c>
      <c r="B4049" t="s">
        <v>4440</v>
      </c>
      <c r="C4049" t="s">
        <v>428</v>
      </c>
      <c r="D4049" t="s">
        <v>429</v>
      </c>
      <c r="E4049">
        <v>16.750399999999999</v>
      </c>
      <c r="F4049">
        <f t="shared" si="67"/>
        <v>42</v>
      </c>
    </row>
    <row r="4050" spans="1:6" x14ac:dyDescent="0.35">
      <c r="A4050">
        <v>42049</v>
      </c>
      <c r="B4050" t="s">
        <v>4441</v>
      </c>
      <c r="C4050" t="s">
        <v>428</v>
      </c>
      <c r="D4050" t="s">
        <v>429</v>
      </c>
      <c r="E4050">
        <v>27.745200000000001</v>
      </c>
      <c r="F4050">
        <f t="shared" si="67"/>
        <v>42</v>
      </c>
    </row>
    <row r="4051" spans="1:6" x14ac:dyDescent="0.35">
      <c r="A4051">
        <v>42050</v>
      </c>
      <c r="B4051" t="s">
        <v>4442</v>
      </c>
      <c r="C4051" t="s">
        <v>428</v>
      </c>
      <c r="D4051" t="s">
        <v>429</v>
      </c>
      <c r="E4051">
        <v>38.805500000000002</v>
      </c>
      <c r="F4051">
        <f t="shared" si="67"/>
        <v>42</v>
      </c>
    </row>
    <row r="4052" spans="1:6" x14ac:dyDescent="0.35">
      <c r="A4052">
        <v>43002</v>
      </c>
      <c r="B4052" t="s">
        <v>4443</v>
      </c>
      <c r="C4052" t="s">
        <v>442</v>
      </c>
      <c r="D4052" t="s">
        <v>433</v>
      </c>
      <c r="E4052">
        <v>54.186</v>
      </c>
      <c r="F4052">
        <f t="shared" si="67"/>
        <v>43</v>
      </c>
    </row>
    <row r="4053" spans="1:6" x14ac:dyDescent="0.35">
      <c r="A4053">
        <v>43003</v>
      </c>
      <c r="B4053" t="s">
        <v>4444</v>
      </c>
      <c r="C4053" t="s">
        <v>428</v>
      </c>
      <c r="D4053" t="s">
        <v>429</v>
      </c>
      <c r="E4053">
        <v>22.892900000000001</v>
      </c>
      <c r="F4053">
        <f t="shared" si="67"/>
        <v>43</v>
      </c>
    </row>
    <row r="4054" spans="1:6" x14ac:dyDescent="0.35">
      <c r="A4054">
        <v>43004</v>
      </c>
      <c r="B4054" t="s">
        <v>4445</v>
      </c>
      <c r="C4054" t="s">
        <v>442</v>
      </c>
      <c r="D4054" t="s">
        <v>433</v>
      </c>
      <c r="E4054">
        <v>16.638999999999999</v>
      </c>
      <c r="F4054">
        <f t="shared" si="67"/>
        <v>43</v>
      </c>
    </row>
    <row r="4055" spans="1:6" x14ac:dyDescent="0.35">
      <c r="A4055">
        <v>43005</v>
      </c>
      <c r="B4055" t="s">
        <v>4446</v>
      </c>
      <c r="C4055" t="s">
        <v>432</v>
      </c>
      <c r="D4055" t="s">
        <v>433</v>
      </c>
      <c r="E4055">
        <v>26.683299999999999</v>
      </c>
      <c r="F4055">
        <f t="shared" si="67"/>
        <v>43</v>
      </c>
    </row>
    <row r="4056" spans="1:6" x14ac:dyDescent="0.35">
      <c r="A4056">
        <v>43006</v>
      </c>
      <c r="B4056" t="s">
        <v>4447</v>
      </c>
      <c r="C4056" t="s">
        <v>442</v>
      </c>
      <c r="D4056" t="s">
        <v>433</v>
      </c>
      <c r="E4056">
        <v>29.003900000000002</v>
      </c>
      <c r="F4056">
        <f t="shared" si="67"/>
        <v>43</v>
      </c>
    </row>
    <row r="4057" spans="1:6" x14ac:dyDescent="0.35">
      <c r="A4057">
        <v>43007</v>
      </c>
      <c r="B4057" t="s">
        <v>4448</v>
      </c>
      <c r="C4057" t="s">
        <v>442</v>
      </c>
      <c r="D4057" t="s">
        <v>433</v>
      </c>
      <c r="E4057">
        <v>129.10329999999999</v>
      </c>
      <c r="F4057">
        <f t="shared" si="67"/>
        <v>43</v>
      </c>
    </row>
    <row r="4058" spans="1:6" x14ac:dyDescent="0.35">
      <c r="A4058">
        <v>43008</v>
      </c>
      <c r="B4058" t="s">
        <v>4449</v>
      </c>
      <c r="C4058" t="s">
        <v>442</v>
      </c>
      <c r="D4058" t="s">
        <v>433</v>
      </c>
      <c r="E4058">
        <v>9.0548999999999999</v>
      </c>
      <c r="F4058">
        <f t="shared" si="67"/>
        <v>43</v>
      </c>
    </row>
    <row r="4059" spans="1:6" x14ac:dyDescent="0.35">
      <c r="A4059">
        <v>43009</v>
      </c>
      <c r="B4059" t="s">
        <v>4450</v>
      </c>
      <c r="C4059" t="s">
        <v>432</v>
      </c>
      <c r="D4059" t="s">
        <v>433</v>
      </c>
      <c r="E4059">
        <v>44.297600000000003</v>
      </c>
      <c r="F4059">
        <f t="shared" si="67"/>
        <v>43</v>
      </c>
    </row>
    <row r="4060" spans="1:6" x14ac:dyDescent="0.35">
      <c r="A4060">
        <v>43010</v>
      </c>
      <c r="B4060" t="s">
        <v>4451</v>
      </c>
      <c r="C4060" t="s">
        <v>432</v>
      </c>
      <c r="D4060" t="s">
        <v>433</v>
      </c>
      <c r="E4060">
        <v>70.942700000000002</v>
      </c>
      <c r="F4060">
        <f t="shared" si="67"/>
        <v>43</v>
      </c>
    </row>
    <row r="4061" spans="1:6" x14ac:dyDescent="0.35">
      <c r="A4061">
        <v>43011</v>
      </c>
      <c r="B4061" t="s">
        <v>4452</v>
      </c>
      <c r="C4061" t="s">
        <v>442</v>
      </c>
      <c r="D4061" t="s">
        <v>433</v>
      </c>
      <c r="E4061">
        <v>27.118099999999998</v>
      </c>
      <c r="F4061">
        <f t="shared" si="67"/>
        <v>43</v>
      </c>
    </row>
    <row r="4062" spans="1:6" x14ac:dyDescent="0.35">
      <c r="A4062">
        <v>43012</v>
      </c>
      <c r="B4062" t="s">
        <v>4453</v>
      </c>
      <c r="C4062" t="s">
        <v>442</v>
      </c>
      <c r="D4062" t="s">
        <v>433</v>
      </c>
      <c r="E4062">
        <v>147.6816</v>
      </c>
      <c r="F4062">
        <f t="shared" si="67"/>
        <v>43</v>
      </c>
    </row>
    <row r="4063" spans="1:6" x14ac:dyDescent="0.35">
      <c r="A4063">
        <v>43013</v>
      </c>
      <c r="B4063" t="s">
        <v>4454</v>
      </c>
      <c r="C4063" t="s">
        <v>511</v>
      </c>
      <c r="D4063" t="s">
        <v>429</v>
      </c>
      <c r="E4063">
        <v>45.666499999999999</v>
      </c>
      <c r="F4063">
        <f t="shared" si="67"/>
        <v>43</v>
      </c>
    </row>
    <row r="4064" spans="1:6" x14ac:dyDescent="0.35">
      <c r="A4064">
        <v>43014</v>
      </c>
      <c r="B4064" t="s">
        <v>4455</v>
      </c>
      <c r="C4064" t="s">
        <v>428</v>
      </c>
      <c r="D4064" t="s">
        <v>429</v>
      </c>
      <c r="E4064">
        <v>11.7667</v>
      </c>
      <c r="F4064">
        <f t="shared" si="67"/>
        <v>43</v>
      </c>
    </row>
    <row r="4065" spans="1:6" x14ac:dyDescent="0.35">
      <c r="A4065">
        <v>43015</v>
      </c>
      <c r="B4065" t="s">
        <v>4456</v>
      </c>
      <c r="C4065" t="s">
        <v>428</v>
      </c>
      <c r="D4065" t="s">
        <v>429</v>
      </c>
      <c r="E4065">
        <v>61.0685</v>
      </c>
      <c r="F4065">
        <f t="shared" si="67"/>
        <v>43</v>
      </c>
    </row>
    <row r="4066" spans="1:6" x14ac:dyDescent="0.35">
      <c r="A4066">
        <v>43016</v>
      </c>
      <c r="B4066" t="s">
        <v>4457</v>
      </c>
      <c r="C4066" t="s">
        <v>432</v>
      </c>
      <c r="D4066" t="s">
        <v>433</v>
      </c>
      <c r="E4066">
        <v>47.895899999999997</v>
      </c>
      <c r="F4066">
        <f t="shared" si="67"/>
        <v>43</v>
      </c>
    </row>
    <row r="4067" spans="1:6" x14ac:dyDescent="0.35">
      <c r="A4067">
        <v>43017</v>
      </c>
      <c r="B4067" t="s">
        <v>4458</v>
      </c>
      <c r="C4067" t="s">
        <v>432</v>
      </c>
      <c r="D4067" t="s">
        <v>433</v>
      </c>
      <c r="E4067">
        <v>84.847099999999998</v>
      </c>
      <c r="F4067">
        <f t="shared" si="67"/>
        <v>43</v>
      </c>
    </row>
    <row r="4068" spans="1:6" x14ac:dyDescent="0.35">
      <c r="A4068">
        <v>43019</v>
      </c>
      <c r="B4068" t="s">
        <v>4459</v>
      </c>
      <c r="C4068" t="s">
        <v>432</v>
      </c>
      <c r="D4068" t="s">
        <v>433</v>
      </c>
      <c r="E4068">
        <v>75.997299999999996</v>
      </c>
      <c r="F4068">
        <f t="shared" si="67"/>
        <v>43</v>
      </c>
    </row>
    <row r="4069" spans="1:6" x14ac:dyDescent="0.35">
      <c r="A4069">
        <v>43020</v>
      </c>
      <c r="B4069" t="s">
        <v>4460</v>
      </c>
      <c r="C4069" t="s">
        <v>432</v>
      </c>
      <c r="D4069" t="s">
        <v>433</v>
      </c>
      <c r="E4069">
        <v>24.3001</v>
      </c>
      <c r="F4069">
        <f t="shared" si="67"/>
        <v>43</v>
      </c>
    </row>
    <row r="4070" spans="1:6" x14ac:dyDescent="0.35">
      <c r="A4070">
        <v>43021</v>
      </c>
      <c r="B4070" t="s">
        <v>4461</v>
      </c>
      <c r="C4070" t="s">
        <v>432</v>
      </c>
      <c r="D4070" t="s">
        <v>433</v>
      </c>
      <c r="E4070">
        <v>22.482600000000001</v>
      </c>
      <c r="F4070">
        <f t="shared" si="67"/>
        <v>43</v>
      </c>
    </row>
    <row r="4071" spans="1:6" x14ac:dyDescent="0.35">
      <c r="A4071">
        <v>43022</v>
      </c>
      <c r="B4071" t="s">
        <v>4462</v>
      </c>
      <c r="C4071" t="s">
        <v>442</v>
      </c>
      <c r="D4071" t="s">
        <v>433</v>
      </c>
      <c r="E4071">
        <v>32.408200000000001</v>
      </c>
      <c r="F4071">
        <f t="shared" si="67"/>
        <v>43</v>
      </c>
    </row>
    <row r="4072" spans="1:6" x14ac:dyDescent="0.35">
      <c r="A4072">
        <v>43023</v>
      </c>
      <c r="B4072" t="s">
        <v>71</v>
      </c>
      <c r="C4072" t="s">
        <v>511</v>
      </c>
      <c r="D4072" t="s">
        <v>429</v>
      </c>
      <c r="E4072">
        <v>91.891300000000001</v>
      </c>
      <c r="F4072">
        <f t="shared" si="67"/>
        <v>43</v>
      </c>
    </row>
    <row r="4073" spans="1:6" x14ac:dyDescent="0.35">
      <c r="A4073">
        <v>43024</v>
      </c>
      <c r="B4073" t="s">
        <v>4463</v>
      </c>
      <c r="C4073" t="s">
        <v>432</v>
      </c>
      <c r="D4073" t="s">
        <v>433</v>
      </c>
      <c r="E4073">
        <v>80.933999999999997</v>
      </c>
      <c r="F4073">
        <f t="shared" si="67"/>
        <v>43</v>
      </c>
    </row>
    <row r="4074" spans="1:6" x14ac:dyDescent="0.35">
      <c r="A4074">
        <v>43025</v>
      </c>
      <c r="B4074" t="s">
        <v>4464</v>
      </c>
      <c r="C4074" t="s">
        <v>442</v>
      </c>
      <c r="D4074" t="s">
        <v>433</v>
      </c>
      <c r="E4074">
        <v>29.069400000000002</v>
      </c>
      <c r="F4074">
        <f t="shared" si="67"/>
        <v>43</v>
      </c>
    </row>
    <row r="4075" spans="1:6" x14ac:dyDescent="0.35">
      <c r="A4075">
        <v>43026</v>
      </c>
      <c r="B4075" t="s">
        <v>4465</v>
      </c>
      <c r="C4075" t="s">
        <v>428</v>
      </c>
      <c r="D4075" t="s">
        <v>429</v>
      </c>
      <c r="E4075">
        <v>33.913699999999999</v>
      </c>
      <c r="F4075">
        <f t="shared" si="67"/>
        <v>43</v>
      </c>
    </row>
    <row r="4076" spans="1:6" x14ac:dyDescent="0.35">
      <c r="A4076">
        <v>43027</v>
      </c>
      <c r="B4076" t="s">
        <v>4466</v>
      </c>
      <c r="C4076" t="s">
        <v>442</v>
      </c>
      <c r="D4076" t="s">
        <v>433</v>
      </c>
      <c r="E4076">
        <v>38.917700000000004</v>
      </c>
      <c r="F4076">
        <f t="shared" si="67"/>
        <v>43</v>
      </c>
    </row>
    <row r="4077" spans="1:6" x14ac:dyDescent="0.35">
      <c r="A4077">
        <v>43028</v>
      </c>
      <c r="B4077" t="s">
        <v>4467</v>
      </c>
      <c r="C4077" t="s">
        <v>428</v>
      </c>
      <c r="D4077" t="s">
        <v>429</v>
      </c>
      <c r="E4077">
        <v>22.141500000000001</v>
      </c>
      <c r="F4077">
        <f t="shared" si="67"/>
        <v>43</v>
      </c>
    </row>
    <row r="4078" spans="1:6" x14ac:dyDescent="0.35">
      <c r="A4078">
        <v>43029</v>
      </c>
      <c r="B4078" t="s">
        <v>4468</v>
      </c>
      <c r="C4078" t="s">
        <v>428</v>
      </c>
      <c r="D4078" t="s">
        <v>429</v>
      </c>
      <c r="E4078">
        <v>33.751300000000001</v>
      </c>
      <c r="F4078">
        <f t="shared" si="67"/>
        <v>43</v>
      </c>
    </row>
    <row r="4079" spans="1:6" x14ac:dyDescent="0.35">
      <c r="A4079">
        <v>43030</v>
      </c>
      <c r="B4079" t="s">
        <v>4469</v>
      </c>
      <c r="C4079" t="s">
        <v>428</v>
      </c>
      <c r="D4079" t="s">
        <v>429</v>
      </c>
      <c r="E4079">
        <v>33.529899999999998</v>
      </c>
      <c r="F4079">
        <f t="shared" si="67"/>
        <v>43</v>
      </c>
    </row>
    <row r="4080" spans="1:6" x14ac:dyDescent="0.35">
      <c r="A4080">
        <v>43031</v>
      </c>
      <c r="B4080" t="s">
        <v>4470</v>
      </c>
      <c r="C4080" t="s">
        <v>428</v>
      </c>
      <c r="D4080" t="s">
        <v>429</v>
      </c>
      <c r="E4080">
        <v>20.255500000000001</v>
      </c>
      <c r="F4080">
        <f t="shared" si="67"/>
        <v>43</v>
      </c>
    </row>
    <row r="4081" spans="1:6" x14ac:dyDescent="0.35">
      <c r="A4081">
        <v>43032</v>
      </c>
      <c r="B4081" t="s">
        <v>4471</v>
      </c>
      <c r="C4081" t="s">
        <v>432</v>
      </c>
      <c r="D4081" t="s">
        <v>433</v>
      </c>
      <c r="E4081">
        <v>18.363600000000002</v>
      </c>
      <c r="F4081">
        <f t="shared" si="67"/>
        <v>43</v>
      </c>
    </row>
    <row r="4082" spans="1:6" x14ac:dyDescent="0.35">
      <c r="A4082">
        <v>43033</v>
      </c>
      <c r="B4082" t="s">
        <v>4472</v>
      </c>
      <c r="C4082" t="s">
        <v>428</v>
      </c>
      <c r="D4082" t="s">
        <v>429</v>
      </c>
      <c r="E4082">
        <v>42.752099999999999</v>
      </c>
      <c r="F4082">
        <f t="shared" si="67"/>
        <v>43</v>
      </c>
    </row>
    <row r="4083" spans="1:6" x14ac:dyDescent="0.35">
      <c r="A4083">
        <v>43034</v>
      </c>
      <c r="B4083" t="s">
        <v>4473</v>
      </c>
      <c r="C4083" t="s">
        <v>442</v>
      </c>
      <c r="D4083" t="s">
        <v>433</v>
      </c>
      <c r="E4083">
        <v>25.305800000000001</v>
      </c>
      <c r="F4083">
        <f t="shared" si="67"/>
        <v>43</v>
      </c>
    </row>
    <row r="4084" spans="1:6" x14ac:dyDescent="0.35">
      <c r="A4084">
        <v>43035</v>
      </c>
      <c r="B4084" t="s">
        <v>4474</v>
      </c>
      <c r="C4084" t="s">
        <v>442</v>
      </c>
      <c r="D4084" t="s">
        <v>433</v>
      </c>
      <c r="E4084">
        <v>28.463200000000001</v>
      </c>
      <c r="F4084">
        <f t="shared" si="67"/>
        <v>43</v>
      </c>
    </row>
    <row r="4085" spans="1:6" x14ac:dyDescent="0.35">
      <c r="A4085">
        <v>43036</v>
      </c>
      <c r="B4085" t="s">
        <v>4475</v>
      </c>
      <c r="C4085" t="s">
        <v>428</v>
      </c>
      <c r="D4085" t="s">
        <v>429</v>
      </c>
      <c r="E4085">
        <v>15.992000000000001</v>
      </c>
      <c r="F4085">
        <f t="shared" si="67"/>
        <v>43</v>
      </c>
    </row>
    <row r="4086" spans="1:6" x14ac:dyDescent="0.35">
      <c r="A4086">
        <v>43038</v>
      </c>
      <c r="B4086" t="s">
        <v>4476</v>
      </c>
      <c r="C4086" t="s">
        <v>442</v>
      </c>
      <c r="D4086" t="s">
        <v>433</v>
      </c>
      <c r="E4086">
        <v>74.758799999999994</v>
      </c>
      <c r="F4086">
        <f t="shared" si="67"/>
        <v>43</v>
      </c>
    </row>
    <row r="4087" spans="1:6" x14ac:dyDescent="0.35">
      <c r="A4087">
        <v>43039</v>
      </c>
      <c r="B4087" t="s">
        <v>4477</v>
      </c>
      <c r="C4087" t="s">
        <v>432</v>
      </c>
      <c r="D4087" t="s">
        <v>433</v>
      </c>
      <c r="E4087">
        <v>20.149000000000001</v>
      </c>
      <c r="F4087">
        <f t="shared" si="67"/>
        <v>43</v>
      </c>
    </row>
    <row r="4088" spans="1:6" x14ac:dyDescent="0.35">
      <c r="A4088">
        <v>43040</v>
      </c>
      <c r="B4088" t="s">
        <v>4478</v>
      </c>
      <c r="C4088" t="s">
        <v>442</v>
      </c>
      <c r="D4088" t="s">
        <v>433</v>
      </c>
      <c r="E4088">
        <v>13.093999999999999</v>
      </c>
      <c r="F4088">
        <f t="shared" si="67"/>
        <v>43</v>
      </c>
    </row>
    <row r="4089" spans="1:6" x14ac:dyDescent="0.35">
      <c r="A4089">
        <v>43041</v>
      </c>
      <c r="B4089" t="s">
        <v>4479</v>
      </c>
      <c r="C4089" t="s">
        <v>428</v>
      </c>
      <c r="D4089" t="s">
        <v>429</v>
      </c>
      <c r="E4089">
        <v>39.726500000000001</v>
      </c>
      <c r="F4089">
        <f t="shared" si="67"/>
        <v>43</v>
      </c>
    </row>
    <row r="4090" spans="1:6" x14ac:dyDescent="0.35">
      <c r="A4090">
        <v>43042</v>
      </c>
      <c r="B4090" t="s">
        <v>4480</v>
      </c>
      <c r="C4090" t="s">
        <v>428</v>
      </c>
      <c r="D4090" t="s">
        <v>429</v>
      </c>
      <c r="E4090">
        <v>17.1645</v>
      </c>
      <c r="F4090">
        <f t="shared" si="67"/>
        <v>43</v>
      </c>
    </row>
    <row r="4091" spans="1:6" x14ac:dyDescent="0.35">
      <c r="A4091">
        <v>43043</v>
      </c>
      <c r="B4091" t="s">
        <v>4481</v>
      </c>
      <c r="C4091" t="s">
        <v>428</v>
      </c>
      <c r="D4091" t="s">
        <v>429</v>
      </c>
      <c r="E4091">
        <v>48.630499999999998</v>
      </c>
      <c r="F4091">
        <f t="shared" si="67"/>
        <v>43</v>
      </c>
    </row>
    <row r="4092" spans="1:6" x14ac:dyDescent="0.35">
      <c r="A4092">
        <v>43044</v>
      </c>
      <c r="B4092" t="s">
        <v>4482</v>
      </c>
      <c r="C4092" t="s">
        <v>428</v>
      </c>
      <c r="D4092" t="s">
        <v>429</v>
      </c>
      <c r="E4092">
        <v>103.143</v>
      </c>
      <c r="F4092">
        <f t="shared" si="67"/>
        <v>43</v>
      </c>
    </row>
    <row r="4093" spans="1:6" x14ac:dyDescent="0.35">
      <c r="A4093">
        <v>43045</v>
      </c>
      <c r="B4093" t="s">
        <v>4483</v>
      </c>
      <c r="C4093" t="s">
        <v>442</v>
      </c>
      <c r="D4093" t="s">
        <v>433</v>
      </c>
      <c r="E4093">
        <v>10.254</v>
      </c>
      <c r="F4093">
        <f t="shared" si="67"/>
        <v>43</v>
      </c>
    </row>
    <row r="4094" spans="1:6" x14ac:dyDescent="0.35">
      <c r="A4094">
        <v>43046</v>
      </c>
      <c r="B4094" t="s">
        <v>4484</v>
      </c>
      <c r="C4094" t="s">
        <v>442</v>
      </c>
      <c r="D4094" t="s">
        <v>433</v>
      </c>
      <c r="E4094">
        <v>77.845600000000005</v>
      </c>
      <c r="F4094">
        <f t="shared" si="67"/>
        <v>43</v>
      </c>
    </row>
    <row r="4095" spans="1:6" x14ac:dyDescent="0.35">
      <c r="A4095">
        <v>43047</v>
      </c>
      <c r="B4095" t="s">
        <v>4485</v>
      </c>
      <c r="C4095" t="s">
        <v>442</v>
      </c>
      <c r="D4095" t="s">
        <v>433</v>
      </c>
      <c r="E4095">
        <v>194.34229999999999</v>
      </c>
      <c r="F4095">
        <f t="shared" si="67"/>
        <v>43</v>
      </c>
    </row>
    <row r="4096" spans="1:6" x14ac:dyDescent="0.35">
      <c r="A4096">
        <v>43048</v>
      </c>
      <c r="B4096" t="s">
        <v>4486</v>
      </c>
      <c r="C4096" t="s">
        <v>442</v>
      </c>
      <c r="D4096" t="s">
        <v>433</v>
      </c>
      <c r="E4096">
        <v>27.264800000000001</v>
      </c>
      <c r="F4096">
        <f t="shared" si="67"/>
        <v>43</v>
      </c>
    </row>
    <row r="4097" spans="1:6" x14ac:dyDescent="0.35">
      <c r="A4097">
        <v>43049</v>
      </c>
      <c r="B4097" t="s">
        <v>4487</v>
      </c>
      <c r="C4097" t="s">
        <v>432</v>
      </c>
      <c r="D4097" t="s">
        <v>433</v>
      </c>
      <c r="E4097">
        <v>63.2348</v>
      </c>
      <c r="F4097">
        <f t="shared" si="67"/>
        <v>43</v>
      </c>
    </row>
    <row r="4098" spans="1:6" x14ac:dyDescent="0.35">
      <c r="A4098">
        <v>43050</v>
      </c>
      <c r="B4098" t="s">
        <v>4488</v>
      </c>
      <c r="C4098" t="s">
        <v>432</v>
      </c>
      <c r="D4098" t="s">
        <v>433</v>
      </c>
      <c r="E4098">
        <v>43.023099999999999</v>
      </c>
      <c r="F4098">
        <f t="shared" si="67"/>
        <v>43</v>
      </c>
    </row>
    <row r="4099" spans="1:6" x14ac:dyDescent="0.35">
      <c r="A4099">
        <v>43051</v>
      </c>
      <c r="B4099" t="s">
        <v>4489</v>
      </c>
      <c r="C4099" t="s">
        <v>442</v>
      </c>
      <c r="D4099" t="s">
        <v>433</v>
      </c>
      <c r="E4099">
        <v>36.844700000000003</v>
      </c>
      <c r="F4099">
        <f t="shared" ref="F4099:F4162" si="68">INT(A4099/1000)</f>
        <v>43</v>
      </c>
    </row>
    <row r="4100" spans="1:6" x14ac:dyDescent="0.35">
      <c r="A4100">
        <v>43052</v>
      </c>
      <c r="B4100" t="s">
        <v>4490</v>
      </c>
      <c r="C4100" t="s">
        <v>428</v>
      </c>
      <c r="D4100" t="s">
        <v>429</v>
      </c>
      <c r="E4100">
        <v>96.684399999999997</v>
      </c>
      <c r="F4100">
        <f t="shared" si="68"/>
        <v>43</v>
      </c>
    </row>
    <row r="4101" spans="1:6" x14ac:dyDescent="0.35">
      <c r="A4101">
        <v>43053</v>
      </c>
      <c r="B4101" t="s">
        <v>4491</v>
      </c>
      <c r="C4101" t="s">
        <v>428</v>
      </c>
      <c r="D4101" t="s">
        <v>429</v>
      </c>
      <c r="E4101">
        <v>94.458399999999997</v>
      </c>
      <c r="F4101">
        <f t="shared" si="68"/>
        <v>43</v>
      </c>
    </row>
    <row r="4102" spans="1:6" x14ac:dyDescent="0.35">
      <c r="A4102">
        <v>43054</v>
      </c>
      <c r="B4102" t="s">
        <v>4492</v>
      </c>
      <c r="C4102" t="s">
        <v>428</v>
      </c>
      <c r="D4102" t="s">
        <v>429</v>
      </c>
      <c r="E4102">
        <v>94.187299999999993</v>
      </c>
      <c r="F4102">
        <f t="shared" si="68"/>
        <v>43</v>
      </c>
    </row>
    <row r="4103" spans="1:6" x14ac:dyDescent="0.35">
      <c r="A4103">
        <v>43055</v>
      </c>
      <c r="B4103" t="s">
        <v>4493</v>
      </c>
      <c r="C4103" t="s">
        <v>428</v>
      </c>
      <c r="D4103" t="s">
        <v>429</v>
      </c>
      <c r="E4103">
        <v>22.1708</v>
      </c>
      <c r="F4103">
        <f t="shared" si="68"/>
        <v>43</v>
      </c>
    </row>
    <row r="4104" spans="1:6" x14ac:dyDescent="0.35">
      <c r="A4104">
        <v>43056</v>
      </c>
      <c r="B4104" t="s">
        <v>4494</v>
      </c>
      <c r="C4104" t="s">
        <v>432</v>
      </c>
      <c r="D4104" t="s">
        <v>433</v>
      </c>
      <c r="E4104">
        <v>54.8733</v>
      </c>
      <c r="F4104">
        <f t="shared" si="68"/>
        <v>43</v>
      </c>
    </row>
    <row r="4105" spans="1:6" x14ac:dyDescent="0.35">
      <c r="A4105">
        <v>43057</v>
      </c>
      <c r="B4105" t="s">
        <v>4495</v>
      </c>
      <c r="C4105" t="s">
        <v>432</v>
      </c>
      <c r="D4105" t="s">
        <v>433</v>
      </c>
      <c r="E4105">
        <v>101.66459999999999</v>
      </c>
      <c r="F4105">
        <f t="shared" si="68"/>
        <v>43</v>
      </c>
    </row>
    <row r="4106" spans="1:6" x14ac:dyDescent="0.35">
      <c r="A4106">
        <v>43058</v>
      </c>
      <c r="B4106" t="s">
        <v>4496</v>
      </c>
      <c r="C4106" t="s">
        <v>442</v>
      </c>
      <c r="D4106" t="s">
        <v>433</v>
      </c>
      <c r="E4106">
        <v>47.969099999999997</v>
      </c>
      <c r="F4106">
        <f t="shared" si="68"/>
        <v>43</v>
      </c>
    </row>
    <row r="4107" spans="1:6" x14ac:dyDescent="0.35">
      <c r="A4107">
        <v>44001</v>
      </c>
      <c r="B4107" t="s">
        <v>4497</v>
      </c>
      <c r="C4107" t="s">
        <v>428</v>
      </c>
      <c r="D4107" t="s">
        <v>429</v>
      </c>
      <c r="E4107">
        <v>139.1628</v>
      </c>
      <c r="F4107">
        <f t="shared" si="68"/>
        <v>44</v>
      </c>
    </row>
    <row r="4108" spans="1:6" x14ac:dyDescent="0.35">
      <c r="A4108">
        <v>44002</v>
      </c>
      <c r="B4108" t="s">
        <v>4498</v>
      </c>
      <c r="C4108" t="s">
        <v>428</v>
      </c>
      <c r="D4108" t="s">
        <v>429</v>
      </c>
      <c r="E4108">
        <v>20.843399999999999</v>
      </c>
      <c r="F4108">
        <f t="shared" si="68"/>
        <v>44</v>
      </c>
    </row>
    <row r="4109" spans="1:6" x14ac:dyDescent="0.35">
      <c r="A4109">
        <v>44005</v>
      </c>
      <c r="B4109" t="s">
        <v>4499</v>
      </c>
      <c r="C4109" t="s">
        <v>428</v>
      </c>
      <c r="D4109" t="s">
        <v>429</v>
      </c>
      <c r="E4109">
        <v>23.610199999999999</v>
      </c>
      <c r="F4109">
        <f t="shared" si="68"/>
        <v>44</v>
      </c>
    </row>
    <row r="4110" spans="1:6" x14ac:dyDescent="0.35">
      <c r="A4110">
        <v>44006</v>
      </c>
      <c r="B4110" t="s">
        <v>4500</v>
      </c>
      <c r="C4110" t="s">
        <v>442</v>
      </c>
      <c r="D4110" t="s">
        <v>433</v>
      </c>
      <c r="E4110">
        <v>91.493899999999996</v>
      </c>
      <c r="F4110">
        <f t="shared" si="68"/>
        <v>44</v>
      </c>
    </row>
    <row r="4111" spans="1:6" x14ac:dyDescent="0.35">
      <c r="A4111">
        <v>44007</v>
      </c>
      <c r="B4111" t="s">
        <v>72</v>
      </c>
      <c r="C4111" t="s">
        <v>511</v>
      </c>
      <c r="D4111" t="s">
        <v>429</v>
      </c>
      <c r="E4111">
        <v>158.2105</v>
      </c>
      <c r="F4111">
        <f t="shared" si="68"/>
        <v>44</v>
      </c>
    </row>
    <row r="4112" spans="1:6" x14ac:dyDescent="0.35">
      <c r="A4112">
        <v>44010</v>
      </c>
      <c r="B4112" t="s">
        <v>4501</v>
      </c>
      <c r="C4112" t="s">
        <v>442</v>
      </c>
      <c r="D4112" t="s">
        <v>433</v>
      </c>
      <c r="E4112">
        <v>22.267800000000001</v>
      </c>
      <c r="F4112">
        <f t="shared" si="68"/>
        <v>44</v>
      </c>
    </row>
    <row r="4113" spans="1:6" x14ac:dyDescent="0.35">
      <c r="A4113">
        <v>44011</v>
      </c>
      <c r="B4113" t="s">
        <v>4502</v>
      </c>
      <c r="C4113" t="s">
        <v>428</v>
      </c>
      <c r="D4113" t="s">
        <v>429</v>
      </c>
      <c r="E4113">
        <v>11.3367</v>
      </c>
      <c r="F4113">
        <f t="shared" si="68"/>
        <v>44</v>
      </c>
    </row>
    <row r="4114" spans="1:6" x14ac:dyDescent="0.35">
      <c r="A4114">
        <v>44012</v>
      </c>
      <c r="B4114" t="s">
        <v>4503</v>
      </c>
      <c r="C4114" t="s">
        <v>442</v>
      </c>
      <c r="D4114" t="s">
        <v>433</v>
      </c>
      <c r="E4114">
        <v>38.213200000000001</v>
      </c>
      <c r="F4114">
        <f t="shared" si="68"/>
        <v>44</v>
      </c>
    </row>
    <row r="4115" spans="1:6" x14ac:dyDescent="0.35">
      <c r="A4115">
        <v>44013</v>
      </c>
      <c r="B4115" t="s">
        <v>4504</v>
      </c>
      <c r="C4115" t="s">
        <v>428</v>
      </c>
      <c r="D4115" t="s">
        <v>429</v>
      </c>
      <c r="E4115">
        <v>13.5837</v>
      </c>
      <c r="F4115">
        <f t="shared" si="68"/>
        <v>44</v>
      </c>
    </row>
    <row r="4116" spans="1:6" x14ac:dyDescent="0.35">
      <c r="A4116">
        <v>44014</v>
      </c>
      <c r="B4116" t="s">
        <v>4505</v>
      </c>
      <c r="C4116" t="s">
        <v>428</v>
      </c>
      <c r="D4116" t="s">
        <v>429</v>
      </c>
      <c r="E4116">
        <v>6.0408999999999997</v>
      </c>
      <c r="F4116">
        <f t="shared" si="68"/>
        <v>44</v>
      </c>
    </row>
    <row r="4117" spans="1:6" x14ac:dyDescent="0.35">
      <c r="A4117">
        <v>44015</v>
      </c>
      <c r="B4117" t="s">
        <v>4506</v>
      </c>
      <c r="C4117" t="s">
        <v>442</v>
      </c>
      <c r="D4117" t="s">
        <v>433</v>
      </c>
      <c r="E4117">
        <v>54.354799999999997</v>
      </c>
      <c r="F4117">
        <f t="shared" si="68"/>
        <v>44</v>
      </c>
    </row>
    <row r="4118" spans="1:6" x14ac:dyDescent="0.35">
      <c r="A4118">
        <v>44016</v>
      </c>
      <c r="B4118" t="s">
        <v>4507</v>
      </c>
      <c r="C4118" t="s">
        <v>442</v>
      </c>
      <c r="D4118" t="s">
        <v>433</v>
      </c>
      <c r="E4118">
        <v>15.3203</v>
      </c>
      <c r="F4118">
        <f t="shared" si="68"/>
        <v>44</v>
      </c>
    </row>
    <row r="4119" spans="1:6" x14ac:dyDescent="0.35">
      <c r="A4119">
        <v>44017</v>
      </c>
      <c r="B4119" t="s">
        <v>4508</v>
      </c>
      <c r="C4119" t="s">
        <v>428</v>
      </c>
      <c r="D4119" t="s">
        <v>429</v>
      </c>
      <c r="E4119">
        <v>17.294699999999999</v>
      </c>
      <c r="F4119">
        <f t="shared" si="68"/>
        <v>44</v>
      </c>
    </row>
    <row r="4120" spans="1:6" x14ac:dyDescent="0.35">
      <c r="A4120">
        <v>44020</v>
      </c>
      <c r="B4120" t="s">
        <v>4509</v>
      </c>
      <c r="C4120" t="s">
        <v>428</v>
      </c>
      <c r="D4120" t="s">
        <v>429</v>
      </c>
      <c r="E4120">
        <v>14.868499999999999</v>
      </c>
      <c r="F4120">
        <f t="shared" si="68"/>
        <v>44</v>
      </c>
    </row>
    <row r="4121" spans="1:6" x14ac:dyDescent="0.35">
      <c r="A4121">
        <v>44021</v>
      </c>
      <c r="B4121" t="s">
        <v>4510</v>
      </c>
      <c r="C4121" t="s">
        <v>442</v>
      </c>
      <c r="D4121" t="s">
        <v>433</v>
      </c>
      <c r="E4121">
        <v>35.311399999999999</v>
      </c>
      <c r="F4121">
        <f t="shared" si="68"/>
        <v>44</v>
      </c>
    </row>
    <row r="4122" spans="1:6" x14ac:dyDescent="0.35">
      <c r="A4122">
        <v>44023</v>
      </c>
      <c r="B4122" t="s">
        <v>4511</v>
      </c>
      <c r="C4122" t="s">
        <v>428</v>
      </c>
      <c r="D4122" t="s">
        <v>429</v>
      </c>
      <c r="E4122">
        <v>17.825299999999999</v>
      </c>
      <c r="F4122">
        <f t="shared" si="68"/>
        <v>44</v>
      </c>
    </row>
    <row r="4123" spans="1:6" x14ac:dyDescent="0.35">
      <c r="A4123">
        <v>44027</v>
      </c>
      <c r="B4123" t="s">
        <v>4512</v>
      </c>
      <c r="C4123" t="s">
        <v>428</v>
      </c>
      <c r="D4123" t="s">
        <v>429</v>
      </c>
      <c r="E4123">
        <v>8.4213000000000005</v>
      </c>
      <c r="F4123">
        <f t="shared" si="68"/>
        <v>44</v>
      </c>
    </row>
    <row r="4124" spans="1:6" x14ac:dyDescent="0.35">
      <c r="A4124">
        <v>44029</v>
      </c>
      <c r="B4124" t="s">
        <v>4513</v>
      </c>
      <c r="C4124" t="s">
        <v>442</v>
      </c>
      <c r="D4124" t="s">
        <v>433</v>
      </c>
      <c r="E4124">
        <v>17.016200000000001</v>
      </c>
      <c r="F4124">
        <f t="shared" si="68"/>
        <v>44</v>
      </c>
    </row>
    <row r="4125" spans="1:6" x14ac:dyDescent="0.35">
      <c r="A4125">
        <v>44031</v>
      </c>
      <c r="B4125" t="s">
        <v>4514</v>
      </c>
      <c r="C4125" t="s">
        <v>428</v>
      </c>
      <c r="D4125" t="s">
        <v>429</v>
      </c>
      <c r="E4125">
        <v>15.373900000000001</v>
      </c>
      <c r="F4125">
        <f t="shared" si="68"/>
        <v>44</v>
      </c>
    </row>
    <row r="4126" spans="1:6" x14ac:dyDescent="0.35">
      <c r="A4126">
        <v>44032</v>
      </c>
      <c r="B4126" t="s">
        <v>4515</v>
      </c>
      <c r="C4126" t="s">
        <v>442</v>
      </c>
      <c r="D4126" t="s">
        <v>433</v>
      </c>
      <c r="E4126">
        <v>33.834699999999998</v>
      </c>
      <c r="F4126">
        <f t="shared" si="68"/>
        <v>44</v>
      </c>
    </row>
    <row r="4127" spans="1:6" x14ac:dyDescent="0.35">
      <c r="A4127">
        <v>44034</v>
      </c>
      <c r="B4127" t="s">
        <v>4516</v>
      </c>
      <c r="C4127" t="s">
        <v>442</v>
      </c>
      <c r="D4127" t="s">
        <v>433</v>
      </c>
      <c r="E4127">
        <v>11.789899999999999</v>
      </c>
      <c r="F4127">
        <f t="shared" si="68"/>
        <v>44</v>
      </c>
    </row>
    <row r="4128" spans="1:6" x14ac:dyDescent="0.35">
      <c r="A4128">
        <v>44036</v>
      </c>
      <c r="B4128" t="s">
        <v>4517</v>
      </c>
      <c r="C4128" t="s">
        <v>442</v>
      </c>
      <c r="D4128" t="s">
        <v>433</v>
      </c>
      <c r="E4128">
        <v>28.000299999999999</v>
      </c>
      <c r="F4128">
        <f t="shared" si="68"/>
        <v>44</v>
      </c>
    </row>
    <row r="4129" spans="1:6" x14ac:dyDescent="0.35">
      <c r="A4129">
        <v>44038</v>
      </c>
      <c r="B4129" t="s">
        <v>4518</v>
      </c>
      <c r="C4129" t="s">
        <v>442</v>
      </c>
      <c r="D4129" t="s">
        <v>433</v>
      </c>
      <c r="E4129">
        <v>48.104399999999998</v>
      </c>
      <c r="F4129">
        <f t="shared" si="68"/>
        <v>44</v>
      </c>
    </row>
    <row r="4130" spans="1:6" x14ac:dyDescent="0.35">
      <c r="A4130">
        <v>44044</v>
      </c>
      <c r="B4130" t="s">
        <v>4519</v>
      </c>
      <c r="C4130" t="s">
        <v>442</v>
      </c>
      <c r="D4130" t="s">
        <v>433</v>
      </c>
      <c r="E4130">
        <v>67.535300000000007</v>
      </c>
      <c r="F4130">
        <f t="shared" si="68"/>
        <v>44</v>
      </c>
    </row>
    <row r="4131" spans="1:6" x14ac:dyDescent="0.35">
      <c r="A4131">
        <v>44045</v>
      </c>
      <c r="B4131" t="s">
        <v>4520</v>
      </c>
      <c r="C4131" t="s">
        <v>428</v>
      </c>
      <c r="D4131" t="s">
        <v>429</v>
      </c>
      <c r="E4131">
        <v>26.535399999999999</v>
      </c>
      <c r="F4131">
        <f t="shared" si="68"/>
        <v>44</v>
      </c>
    </row>
    <row r="4132" spans="1:6" x14ac:dyDescent="0.35">
      <c r="A4132">
        <v>44054</v>
      </c>
      <c r="B4132" t="s">
        <v>4521</v>
      </c>
      <c r="C4132" t="s">
        <v>428</v>
      </c>
      <c r="D4132" t="s">
        <v>429</v>
      </c>
      <c r="E4132">
        <v>48.851700000000001</v>
      </c>
      <c r="F4132">
        <f t="shared" si="68"/>
        <v>44</v>
      </c>
    </row>
    <row r="4133" spans="1:6" x14ac:dyDescent="0.35">
      <c r="A4133">
        <v>44056</v>
      </c>
      <c r="B4133" t="s">
        <v>4522</v>
      </c>
      <c r="C4133" t="s">
        <v>428</v>
      </c>
      <c r="D4133" t="s">
        <v>429</v>
      </c>
      <c r="E4133">
        <v>12.1494</v>
      </c>
      <c r="F4133">
        <f t="shared" si="68"/>
        <v>44</v>
      </c>
    </row>
    <row r="4134" spans="1:6" x14ac:dyDescent="0.35">
      <c r="A4134">
        <v>44063</v>
      </c>
      <c r="B4134" t="s">
        <v>4523</v>
      </c>
      <c r="C4134" t="s">
        <v>428</v>
      </c>
      <c r="D4134" t="s">
        <v>429</v>
      </c>
      <c r="E4134">
        <v>74.9251</v>
      </c>
      <c r="F4134">
        <f t="shared" si="68"/>
        <v>44</v>
      </c>
    </row>
    <row r="4135" spans="1:6" x14ac:dyDescent="0.35">
      <c r="A4135">
        <v>44064</v>
      </c>
      <c r="B4135" t="s">
        <v>4524</v>
      </c>
      <c r="C4135" t="s">
        <v>428</v>
      </c>
      <c r="D4135" t="s">
        <v>429</v>
      </c>
      <c r="E4135">
        <v>61.989800000000002</v>
      </c>
      <c r="F4135">
        <f t="shared" si="68"/>
        <v>44</v>
      </c>
    </row>
    <row r="4136" spans="1:6" x14ac:dyDescent="0.35">
      <c r="A4136">
        <v>44065</v>
      </c>
      <c r="B4136" t="s">
        <v>4525</v>
      </c>
      <c r="C4136" t="s">
        <v>442</v>
      </c>
      <c r="D4136" t="s">
        <v>433</v>
      </c>
      <c r="E4136">
        <v>27.611699999999999</v>
      </c>
      <c r="F4136">
        <f t="shared" si="68"/>
        <v>44</v>
      </c>
    </row>
    <row r="4137" spans="1:6" x14ac:dyDescent="0.35">
      <c r="A4137">
        <v>44066</v>
      </c>
      <c r="B4137" t="s">
        <v>4526</v>
      </c>
      <c r="C4137" t="s">
        <v>511</v>
      </c>
      <c r="D4137" t="s">
        <v>429</v>
      </c>
      <c r="E4137">
        <v>25.540600000000001</v>
      </c>
      <c r="F4137">
        <f t="shared" si="68"/>
        <v>44</v>
      </c>
    </row>
    <row r="4138" spans="1:6" x14ac:dyDescent="0.35">
      <c r="A4138">
        <v>44071</v>
      </c>
      <c r="B4138" t="s">
        <v>4527</v>
      </c>
      <c r="C4138" t="s">
        <v>428</v>
      </c>
      <c r="D4138" t="s">
        <v>429</v>
      </c>
      <c r="E4138">
        <v>12.5016</v>
      </c>
      <c r="F4138">
        <f t="shared" si="68"/>
        <v>44</v>
      </c>
    </row>
    <row r="4139" spans="1:6" x14ac:dyDescent="0.35">
      <c r="A4139">
        <v>44073</v>
      </c>
      <c r="B4139" t="s">
        <v>4528</v>
      </c>
      <c r="C4139" t="s">
        <v>428</v>
      </c>
      <c r="D4139" t="s">
        <v>429</v>
      </c>
      <c r="E4139">
        <v>29.522300000000001</v>
      </c>
      <c r="F4139">
        <f t="shared" si="68"/>
        <v>44</v>
      </c>
    </row>
    <row r="4140" spans="1:6" x14ac:dyDescent="0.35">
      <c r="A4140">
        <v>45001</v>
      </c>
      <c r="B4140" t="s">
        <v>4529</v>
      </c>
      <c r="C4140" t="s">
        <v>428</v>
      </c>
      <c r="D4140" t="s">
        <v>429</v>
      </c>
      <c r="E4140">
        <v>59.5852</v>
      </c>
      <c r="F4140">
        <f t="shared" si="68"/>
        <v>45</v>
      </c>
    </row>
    <row r="4141" spans="1:6" x14ac:dyDescent="0.35">
      <c r="A4141">
        <v>45002</v>
      </c>
      <c r="B4141" t="s">
        <v>4530</v>
      </c>
      <c r="C4141" t="s">
        <v>432</v>
      </c>
      <c r="D4141" t="s">
        <v>433</v>
      </c>
      <c r="E4141">
        <v>74.819999999999993</v>
      </c>
      <c r="F4141">
        <f t="shared" si="68"/>
        <v>45</v>
      </c>
    </row>
    <row r="4142" spans="1:6" x14ac:dyDescent="0.35">
      <c r="A4142">
        <v>45003</v>
      </c>
      <c r="B4142" t="s">
        <v>4531</v>
      </c>
      <c r="C4142" t="s">
        <v>428</v>
      </c>
      <c r="D4142" t="s">
        <v>429</v>
      </c>
      <c r="E4142">
        <v>71.660899999999998</v>
      </c>
      <c r="F4142">
        <f t="shared" si="68"/>
        <v>45</v>
      </c>
    </row>
    <row r="4143" spans="1:6" x14ac:dyDescent="0.35">
      <c r="A4143">
        <v>45004</v>
      </c>
      <c r="B4143" t="s">
        <v>4532</v>
      </c>
      <c r="C4143" t="s">
        <v>432</v>
      </c>
      <c r="D4143" t="s">
        <v>433</v>
      </c>
      <c r="E4143">
        <v>41.644500000000001</v>
      </c>
      <c r="F4143">
        <f t="shared" si="68"/>
        <v>45</v>
      </c>
    </row>
    <row r="4144" spans="1:6" x14ac:dyDescent="0.35">
      <c r="A4144">
        <v>45005</v>
      </c>
      <c r="B4144" t="s">
        <v>4533</v>
      </c>
      <c r="C4144" t="s">
        <v>432</v>
      </c>
      <c r="D4144" t="s">
        <v>433</v>
      </c>
      <c r="E4144">
        <v>54.023400000000002</v>
      </c>
      <c r="F4144">
        <f t="shared" si="68"/>
        <v>45</v>
      </c>
    </row>
    <row r="4145" spans="1:6" x14ac:dyDescent="0.35">
      <c r="A4145">
        <v>45006</v>
      </c>
      <c r="B4145" t="s">
        <v>4534</v>
      </c>
      <c r="C4145" t="s">
        <v>442</v>
      </c>
      <c r="D4145" t="s">
        <v>433</v>
      </c>
      <c r="E4145">
        <v>48.976999999999997</v>
      </c>
      <c r="F4145">
        <f t="shared" si="68"/>
        <v>45</v>
      </c>
    </row>
    <row r="4146" spans="1:6" x14ac:dyDescent="0.35">
      <c r="A4146">
        <v>45007</v>
      </c>
      <c r="B4146" t="s">
        <v>4535</v>
      </c>
      <c r="C4146" t="s">
        <v>432</v>
      </c>
      <c r="D4146" t="s">
        <v>433</v>
      </c>
      <c r="E4146">
        <v>180.63650000000001</v>
      </c>
      <c r="F4146">
        <f t="shared" si="68"/>
        <v>45</v>
      </c>
    </row>
    <row r="4147" spans="1:6" x14ac:dyDescent="0.35">
      <c r="A4147">
        <v>45008</v>
      </c>
      <c r="B4147" t="s">
        <v>4536</v>
      </c>
      <c r="C4147" t="s">
        <v>442</v>
      </c>
      <c r="D4147" t="s">
        <v>433</v>
      </c>
      <c r="E4147">
        <v>48.369300000000003</v>
      </c>
      <c r="F4147">
        <f t="shared" si="68"/>
        <v>45</v>
      </c>
    </row>
    <row r="4148" spans="1:6" x14ac:dyDescent="0.35">
      <c r="A4148">
        <v>45009</v>
      </c>
      <c r="B4148" t="s">
        <v>4537</v>
      </c>
      <c r="C4148" t="s">
        <v>442</v>
      </c>
      <c r="D4148" t="s">
        <v>433</v>
      </c>
      <c r="E4148">
        <v>55.795099999999998</v>
      </c>
      <c r="F4148">
        <f t="shared" si="68"/>
        <v>45</v>
      </c>
    </row>
    <row r="4149" spans="1:6" x14ac:dyDescent="0.35">
      <c r="A4149">
        <v>45010</v>
      </c>
      <c r="B4149" t="s">
        <v>4538</v>
      </c>
      <c r="C4149" t="s">
        <v>511</v>
      </c>
      <c r="D4149" t="s">
        <v>429</v>
      </c>
      <c r="E4149">
        <v>93.58</v>
      </c>
      <c r="F4149">
        <f t="shared" si="68"/>
        <v>45</v>
      </c>
    </row>
    <row r="4150" spans="1:6" x14ac:dyDescent="0.35">
      <c r="A4150">
        <v>45011</v>
      </c>
      <c r="B4150" t="s">
        <v>4539</v>
      </c>
      <c r="C4150" t="s">
        <v>428</v>
      </c>
      <c r="D4150" t="s">
        <v>429</v>
      </c>
      <c r="E4150">
        <v>16.945</v>
      </c>
      <c r="F4150">
        <f t="shared" si="68"/>
        <v>45</v>
      </c>
    </row>
    <row r="4151" spans="1:6" x14ac:dyDescent="0.35">
      <c r="A4151">
        <v>45012</v>
      </c>
      <c r="B4151" t="s">
        <v>4540</v>
      </c>
      <c r="C4151" t="s">
        <v>442</v>
      </c>
      <c r="D4151" t="s">
        <v>433</v>
      </c>
      <c r="E4151">
        <v>62.110300000000002</v>
      </c>
      <c r="F4151">
        <f t="shared" si="68"/>
        <v>45</v>
      </c>
    </row>
    <row r="4152" spans="1:6" x14ac:dyDescent="0.35">
      <c r="A4152">
        <v>45013</v>
      </c>
      <c r="B4152" t="s">
        <v>4541</v>
      </c>
      <c r="C4152" t="s">
        <v>442</v>
      </c>
      <c r="D4152" t="s">
        <v>433</v>
      </c>
      <c r="E4152">
        <v>17.546600000000002</v>
      </c>
      <c r="F4152">
        <f t="shared" si="68"/>
        <v>45</v>
      </c>
    </row>
    <row r="4153" spans="1:6" x14ac:dyDescent="0.35">
      <c r="A4153">
        <v>45014</v>
      </c>
      <c r="B4153" t="s">
        <v>4542</v>
      </c>
      <c r="C4153" t="s">
        <v>442</v>
      </c>
      <c r="D4153" t="s">
        <v>433</v>
      </c>
      <c r="E4153">
        <v>182.7252</v>
      </c>
      <c r="F4153">
        <f t="shared" si="68"/>
        <v>45</v>
      </c>
    </row>
    <row r="4154" spans="1:6" x14ac:dyDescent="0.35">
      <c r="A4154">
        <v>45015</v>
      </c>
      <c r="B4154" t="s">
        <v>4543</v>
      </c>
      <c r="C4154" t="s">
        <v>428</v>
      </c>
      <c r="D4154" t="s">
        <v>429</v>
      </c>
      <c r="E4154">
        <v>44.368000000000002</v>
      </c>
      <c r="F4154">
        <f t="shared" si="68"/>
        <v>45</v>
      </c>
    </row>
    <row r="4155" spans="1:6" x14ac:dyDescent="0.35">
      <c r="A4155">
        <v>45016</v>
      </c>
      <c r="B4155" t="s">
        <v>4544</v>
      </c>
      <c r="C4155" t="s">
        <v>442</v>
      </c>
      <c r="D4155" t="s">
        <v>433</v>
      </c>
      <c r="E4155">
        <v>29.267299999999999</v>
      </c>
      <c r="F4155">
        <f t="shared" si="68"/>
        <v>45</v>
      </c>
    </row>
    <row r="4156" spans="1:6" x14ac:dyDescent="0.35">
      <c r="A4156">
        <v>45017</v>
      </c>
      <c r="B4156" t="s">
        <v>4545</v>
      </c>
      <c r="C4156" t="s">
        <v>432</v>
      </c>
      <c r="D4156" t="s">
        <v>433</v>
      </c>
      <c r="E4156">
        <v>73.230599999999995</v>
      </c>
      <c r="F4156">
        <f t="shared" si="68"/>
        <v>45</v>
      </c>
    </row>
    <row r="4157" spans="1:6" x14ac:dyDescent="0.35">
      <c r="A4157">
        <v>46001</v>
      </c>
      <c r="B4157" t="s">
        <v>4546</v>
      </c>
      <c r="C4157" t="s">
        <v>428</v>
      </c>
      <c r="D4157" t="s">
        <v>429</v>
      </c>
      <c r="E4157">
        <v>28.6479</v>
      </c>
      <c r="F4157">
        <f t="shared" si="68"/>
        <v>46</v>
      </c>
    </row>
    <row r="4158" spans="1:6" x14ac:dyDescent="0.35">
      <c r="A4158">
        <v>46002</v>
      </c>
      <c r="B4158" t="s">
        <v>4547</v>
      </c>
      <c r="C4158" t="s">
        <v>442</v>
      </c>
      <c r="D4158" t="s">
        <v>433</v>
      </c>
      <c r="E4158">
        <v>165.59829999999999</v>
      </c>
      <c r="F4158">
        <f t="shared" si="68"/>
        <v>46</v>
      </c>
    </row>
    <row r="4159" spans="1:6" x14ac:dyDescent="0.35">
      <c r="A4159">
        <v>46003</v>
      </c>
      <c r="B4159" t="s">
        <v>4548</v>
      </c>
      <c r="C4159" t="s">
        <v>432</v>
      </c>
      <c r="D4159" t="s">
        <v>433</v>
      </c>
      <c r="E4159">
        <v>66.354900000000001</v>
      </c>
      <c r="F4159">
        <f t="shared" si="68"/>
        <v>46</v>
      </c>
    </row>
    <row r="4160" spans="1:6" x14ac:dyDescent="0.35">
      <c r="A4160">
        <v>46004</v>
      </c>
      <c r="B4160" t="s">
        <v>4549</v>
      </c>
      <c r="C4160" t="s">
        <v>442</v>
      </c>
      <c r="D4160" t="s">
        <v>433</v>
      </c>
      <c r="E4160">
        <v>71.945400000000006</v>
      </c>
      <c r="F4160">
        <f t="shared" si="68"/>
        <v>46</v>
      </c>
    </row>
    <row r="4161" spans="1:6" x14ac:dyDescent="0.35">
      <c r="A4161">
        <v>46005</v>
      </c>
      <c r="B4161" t="s">
        <v>4550</v>
      </c>
      <c r="C4161" t="s">
        <v>438</v>
      </c>
      <c r="D4161" t="s">
        <v>429</v>
      </c>
      <c r="E4161">
        <v>84.857100000000003</v>
      </c>
      <c r="F4161">
        <f t="shared" si="68"/>
        <v>46</v>
      </c>
    </row>
    <row r="4162" spans="1:6" x14ac:dyDescent="0.35">
      <c r="A4162">
        <v>46006</v>
      </c>
      <c r="B4162" t="s">
        <v>4551</v>
      </c>
      <c r="C4162" t="s">
        <v>432</v>
      </c>
      <c r="D4162" t="s">
        <v>433</v>
      </c>
      <c r="E4162">
        <v>26.5838</v>
      </c>
      <c r="F4162">
        <f t="shared" si="68"/>
        <v>46</v>
      </c>
    </row>
    <row r="4163" spans="1:6" x14ac:dyDescent="0.35">
      <c r="A4163">
        <v>46007</v>
      </c>
      <c r="B4163" t="s">
        <v>4552</v>
      </c>
      <c r="C4163" t="s">
        <v>428</v>
      </c>
      <c r="D4163" t="s">
        <v>429</v>
      </c>
      <c r="E4163">
        <v>155.5188</v>
      </c>
      <c r="F4163">
        <f t="shared" ref="F4163:F4226" si="69">INT(A4163/1000)</f>
        <v>46</v>
      </c>
    </row>
    <row r="4164" spans="1:6" x14ac:dyDescent="0.35">
      <c r="A4164">
        <v>46008</v>
      </c>
      <c r="B4164" t="s">
        <v>4553</v>
      </c>
      <c r="C4164" t="s">
        <v>451</v>
      </c>
      <c r="D4164" t="s">
        <v>433</v>
      </c>
      <c r="E4164">
        <v>24.268699999999999</v>
      </c>
      <c r="F4164">
        <f t="shared" si="69"/>
        <v>46</v>
      </c>
    </row>
    <row r="4165" spans="1:6" x14ac:dyDescent="0.35">
      <c r="A4165">
        <v>46009</v>
      </c>
      <c r="B4165" t="s">
        <v>4554</v>
      </c>
      <c r="C4165" t="s">
        <v>432</v>
      </c>
      <c r="D4165" t="s">
        <v>433</v>
      </c>
      <c r="E4165">
        <v>28.276</v>
      </c>
      <c r="F4165">
        <f t="shared" si="69"/>
        <v>46</v>
      </c>
    </row>
    <row r="4166" spans="1:6" x14ac:dyDescent="0.35">
      <c r="A4166">
        <v>46010</v>
      </c>
      <c r="B4166" t="s">
        <v>4555</v>
      </c>
      <c r="C4166" t="s">
        <v>432</v>
      </c>
      <c r="D4166" t="s">
        <v>433</v>
      </c>
      <c r="E4166">
        <v>48.587200000000003</v>
      </c>
      <c r="F4166">
        <f t="shared" si="69"/>
        <v>46</v>
      </c>
    </row>
    <row r="4167" spans="1:6" x14ac:dyDescent="0.35">
      <c r="A4167">
        <v>46011</v>
      </c>
      <c r="B4167" t="s">
        <v>4556</v>
      </c>
      <c r="C4167" t="s">
        <v>432</v>
      </c>
      <c r="D4167" t="s">
        <v>433</v>
      </c>
      <c r="E4167">
        <v>53.278799999999997</v>
      </c>
      <c r="F4167">
        <f t="shared" si="69"/>
        <v>46</v>
      </c>
    </row>
    <row r="4168" spans="1:6" x14ac:dyDescent="0.35">
      <c r="A4168">
        <v>46013</v>
      </c>
      <c r="B4168" t="s">
        <v>4557</v>
      </c>
      <c r="C4168" t="s">
        <v>428</v>
      </c>
      <c r="D4168" t="s">
        <v>429</v>
      </c>
      <c r="E4168">
        <v>9.1496999999999993</v>
      </c>
      <c r="F4168">
        <f t="shared" si="69"/>
        <v>46</v>
      </c>
    </row>
    <row r="4169" spans="1:6" x14ac:dyDescent="0.35">
      <c r="A4169">
        <v>46014</v>
      </c>
      <c r="B4169" t="s">
        <v>4558</v>
      </c>
      <c r="C4169" t="s">
        <v>432</v>
      </c>
      <c r="D4169" t="s">
        <v>433</v>
      </c>
      <c r="E4169">
        <v>20.156199999999998</v>
      </c>
      <c r="F4169">
        <f t="shared" si="69"/>
        <v>46</v>
      </c>
    </row>
    <row r="4170" spans="1:6" x14ac:dyDescent="0.35">
      <c r="A4170">
        <v>46015</v>
      </c>
      <c r="B4170" t="s">
        <v>4559</v>
      </c>
      <c r="C4170" t="s">
        <v>432</v>
      </c>
      <c r="D4170" t="s">
        <v>433</v>
      </c>
      <c r="E4170">
        <v>31.379899999999999</v>
      </c>
      <c r="F4170">
        <f t="shared" si="69"/>
        <v>46</v>
      </c>
    </row>
    <row r="4171" spans="1:6" x14ac:dyDescent="0.35">
      <c r="A4171">
        <v>46017</v>
      </c>
      <c r="B4171" t="s">
        <v>58</v>
      </c>
      <c r="C4171" t="s">
        <v>511</v>
      </c>
      <c r="D4171" t="s">
        <v>429</v>
      </c>
      <c r="E4171">
        <v>186.64019999999999</v>
      </c>
      <c r="F4171">
        <f t="shared" si="69"/>
        <v>46</v>
      </c>
    </row>
    <row r="4172" spans="1:6" x14ac:dyDescent="0.35">
      <c r="A4172">
        <v>46018</v>
      </c>
      <c r="B4172" t="s">
        <v>4560</v>
      </c>
      <c r="C4172" t="s">
        <v>428</v>
      </c>
      <c r="D4172" t="s">
        <v>429</v>
      </c>
      <c r="E4172">
        <v>68.452299999999994</v>
      </c>
      <c r="F4172">
        <f t="shared" si="69"/>
        <v>46</v>
      </c>
    </row>
    <row r="4173" spans="1:6" x14ac:dyDescent="0.35">
      <c r="A4173">
        <v>46019</v>
      </c>
      <c r="B4173" t="s">
        <v>4561</v>
      </c>
      <c r="C4173" t="s">
        <v>432</v>
      </c>
      <c r="D4173" t="s">
        <v>433</v>
      </c>
      <c r="E4173">
        <v>56.716900000000003</v>
      </c>
      <c r="F4173">
        <f t="shared" si="69"/>
        <v>46</v>
      </c>
    </row>
    <row r="4174" spans="1:6" x14ac:dyDescent="0.35">
      <c r="A4174">
        <v>46020</v>
      </c>
      <c r="B4174" t="s">
        <v>4562</v>
      </c>
      <c r="C4174" t="s">
        <v>432</v>
      </c>
      <c r="D4174" t="s">
        <v>433</v>
      </c>
      <c r="E4174">
        <v>31.269500000000001</v>
      </c>
      <c r="F4174">
        <f t="shared" si="69"/>
        <v>46</v>
      </c>
    </row>
    <row r="4175" spans="1:6" x14ac:dyDescent="0.35">
      <c r="A4175">
        <v>46021</v>
      </c>
      <c r="B4175" t="s">
        <v>4563</v>
      </c>
      <c r="C4175" t="s">
        <v>428</v>
      </c>
      <c r="D4175" t="s">
        <v>429</v>
      </c>
      <c r="E4175">
        <v>15.592499999999999</v>
      </c>
      <c r="F4175">
        <f t="shared" si="69"/>
        <v>46</v>
      </c>
    </row>
    <row r="4176" spans="1:6" x14ac:dyDescent="0.35">
      <c r="A4176">
        <v>46022</v>
      </c>
      <c r="B4176" t="s">
        <v>4564</v>
      </c>
      <c r="C4176" t="s">
        <v>442</v>
      </c>
      <c r="D4176" t="s">
        <v>433</v>
      </c>
      <c r="E4176">
        <v>70.429299999999998</v>
      </c>
      <c r="F4176">
        <f t="shared" si="69"/>
        <v>46</v>
      </c>
    </row>
    <row r="4177" spans="1:6" x14ac:dyDescent="0.35">
      <c r="A4177">
        <v>46023</v>
      </c>
      <c r="B4177" t="s">
        <v>4565</v>
      </c>
      <c r="C4177" t="s">
        <v>451</v>
      </c>
      <c r="D4177" t="s">
        <v>433</v>
      </c>
      <c r="E4177">
        <v>26.8567</v>
      </c>
      <c r="F4177">
        <f t="shared" si="69"/>
        <v>46</v>
      </c>
    </row>
    <row r="4178" spans="1:6" x14ac:dyDescent="0.35">
      <c r="A4178">
        <v>46024</v>
      </c>
      <c r="B4178" t="s">
        <v>4566</v>
      </c>
      <c r="C4178" t="s">
        <v>428</v>
      </c>
      <c r="D4178" t="s">
        <v>429</v>
      </c>
      <c r="E4178">
        <v>42.395899999999997</v>
      </c>
      <c r="F4178">
        <f t="shared" si="69"/>
        <v>46</v>
      </c>
    </row>
    <row r="4179" spans="1:6" x14ac:dyDescent="0.35">
      <c r="A4179">
        <v>46025</v>
      </c>
      <c r="B4179" t="s">
        <v>4567</v>
      </c>
      <c r="C4179" t="s">
        <v>432</v>
      </c>
      <c r="D4179" t="s">
        <v>433</v>
      </c>
      <c r="E4179">
        <v>28.927900000000001</v>
      </c>
      <c r="F4179">
        <f t="shared" si="69"/>
        <v>46</v>
      </c>
    </row>
    <row r="4180" spans="1:6" x14ac:dyDescent="0.35">
      <c r="A4180">
        <v>46026</v>
      </c>
      <c r="B4180" t="s">
        <v>4568</v>
      </c>
      <c r="C4180" t="s">
        <v>428</v>
      </c>
      <c r="D4180" t="s">
        <v>429</v>
      </c>
      <c r="E4180">
        <v>18.1493</v>
      </c>
      <c r="F4180">
        <f t="shared" si="69"/>
        <v>46</v>
      </c>
    </row>
    <row r="4181" spans="1:6" x14ac:dyDescent="0.35">
      <c r="A4181">
        <v>46027</v>
      </c>
      <c r="B4181" t="s">
        <v>4569</v>
      </c>
      <c r="C4181" t="s">
        <v>432</v>
      </c>
      <c r="D4181" t="s">
        <v>433</v>
      </c>
      <c r="E4181">
        <v>26.1831</v>
      </c>
      <c r="F4181">
        <f t="shared" si="69"/>
        <v>46</v>
      </c>
    </row>
    <row r="4182" spans="1:6" x14ac:dyDescent="0.35">
      <c r="A4182">
        <v>46028</v>
      </c>
      <c r="B4182" t="s">
        <v>4570</v>
      </c>
      <c r="C4182" t="s">
        <v>428</v>
      </c>
      <c r="D4182" t="s">
        <v>429</v>
      </c>
      <c r="E4182">
        <v>39.511200000000002</v>
      </c>
      <c r="F4182">
        <f t="shared" si="69"/>
        <v>46</v>
      </c>
    </row>
    <row r="4183" spans="1:6" x14ac:dyDescent="0.35">
      <c r="A4183">
        <v>46030</v>
      </c>
      <c r="B4183" t="s">
        <v>4571</v>
      </c>
      <c r="C4183" t="s">
        <v>442</v>
      </c>
      <c r="D4183" t="s">
        <v>433</v>
      </c>
      <c r="E4183">
        <v>79.802000000000007</v>
      </c>
      <c r="F4183">
        <f t="shared" si="69"/>
        <v>46</v>
      </c>
    </row>
    <row r="4184" spans="1:6" x14ac:dyDescent="0.35">
      <c r="A4184">
        <v>46031</v>
      </c>
      <c r="B4184" t="s">
        <v>4572</v>
      </c>
      <c r="C4184" t="s">
        <v>451</v>
      </c>
      <c r="D4184" t="s">
        <v>433</v>
      </c>
      <c r="E4184">
        <v>41.383099999999999</v>
      </c>
      <c r="F4184">
        <f t="shared" si="69"/>
        <v>46</v>
      </c>
    </row>
    <row r="4185" spans="1:6" x14ac:dyDescent="0.35">
      <c r="A4185">
        <v>46033</v>
      </c>
      <c r="B4185" t="s">
        <v>4573</v>
      </c>
      <c r="C4185" t="s">
        <v>438</v>
      </c>
      <c r="D4185" t="s">
        <v>429</v>
      </c>
      <c r="E4185">
        <v>32.480699999999999</v>
      </c>
      <c r="F4185">
        <f t="shared" si="69"/>
        <v>46</v>
      </c>
    </row>
    <row r="4186" spans="1:6" x14ac:dyDescent="0.35">
      <c r="A4186">
        <v>46034</v>
      </c>
      <c r="B4186" t="s">
        <v>4574</v>
      </c>
      <c r="C4186" t="s">
        <v>428</v>
      </c>
      <c r="D4186" t="s">
        <v>429</v>
      </c>
      <c r="E4186">
        <v>36.091999999999999</v>
      </c>
      <c r="F4186">
        <f t="shared" si="69"/>
        <v>46</v>
      </c>
    </row>
    <row r="4187" spans="1:6" x14ac:dyDescent="0.35">
      <c r="A4187">
        <v>46035</v>
      </c>
      <c r="B4187" t="s">
        <v>4575</v>
      </c>
      <c r="C4187" t="s">
        <v>432</v>
      </c>
      <c r="D4187" t="s">
        <v>433</v>
      </c>
      <c r="E4187">
        <v>34.409599999999998</v>
      </c>
      <c r="F4187">
        <f t="shared" si="69"/>
        <v>46</v>
      </c>
    </row>
    <row r="4188" spans="1:6" x14ac:dyDescent="0.35">
      <c r="A4188">
        <v>46036</v>
      </c>
      <c r="B4188" t="s">
        <v>4576</v>
      </c>
      <c r="C4188" t="s">
        <v>432</v>
      </c>
      <c r="D4188" t="s">
        <v>433</v>
      </c>
      <c r="E4188">
        <v>42.489400000000003</v>
      </c>
      <c r="F4188">
        <f t="shared" si="69"/>
        <v>46</v>
      </c>
    </row>
    <row r="4189" spans="1:6" x14ac:dyDescent="0.35">
      <c r="A4189">
        <v>46037</v>
      </c>
      <c r="B4189" t="s">
        <v>4577</v>
      </c>
      <c r="C4189" t="s">
        <v>451</v>
      </c>
      <c r="D4189" t="s">
        <v>433</v>
      </c>
      <c r="E4189">
        <v>81.647099999999995</v>
      </c>
      <c r="F4189">
        <f t="shared" si="69"/>
        <v>46</v>
      </c>
    </row>
    <row r="4190" spans="1:6" x14ac:dyDescent="0.35">
      <c r="A4190">
        <v>47002</v>
      </c>
      <c r="B4190" t="s">
        <v>4578</v>
      </c>
      <c r="C4190" t="s">
        <v>428</v>
      </c>
      <c r="D4190" t="s">
        <v>429</v>
      </c>
      <c r="E4190">
        <v>11.463800000000001</v>
      </c>
      <c r="F4190">
        <f t="shared" si="69"/>
        <v>47</v>
      </c>
    </row>
    <row r="4191" spans="1:6" x14ac:dyDescent="0.35">
      <c r="A4191">
        <v>47003</v>
      </c>
      <c r="B4191" t="s">
        <v>4579</v>
      </c>
      <c r="C4191" t="s">
        <v>428</v>
      </c>
      <c r="D4191" t="s">
        <v>429</v>
      </c>
      <c r="E4191">
        <v>15.9176</v>
      </c>
      <c r="F4191">
        <f t="shared" si="69"/>
        <v>47</v>
      </c>
    </row>
    <row r="4192" spans="1:6" x14ac:dyDescent="0.35">
      <c r="A4192">
        <v>47005</v>
      </c>
      <c r="B4192" t="s">
        <v>4580</v>
      </c>
      <c r="C4192" t="s">
        <v>428</v>
      </c>
      <c r="D4192" t="s">
        <v>429</v>
      </c>
      <c r="E4192">
        <v>22.113800000000001</v>
      </c>
      <c r="F4192">
        <f t="shared" si="69"/>
        <v>47</v>
      </c>
    </row>
    <row r="4193" spans="1:6" x14ac:dyDescent="0.35">
      <c r="A4193">
        <v>47006</v>
      </c>
      <c r="B4193" t="s">
        <v>4581</v>
      </c>
      <c r="C4193" t="s">
        <v>428</v>
      </c>
      <c r="D4193" t="s">
        <v>429</v>
      </c>
      <c r="E4193">
        <v>24.659500000000001</v>
      </c>
      <c r="F4193">
        <f t="shared" si="69"/>
        <v>47</v>
      </c>
    </row>
    <row r="4194" spans="1:6" x14ac:dyDescent="0.35">
      <c r="A4194">
        <v>47007</v>
      </c>
      <c r="B4194" t="s">
        <v>4582</v>
      </c>
      <c r="C4194" t="s">
        <v>428</v>
      </c>
      <c r="D4194" t="s">
        <v>429</v>
      </c>
      <c r="E4194">
        <v>42.427500000000002</v>
      </c>
      <c r="F4194">
        <f t="shared" si="69"/>
        <v>47</v>
      </c>
    </row>
    <row r="4195" spans="1:6" x14ac:dyDescent="0.35">
      <c r="A4195">
        <v>47008</v>
      </c>
      <c r="B4195" t="s">
        <v>4583</v>
      </c>
      <c r="C4195" t="s">
        <v>428</v>
      </c>
      <c r="D4195" t="s">
        <v>429</v>
      </c>
      <c r="E4195">
        <v>16.454699999999999</v>
      </c>
      <c r="F4195">
        <f t="shared" si="69"/>
        <v>47</v>
      </c>
    </row>
    <row r="4196" spans="1:6" x14ac:dyDescent="0.35">
      <c r="A4196">
        <v>47009</v>
      </c>
      <c r="B4196" t="s">
        <v>4584</v>
      </c>
      <c r="C4196" t="s">
        <v>428</v>
      </c>
      <c r="D4196" t="s">
        <v>429</v>
      </c>
      <c r="E4196">
        <v>33.248800000000003</v>
      </c>
      <c r="F4196">
        <f t="shared" si="69"/>
        <v>47</v>
      </c>
    </row>
    <row r="4197" spans="1:6" x14ac:dyDescent="0.35">
      <c r="A4197">
        <v>47010</v>
      </c>
      <c r="B4197" t="s">
        <v>4585</v>
      </c>
      <c r="C4197" t="s">
        <v>428</v>
      </c>
      <c r="D4197" t="s">
        <v>429</v>
      </c>
      <c r="E4197">
        <v>32.213799999999999</v>
      </c>
      <c r="F4197">
        <f t="shared" si="69"/>
        <v>47</v>
      </c>
    </row>
    <row r="4198" spans="1:6" x14ac:dyDescent="0.35">
      <c r="A4198">
        <v>47011</v>
      </c>
      <c r="B4198" t="s">
        <v>4586</v>
      </c>
      <c r="C4198" t="s">
        <v>428</v>
      </c>
      <c r="D4198" t="s">
        <v>429</v>
      </c>
      <c r="E4198">
        <v>17.8049</v>
      </c>
      <c r="F4198">
        <f t="shared" si="69"/>
        <v>47</v>
      </c>
    </row>
    <row r="4199" spans="1:6" x14ac:dyDescent="0.35">
      <c r="A4199">
        <v>47012</v>
      </c>
      <c r="B4199" t="s">
        <v>4587</v>
      </c>
      <c r="C4199" t="s">
        <v>511</v>
      </c>
      <c r="D4199" t="s">
        <v>429</v>
      </c>
      <c r="E4199">
        <v>79.3797</v>
      </c>
      <c r="F4199">
        <f t="shared" si="69"/>
        <v>47</v>
      </c>
    </row>
    <row r="4200" spans="1:6" x14ac:dyDescent="0.35">
      <c r="A4200">
        <v>47013</v>
      </c>
      <c r="B4200" t="s">
        <v>4588</v>
      </c>
      <c r="C4200" t="s">
        <v>428</v>
      </c>
      <c r="D4200" t="s">
        <v>429</v>
      </c>
      <c r="E4200">
        <v>12.6149</v>
      </c>
      <c r="F4200">
        <f t="shared" si="69"/>
        <v>47</v>
      </c>
    </row>
    <row r="4201" spans="1:6" x14ac:dyDescent="0.35">
      <c r="A4201">
        <v>47014</v>
      </c>
      <c r="B4201" t="s">
        <v>59</v>
      </c>
      <c r="C4201" t="s">
        <v>511</v>
      </c>
      <c r="D4201" t="s">
        <v>429</v>
      </c>
      <c r="E4201">
        <v>236.99959999999999</v>
      </c>
      <c r="F4201">
        <f t="shared" si="69"/>
        <v>47</v>
      </c>
    </row>
    <row r="4202" spans="1:6" x14ac:dyDescent="0.35">
      <c r="A4202">
        <v>47016</v>
      </c>
      <c r="B4202" t="s">
        <v>4589</v>
      </c>
      <c r="C4202" t="s">
        <v>428</v>
      </c>
      <c r="D4202" t="s">
        <v>429</v>
      </c>
      <c r="E4202">
        <v>29.3825</v>
      </c>
      <c r="F4202">
        <f t="shared" si="69"/>
        <v>47</v>
      </c>
    </row>
    <row r="4203" spans="1:6" x14ac:dyDescent="0.35">
      <c r="A4203">
        <v>47017</v>
      </c>
      <c r="B4203" t="s">
        <v>4590</v>
      </c>
      <c r="C4203" t="s">
        <v>428</v>
      </c>
      <c r="D4203" t="s">
        <v>429</v>
      </c>
      <c r="E4203">
        <v>45.926699999999997</v>
      </c>
      <c r="F4203">
        <f t="shared" si="69"/>
        <v>47</v>
      </c>
    </row>
    <row r="4204" spans="1:6" x14ac:dyDescent="0.35">
      <c r="A4204">
        <v>47018</v>
      </c>
      <c r="B4204" t="s">
        <v>4591</v>
      </c>
      <c r="C4204" t="s">
        <v>442</v>
      </c>
      <c r="D4204" t="s">
        <v>433</v>
      </c>
      <c r="E4204">
        <v>76.622</v>
      </c>
      <c r="F4204">
        <f t="shared" si="69"/>
        <v>47</v>
      </c>
    </row>
    <row r="4205" spans="1:6" x14ac:dyDescent="0.35">
      <c r="A4205">
        <v>47020</v>
      </c>
      <c r="B4205" t="s">
        <v>4592</v>
      </c>
      <c r="C4205" t="s">
        <v>428</v>
      </c>
      <c r="D4205" t="s">
        <v>429</v>
      </c>
      <c r="E4205">
        <v>41.908799999999999</v>
      </c>
      <c r="F4205">
        <f t="shared" si="69"/>
        <v>47</v>
      </c>
    </row>
    <row r="4206" spans="1:6" x14ac:dyDescent="0.35">
      <c r="A4206">
        <v>47021</v>
      </c>
      <c r="B4206" t="s">
        <v>4593</v>
      </c>
      <c r="C4206" t="s">
        <v>428</v>
      </c>
      <c r="D4206" t="s">
        <v>429</v>
      </c>
      <c r="E4206">
        <v>8.0943000000000005</v>
      </c>
      <c r="F4206">
        <f t="shared" si="69"/>
        <v>47</v>
      </c>
    </row>
    <row r="4207" spans="1:6" x14ac:dyDescent="0.35">
      <c r="A4207">
        <v>47022</v>
      </c>
      <c r="B4207" t="s">
        <v>4594</v>
      </c>
      <c r="C4207" t="s">
        <v>428</v>
      </c>
      <c r="D4207" t="s">
        <v>429</v>
      </c>
      <c r="E4207">
        <v>7.1670999999999996</v>
      </c>
      <c r="F4207">
        <f t="shared" si="69"/>
        <v>47</v>
      </c>
    </row>
    <row r="4208" spans="1:6" x14ac:dyDescent="0.35">
      <c r="A4208">
        <v>47023</v>
      </c>
      <c r="B4208" t="s">
        <v>4595</v>
      </c>
      <c r="C4208" t="s">
        <v>451</v>
      </c>
      <c r="D4208" t="s">
        <v>433</v>
      </c>
      <c r="E4208">
        <v>73.826700000000002</v>
      </c>
      <c r="F4208">
        <f t="shared" si="69"/>
        <v>47</v>
      </c>
    </row>
    <row r="4209" spans="1:6" x14ac:dyDescent="0.35">
      <c r="A4209">
        <v>47024</v>
      </c>
      <c r="B4209" t="s">
        <v>4596</v>
      </c>
      <c r="C4209" t="s">
        <v>442</v>
      </c>
      <c r="D4209" t="s">
        <v>433</v>
      </c>
      <c r="E4209">
        <v>135.30799999999999</v>
      </c>
      <c r="F4209">
        <f t="shared" si="69"/>
        <v>47</v>
      </c>
    </row>
    <row r="4210" spans="1:6" x14ac:dyDescent="0.35">
      <c r="A4210">
        <v>48001</v>
      </c>
      <c r="B4210" t="s">
        <v>4597</v>
      </c>
      <c r="C4210" t="s">
        <v>438</v>
      </c>
      <c r="D4210" t="s">
        <v>429</v>
      </c>
      <c r="E4210">
        <v>73.658299999999997</v>
      </c>
      <c r="F4210">
        <f t="shared" si="69"/>
        <v>48</v>
      </c>
    </row>
    <row r="4211" spans="1:6" x14ac:dyDescent="0.35">
      <c r="A4211">
        <v>48002</v>
      </c>
      <c r="B4211" t="s">
        <v>4598</v>
      </c>
      <c r="C4211" t="s">
        <v>442</v>
      </c>
      <c r="D4211" t="s">
        <v>433</v>
      </c>
      <c r="E4211">
        <v>134.4539</v>
      </c>
      <c r="F4211">
        <f t="shared" si="69"/>
        <v>48</v>
      </c>
    </row>
    <row r="4212" spans="1:6" x14ac:dyDescent="0.35">
      <c r="A4212">
        <v>48004</v>
      </c>
      <c r="B4212" t="s">
        <v>4599</v>
      </c>
      <c r="C4212" t="s">
        <v>432</v>
      </c>
      <c r="D4212" t="s">
        <v>433</v>
      </c>
      <c r="E4212">
        <v>147.625</v>
      </c>
      <c r="F4212">
        <f t="shared" si="69"/>
        <v>48</v>
      </c>
    </row>
    <row r="4213" spans="1:6" x14ac:dyDescent="0.35">
      <c r="A4213">
        <v>48005</v>
      </c>
      <c r="B4213" t="s">
        <v>4600</v>
      </c>
      <c r="C4213" t="s">
        <v>428</v>
      </c>
      <c r="D4213" t="s">
        <v>429</v>
      </c>
      <c r="E4213">
        <v>77.410499999999999</v>
      </c>
      <c r="F4213">
        <f t="shared" si="69"/>
        <v>48</v>
      </c>
    </row>
    <row r="4214" spans="1:6" x14ac:dyDescent="0.35">
      <c r="A4214">
        <v>48006</v>
      </c>
      <c r="B4214" t="s">
        <v>4601</v>
      </c>
      <c r="C4214" t="s">
        <v>428</v>
      </c>
      <c r="D4214" t="s">
        <v>429</v>
      </c>
      <c r="E4214">
        <v>28.6541</v>
      </c>
      <c r="F4214">
        <f t="shared" si="69"/>
        <v>48</v>
      </c>
    </row>
    <row r="4215" spans="1:6" x14ac:dyDescent="0.35">
      <c r="A4215">
        <v>48008</v>
      </c>
      <c r="B4215" t="s">
        <v>4602</v>
      </c>
      <c r="C4215" t="s">
        <v>428</v>
      </c>
      <c r="D4215" t="s">
        <v>429</v>
      </c>
      <c r="E4215">
        <v>25.017800000000001</v>
      </c>
      <c r="F4215">
        <f t="shared" si="69"/>
        <v>48</v>
      </c>
    </row>
    <row r="4216" spans="1:6" x14ac:dyDescent="0.35">
      <c r="A4216">
        <v>48010</v>
      </c>
      <c r="B4216" t="s">
        <v>4603</v>
      </c>
      <c r="C4216" t="s">
        <v>428</v>
      </c>
      <c r="D4216" t="s">
        <v>429</v>
      </c>
      <c r="E4216">
        <v>66.335499999999996</v>
      </c>
      <c r="F4216">
        <f t="shared" si="69"/>
        <v>48</v>
      </c>
    </row>
    <row r="4217" spans="1:6" x14ac:dyDescent="0.35">
      <c r="A4217">
        <v>48011</v>
      </c>
      <c r="B4217" t="s">
        <v>4604</v>
      </c>
      <c r="C4217" t="s">
        <v>428</v>
      </c>
      <c r="D4217" t="s">
        <v>429</v>
      </c>
      <c r="E4217">
        <v>49.512</v>
      </c>
      <c r="F4217">
        <f t="shared" si="69"/>
        <v>48</v>
      </c>
    </row>
    <row r="4218" spans="1:6" x14ac:dyDescent="0.35">
      <c r="A4218">
        <v>48012</v>
      </c>
      <c r="B4218" t="s">
        <v>4605</v>
      </c>
      <c r="C4218" t="s">
        <v>442</v>
      </c>
      <c r="D4218" t="s">
        <v>433</v>
      </c>
      <c r="E4218">
        <v>75.188400000000001</v>
      </c>
      <c r="F4218">
        <f t="shared" si="69"/>
        <v>48</v>
      </c>
    </row>
    <row r="4219" spans="1:6" x14ac:dyDescent="0.35">
      <c r="A4219">
        <v>48013</v>
      </c>
      <c r="B4219" t="s">
        <v>4606</v>
      </c>
      <c r="C4219" t="s">
        <v>442</v>
      </c>
      <c r="D4219" t="s">
        <v>433</v>
      </c>
      <c r="E4219">
        <v>62.168199999999999</v>
      </c>
      <c r="F4219">
        <f t="shared" si="69"/>
        <v>48</v>
      </c>
    </row>
    <row r="4220" spans="1:6" x14ac:dyDescent="0.35">
      <c r="A4220">
        <v>48014</v>
      </c>
      <c r="B4220" t="s">
        <v>4607</v>
      </c>
      <c r="C4220" t="s">
        <v>511</v>
      </c>
      <c r="D4220" t="s">
        <v>429</v>
      </c>
      <c r="E4220">
        <v>63.035299999999999</v>
      </c>
      <c r="F4220">
        <f t="shared" si="69"/>
        <v>48</v>
      </c>
    </row>
    <row r="4221" spans="1:6" x14ac:dyDescent="0.35">
      <c r="A4221">
        <v>48015</v>
      </c>
      <c r="B4221" t="s">
        <v>4608</v>
      </c>
      <c r="C4221" t="s">
        <v>428</v>
      </c>
      <c r="D4221" t="s">
        <v>429</v>
      </c>
      <c r="E4221">
        <v>42.713999999999999</v>
      </c>
      <c r="F4221">
        <f t="shared" si="69"/>
        <v>48</v>
      </c>
    </row>
    <row r="4222" spans="1:6" x14ac:dyDescent="0.35">
      <c r="A4222">
        <v>48017</v>
      </c>
      <c r="B4222" t="s">
        <v>60</v>
      </c>
      <c r="C4222" t="s">
        <v>511</v>
      </c>
      <c r="D4222" t="s">
        <v>429</v>
      </c>
      <c r="E4222">
        <v>102.21559999999999</v>
      </c>
      <c r="F4222">
        <f t="shared" si="69"/>
        <v>48</v>
      </c>
    </row>
    <row r="4223" spans="1:6" x14ac:dyDescent="0.35">
      <c r="A4223">
        <v>48018</v>
      </c>
      <c r="B4223" t="s">
        <v>4609</v>
      </c>
      <c r="C4223" t="s">
        <v>432</v>
      </c>
      <c r="D4223" t="s">
        <v>433</v>
      </c>
      <c r="E4223">
        <v>271.30250000000001</v>
      </c>
      <c r="F4223">
        <f t="shared" si="69"/>
        <v>48</v>
      </c>
    </row>
    <row r="4224" spans="1:6" x14ac:dyDescent="0.35">
      <c r="A4224">
        <v>48019</v>
      </c>
      <c r="B4224" t="s">
        <v>4610</v>
      </c>
      <c r="C4224" t="s">
        <v>428</v>
      </c>
      <c r="D4224" t="s">
        <v>429</v>
      </c>
      <c r="E4224">
        <v>65.082899999999995</v>
      </c>
      <c r="F4224">
        <f t="shared" si="69"/>
        <v>48</v>
      </c>
    </row>
    <row r="4225" spans="1:6" x14ac:dyDescent="0.35">
      <c r="A4225">
        <v>48020</v>
      </c>
      <c r="B4225" t="s">
        <v>4611</v>
      </c>
      <c r="C4225" t="s">
        <v>442</v>
      </c>
      <c r="D4225" t="s">
        <v>433</v>
      </c>
      <c r="E4225">
        <v>82.978800000000007</v>
      </c>
      <c r="F4225">
        <f t="shared" si="69"/>
        <v>48</v>
      </c>
    </row>
    <row r="4226" spans="1:6" x14ac:dyDescent="0.35">
      <c r="A4226">
        <v>48021</v>
      </c>
      <c r="B4226" t="s">
        <v>4612</v>
      </c>
      <c r="C4226" t="s">
        <v>442</v>
      </c>
      <c r="D4226" t="s">
        <v>433</v>
      </c>
      <c r="E4226">
        <v>169.3947</v>
      </c>
      <c r="F4226">
        <f t="shared" si="69"/>
        <v>48</v>
      </c>
    </row>
    <row r="4227" spans="1:6" x14ac:dyDescent="0.35">
      <c r="A4227">
        <v>48022</v>
      </c>
      <c r="B4227" t="s">
        <v>4613</v>
      </c>
      <c r="C4227" t="s">
        <v>428</v>
      </c>
      <c r="D4227" t="s">
        <v>429</v>
      </c>
      <c r="E4227">
        <v>49.174300000000002</v>
      </c>
      <c r="F4227">
        <f t="shared" ref="F4227:F4290" si="70">INT(A4227/1000)</f>
        <v>48</v>
      </c>
    </row>
    <row r="4228" spans="1:6" x14ac:dyDescent="0.35">
      <c r="A4228">
        <v>48024</v>
      </c>
      <c r="B4228" t="s">
        <v>4614</v>
      </c>
      <c r="C4228" t="s">
        <v>428</v>
      </c>
      <c r="D4228" t="s">
        <v>429</v>
      </c>
      <c r="E4228">
        <v>42.999299999999998</v>
      </c>
      <c r="F4228">
        <f t="shared" si="70"/>
        <v>48</v>
      </c>
    </row>
    <row r="4229" spans="1:6" x14ac:dyDescent="0.35">
      <c r="A4229">
        <v>48025</v>
      </c>
      <c r="B4229" t="s">
        <v>4615</v>
      </c>
      <c r="C4229" t="s">
        <v>442</v>
      </c>
      <c r="D4229" t="s">
        <v>433</v>
      </c>
      <c r="E4229">
        <v>58.844999999999999</v>
      </c>
      <c r="F4229">
        <f t="shared" si="70"/>
        <v>48</v>
      </c>
    </row>
    <row r="4230" spans="1:6" x14ac:dyDescent="0.35">
      <c r="A4230">
        <v>48026</v>
      </c>
      <c r="B4230" t="s">
        <v>4616</v>
      </c>
      <c r="C4230" t="s">
        <v>432</v>
      </c>
      <c r="D4230" t="s">
        <v>433</v>
      </c>
      <c r="E4230">
        <v>153.26519999999999</v>
      </c>
      <c r="F4230">
        <f t="shared" si="70"/>
        <v>48</v>
      </c>
    </row>
    <row r="4231" spans="1:6" x14ac:dyDescent="0.35">
      <c r="A4231">
        <v>48027</v>
      </c>
      <c r="B4231" t="s">
        <v>4617</v>
      </c>
      <c r="C4231" t="s">
        <v>442</v>
      </c>
      <c r="D4231" t="s">
        <v>433</v>
      </c>
      <c r="E4231">
        <v>105.2953</v>
      </c>
      <c r="F4231">
        <f t="shared" si="70"/>
        <v>48</v>
      </c>
    </row>
    <row r="4232" spans="1:6" x14ac:dyDescent="0.35">
      <c r="A4232">
        <v>48028</v>
      </c>
      <c r="B4232" t="s">
        <v>4618</v>
      </c>
      <c r="C4232" t="s">
        <v>428</v>
      </c>
      <c r="D4232" t="s">
        <v>429</v>
      </c>
      <c r="E4232">
        <v>24.972999999999999</v>
      </c>
      <c r="F4232">
        <f t="shared" si="70"/>
        <v>48</v>
      </c>
    </row>
    <row r="4233" spans="1:6" x14ac:dyDescent="0.35">
      <c r="A4233">
        <v>48030</v>
      </c>
      <c r="B4233" t="s">
        <v>4619</v>
      </c>
      <c r="C4233" t="s">
        <v>428</v>
      </c>
      <c r="D4233" t="s">
        <v>429</v>
      </c>
      <c r="E4233">
        <v>123.7465</v>
      </c>
      <c r="F4233">
        <f t="shared" si="70"/>
        <v>48</v>
      </c>
    </row>
    <row r="4234" spans="1:6" x14ac:dyDescent="0.35">
      <c r="A4234">
        <v>48031</v>
      </c>
      <c r="B4234" t="s">
        <v>4620</v>
      </c>
      <c r="C4234" t="s">
        <v>432</v>
      </c>
      <c r="D4234" t="s">
        <v>433</v>
      </c>
      <c r="E4234">
        <v>109.2482</v>
      </c>
      <c r="F4234">
        <f t="shared" si="70"/>
        <v>48</v>
      </c>
    </row>
    <row r="4235" spans="1:6" x14ac:dyDescent="0.35">
      <c r="A4235">
        <v>48032</v>
      </c>
      <c r="B4235" t="s">
        <v>4621</v>
      </c>
      <c r="C4235" t="s">
        <v>428</v>
      </c>
      <c r="D4235" t="s">
        <v>429</v>
      </c>
      <c r="E4235">
        <v>54.816600000000001</v>
      </c>
      <c r="F4235">
        <f t="shared" si="70"/>
        <v>48</v>
      </c>
    </row>
    <row r="4236" spans="1:6" x14ac:dyDescent="0.35">
      <c r="A4236">
        <v>48033</v>
      </c>
      <c r="B4236" t="s">
        <v>4622</v>
      </c>
      <c r="C4236" t="s">
        <v>438</v>
      </c>
      <c r="D4236" t="s">
        <v>429</v>
      </c>
      <c r="E4236">
        <v>114.2413</v>
      </c>
      <c r="F4236">
        <f t="shared" si="70"/>
        <v>48</v>
      </c>
    </row>
    <row r="4237" spans="1:6" x14ac:dyDescent="0.35">
      <c r="A4237">
        <v>48035</v>
      </c>
      <c r="B4237" t="s">
        <v>4623</v>
      </c>
      <c r="C4237" t="s">
        <v>442</v>
      </c>
      <c r="D4237" t="s">
        <v>433</v>
      </c>
      <c r="E4237">
        <v>121.6818</v>
      </c>
      <c r="F4237">
        <f t="shared" si="70"/>
        <v>48</v>
      </c>
    </row>
    <row r="4238" spans="1:6" x14ac:dyDescent="0.35">
      <c r="A4238">
        <v>48036</v>
      </c>
      <c r="B4238" t="s">
        <v>4624</v>
      </c>
      <c r="C4238" t="s">
        <v>428</v>
      </c>
      <c r="D4238" t="s">
        <v>429</v>
      </c>
      <c r="E4238">
        <v>54.284500000000001</v>
      </c>
      <c r="F4238">
        <f t="shared" si="70"/>
        <v>48</v>
      </c>
    </row>
    <row r="4239" spans="1:6" x14ac:dyDescent="0.35">
      <c r="A4239">
        <v>48037</v>
      </c>
      <c r="B4239" t="s">
        <v>4625</v>
      </c>
      <c r="C4239" t="s">
        <v>428</v>
      </c>
      <c r="D4239" t="s">
        <v>429</v>
      </c>
      <c r="E4239">
        <v>46.119199999999999</v>
      </c>
      <c r="F4239">
        <f t="shared" si="70"/>
        <v>48</v>
      </c>
    </row>
    <row r="4240" spans="1:6" x14ac:dyDescent="0.35">
      <c r="A4240">
        <v>48038</v>
      </c>
      <c r="B4240" t="s">
        <v>4626</v>
      </c>
      <c r="C4240" t="s">
        <v>428</v>
      </c>
      <c r="D4240" t="s">
        <v>429</v>
      </c>
      <c r="E4240">
        <v>106.8338</v>
      </c>
      <c r="F4240">
        <f t="shared" si="70"/>
        <v>48</v>
      </c>
    </row>
    <row r="4241" spans="1:6" x14ac:dyDescent="0.35">
      <c r="A4241">
        <v>48039</v>
      </c>
      <c r="B4241" t="s">
        <v>4627</v>
      </c>
      <c r="C4241" t="s">
        <v>432</v>
      </c>
      <c r="D4241" t="s">
        <v>433</v>
      </c>
      <c r="E4241">
        <v>98.912999999999997</v>
      </c>
      <c r="F4241">
        <f t="shared" si="70"/>
        <v>48</v>
      </c>
    </row>
    <row r="4242" spans="1:6" x14ac:dyDescent="0.35">
      <c r="A4242">
        <v>48041</v>
      </c>
      <c r="B4242" t="s">
        <v>4628</v>
      </c>
      <c r="C4242" t="s">
        <v>428</v>
      </c>
      <c r="D4242" t="s">
        <v>429</v>
      </c>
      <c r="E4242">
        <v>60.144500000000001</v>
      </c>
      <c r="F4242">
        <f t="shared" si="70"/>
        <v>48</v>
      </c>
    </row>
    <row r="4243" spans="1:6" x14ac:dyDescent="0.35">
      <c r="A4243">
        <v>48043</v>
      </c>
      <c r="B4243" t="s">
        <v>4629</v>
      </c>
      <c r="C4243" t="s">
        <v>428</v>
      </c>
      <c r="D4243" t="s">
        <v>429</v>
      </c>
      <c r="E4243">
        <v>47.308</v>
      </c>
      <c r="F4243">
        <f t="shared" si="70"/>
        <v>48</v>
      </c>
    </row>
    <row r="4244" spans="1:6" x14ac:dyDescent="0.35">
      <c r="A4244">
        <v>48044</v>
      </c>
      <c r="B4244" t="s">
        <v>4630</v>
      </c>
      <c r="C4244" t="s">
        <v>428</v>
      </c>
      <c r="D4244" t="s">
        <v>429</v>
      </c>
      <c r="E4244">
        <v>18.8733</v>
      </c>
      <c r="F4244">
        <f t="shared" si="70"/>
        <v>48</v>
      </c>
    </row>
    <row r="4245" spans="1:6" x14ac:dyDescent="0.35">
      <c r="A4245">
        <v>48046</v>
      </c>
      <c r="B4245" t="s">
        <v>4631</v>
      </c>
      <c r="C4245" t="s">
        <v>442</v>
      </c>
      <c r="D4245" t="s">
        <v>433</v>
      </c>
      <c r="E4245">
        <v>55.685200000000002</v>
      </c>
      <c r="F4245">
        <f t="shared" si="70"/>
        <v>48</v>
      </c>
    </row>
    <row r="4246" spans="1:6" x14ac:dyDescent="0.35">
      <c r="A4246">
        <v>48049</v>
      </c>
      <c r="B4246" t="s">
        <v>4632</v>
      </c>
      <c r="C4246" t="s">
        <v>432</v>
      </c>
      <c r="D4246" t="s">
        <v>433</v>
      </c>
      <c r="E4246">
        <v>137.82660000000001</v>
      </c>
      <c r="F4246">
        <f t="shared" si="70"/>
        <v>48</v>
      </c>
    </row>
    <row r="4247" spans="1:6" x14ac:dyDescent="0.35">
      <c r="A4247">
        <v>48050</v>
      </c>
      <c r="B4247" t="s">
        <v>4633</v>
      </c>
      <c r="C4247" t="s">
        <v>428</v>
      </c>
      <c r="D4247" t="s">
        <v>429</v>
      </c>
      <c r="E4247">
        <v>53.942</v>
      </c>
      <c r="F4247">
        <f t="shared" si="70"/>
        <v>48</v>
      </c>
    </row>
    <row r="4248" spans="1:6" x14ac:dyDescent="0.35">
      <c r="A4248">
        <v>48052</v>
      </c>
      <c r="B4248" t="s">
        <v>4634</v>
      </c>
      <c r="C4248" t="s">
        <v>428</v>
      </c>
      <c r="D4248" t="s">
        <v>429</v>
      </c>
      <c r="E4248">
        <v>98.481999999999999</v>
      </c>
      <c r="F4248">
        <f t="shared" si="70"/>
        <v>48</v>
      </c>
    </row>
    <row r="4249" spans="1:6" x14ac:dyDescent="0.35">
      <c r="A4249">
        <v>48053</v>
      </c>
      <c r="B4249" t="s">
        <v>4635</v>
      </c>
      <c r="C4249" t="s">
        <v>432</v>
      </c>
      <c r="D4249" t="s">
        <v>433</v>
      </c>
      <c r="E4249">
        <v>115.9059</v>
      </c>
      <c r="F4249">
        <f t="shared" si="70"/>
        <v>48</v>
      </c>
    </row>
    <row r="4250" spans="1:6" x14ac:dyDescent="0.35">
      <c r="A4250">
        <v>48054</v>
      </c>
      <c r="B4250" t="s">
        <v>4636</v>
      </c>
      <c r="C4250" t="s">
        <v>442</v>
      </c>
      <c r="D4250" t="s">
        <v>433</v>
      </c>
      <c r="E4250">
        <v>124.25960000000001</v>
      </c>
      <c r="F4250">
        <f t="shared" si="70"/>
        <v>48</v>
      </c>
    </row>
    <row r="4251" spans="1:6" x14ac:dyDescent="0.35">
      <c r="A4251">
        <v>49001</v>
      </c>
      <c r="B4251" t="s">
        <v>4637</v>
      </c>
      <c r="C4251" t="s">
        <v>432</v>
      </c>
      <c r="D4251" t="s">
        <v>433</v>
      </c>
      <c r="E4251">
        <v>65.124099999999999</v>
      </c>
      <c r="F4251">
        <f t="shared" si="70"/>
        <v>49</v>
      </c>
    </row>
    <row r="4252" spans="1:6" x14ac:dyDescent="0.35">
      <c r="A4252">
        <v>49002</v>
      </c>
      <c r="B4252" t="s">
        <v>4638</v>
      </c>
      <c r="C4252" t="s">
        <v>432</v>
      </c>
      <c r="D4252" t="s">
        <v>433</v>
      </c>
      <c r="E4252">
        <v>83.111900000000006</v>
      </c>
      <c r="F4252">
        <f t="shared" si="70"/>
        <v>49</v>
      </c>
    </row>
    <row r="4253" spans="1:6" x14ac:dyDescent="0.35">
      <c r="A4253">
        <v>49003</v>
      </c>
      <c r="B4253" t="s">
        <v>4639</v>
      </c>
      <c r="C4253" t="s">
        <v>451</v>
      </c>
      <c r="D4253" t="s">
        <v>433</v>
      </c>
      <c r="E4253">
        <v>56.043700000000001</v>
      </c>
      <c r="F4253">
        <f t="shared" si="70"/>
        <v>49</v>
      </c>
    </row>
    <row r="4254" spans="1:6" x14ac:dyDescent="0.35">
      <c r="A4254">
        <v>49004</v>
      </c>
      <c r="B4254" t="s">
        <v>4640</v>
      </c>
      <c r="C4254" t="s">
        <v>451</v>
      </c>
      <c r="D4254" t="s">
        <v>433</v>
      </c>
      <c r="E4254">
        <v>39.412199999999999</v>
      </c>
      <c r="F4254">
        <f t="shared" si="70"/>
        <v>49</v>
      </c>
    </row>
    <row r="4255" spans="1:6" x14ac:dyDescent="0.35">
      <c r="A4255">
        <v>49005</v>
      </c>
      <c r="B4255" t="s">
        <v>4641</v>
      </c>
      <c r="C4255" t="s">
        <v>451</v>
      </c>
      <c r="D4255" t="s">
        <v>433</v>
      </c>
      <c r="E4255">
        <v>19.788399999999999</v>
      </c>
      <c r="F4255">
        <f t="shared" si="70"/>
        <v>49</v>
      </c>
    </row>
    <row r="4256" spans="1:6" x14ac:dyDescent="0.35">
      <c r="A4256">
        <v>49006</v>
      </c>
      <c r="B4256" t="s">
        <v>4642</v>
      </c>
      <c r="C4256" t="s">
        <v>432</v>
      </c>
      <c r="D4256" t="s">
        <v>433</v>
      </c>
      <c r="E4256">
        <v>142.60589999999999</v>
      </c>
      <c r="F4256">
        <f t="shared" si="70"/>
        <v>49</v>
      </c>
    </row>
    <row r="4257" spans="1:6" x14ac:dyDescent="0.35">
      <c r="A4257">
        <v>49007</v>
      </c>
      <c r="B4257" t="s">
        <v>4643</v>
      </c>
      <c r="C4257" t="s">
        <v>442</v>
      </c>
      <c r="D4257" t="s">
        <v>433</v>
      </c>
      <c r="E4257">
        <v>42.433100000000003</v>
      </c>
      <c r="F4257">
        <f t="shared" si="70"/>
        <v>49</v>
      </c>
    </row>
    <row r="4258" spans="1:6" x14ac:dyDescent="0.35">
      <c r="A4258">
        <v>49008</v>
      </c>
      <c r="B4258" t="s">
        <v>4644</v>
      </c>
      <c r="C4258" t="s">
        <v>428</v>
      </c>
      <c r="D4258" t="s">
        <v>429</v>
      </c>
      <c r="E4258">
        <v>107.88720000000001</v>
      </c>
      <c r="F4258">
        <f t="shared" si="70"/>
        <v>49</v>
      </c>
    </row>
    <row r="4259" spans="1:6" x14ac:dyDescent="0.35">
      <c r="A4259">
        <v>49009</v>
      </c>
      <c r="B4259" t="s">
        <v>61</v>
      </c>
      <c r="C4259" t="s">
        <v>511</v>
      </c>
      <c r="D4259" t="s">
        <v>429</v>
      </c>
      <c r="E4259">
        <v>104.98699999999999</v>
      </c>
      <c r="F4259">
        <f t="shared" si="70"/>
        <v>49</v>
      </c>
    </row>
    <row r="4260" spans="1:6" x14ac:dyDescent="0.35">
      <c r="A4260">
        <v>49010</v>
      </c>
      <c r="B4260" t="s">
        <v>4645</v>
      </c>
      <c r="C4260" t="s">
        <v>451</v>
      </c>
      <c r="D4260" t="s">
        <v>433</v>
      </c>
      <c r="E4260">
        <v>45.1751</v>
      </c>
      <c r="F4260">
        <f t="shared" si="70"/>
        <v>49</v>
      </c>
    </row>
    <row r="4261" spans="1:6" x14ac:dyDescent="0.35">
      <c r="A4261">
        <v>49011</v>
      </c>
      <c r="B4261" t="s">
        <v>4646</v>
      </c>
      <c r="C4261" t="s">
        <v>451</v>
      </c>
      <c r="D4261" t="s">
        <v>433</v>
      </c>
      <c r="E4261">
        <v>6.0233999999999996</v>
      </c>
      <c r="F4261">
        <f t="shared" si="70"/>
        <v>49</v>
      </c>
    </row>
    <row r="4262" spans="1:6" x14ac:dyDescent="0.35">
      <c r="A4262">
        <v>49012</v>
      </c>
      <c r="B4262" t="s">
        <v>4647</v>
      </c>
      <c r="C4262" t="s">
        <v>432</v>
      </c>
      <c r="D4262" t="s">
        <v>433</v>
      </c>
      <c r="E4262">
        <v>130.3699</v>
      </c>
      <c r="F4262">
        <f t="shared" si="70"/>
        <v>49</v>
      </c>
    </row>
    <row r="4263" spans="1:6" x14ac:dyDescent="0.35">
      <c r="A4263">
        <v>49013</v>
      </c>
      <c r="B4263" t="s">
        <v>4648</v>
      </c>
      <c r="C4263" t="s">
        <v>451</v>
      </c>
      <c r="D4263" t="s">
        <v>433</v>
      </c>
      <c r="E4263">
        <v>13.599</v>
      </c>
      <c r="F4263">
        <f t="shared" si="70"/>
        <v>49</v>
      </c>
    </row>
    <row r="4264" spans="1:6" x14ac:dyDescent="0.35">
      <c r="A4264">
        <v>49014</v>
      </c>
      <c r="B4264" t="s">
        <v>4649</v>
      </c>
      <c r="C4264" t="s">
        <v>451</v>
      </c>
      <c r="D4264" t="s">
        <v>433</v>
      </c>
      <c r="E4264">
        <v>48.082500000000003</v>
      </c>
      <c r="F4264">
        <f t="shared" si="70"/>
        <v>49</v>
      </c>
    </row>
    <row r="4265" spans="1:6" x14ac:dyDescent="0.35">
      <c r="A4265">
        <v>49017</v>
      </c>
      <c r="B4265" t="s">
        <v>4650</v>
      </c>
      <c r="C4265" t="s">
        <v>442</v>
      </c>
      <c r="D4265" t="s">
        <v>433</v>
      </c>
      <c r="E4265">
        <v>121.3708</v>
      </c>
      <c r="F4265">
        <f t="shared" si="70"/>
        <v>49</v>
      </c>
    </row>
    <row r="4266" spans="1:6" x14ac:dyDescent="0.35">
      <c r="A4266">
        <v>49018</v>
      </c>
      <c r="B4266" t="s">
        <v>4651</v>
      </c>
      <c r="C4266" t="s">
        <v>432</v>
      </c>
      <c r="D4266" t="s">
        <v>433</v>
      </c>
      <c r="E4266">
        <v>33.135399999999997</v>
      </c>
      <c r="F4266">
        <f t="shared" si="70"/>
        <v>49</v>
      </c>
    </row>
    <row r="4267" spans="1:6" x14ac:dyDescent="0.35">
      <c r="A4267">
        <v>49019</v>
      </c>
      <c r="B4267" t="s">
        <v>4652</v>
      </c>
      <c r="C4267" t="s">
        <v>432</v>
      </c>
      <c r="D4267" t="s">
        <v>433</v>
      </c>
      <c r="E4267">
        <v>27.1387</v>
      </c>
      <c r="F4267">
        <f t="shared" si="70"/>
        <v>49</v>
      </c>
    </row>
    <row r="4268" spans="1:6" x14ac:dyDescent="0.35">
      <c r="A4268">
        <v>49020</v>
      </c>
      <c r="B4268" t="s">
        <v>4653</v>
      </c>
      <c r="C4268" t="s">
        <v>432</v>
      </c>
      <c r="D4268" t="s">
        <v>433</v>
      </c>
      <c r="E4268">
        <v>91.971299999999999</v>
      </c>
      <c r="F4268">
        <f t="shared" si="70"/>
        <v>49</v>
      </c>
    </row>
    <row r="4269" spans="1:6" x14ac:dyDescent="0.35">
      <c r="A4269">
        <v>49021</v>
      </c>
      <c r="B4269" t="s">
        <v>4654</v>
      </c>
      <c r="C4269" t="s">
        <v>451</v>
      </c>
      <c r="D4269" t="s">
        <v>433</v>
      </c>
      <c r="E4269">
        <v>35.131799999999998</v>
      </c>
      <c r="F4269">
        <f t="shared" si="70"/>
        <v>49</v>
      </c>
    </row>
    <row r="4270" spans="1:6" x14ac:dyDescent="0.35">
      <c r="A4270">
        <v>50001</v>
      </c>
      <c r="B4270" t="s">
        <v>4655</v>
      </c>
      <c r="C4270" t="s">
        <v>428</v>
      </c>
      <c r="D4270" t="s">
        <v>429</v>
      </c>
      <c r="E4270">
        <v>29.216699999999999</v>
      </c>
      <c r="F4270">
        <f t="shared" si="70"/>
        <v>50</v>
      </c>
    </row>
    <row r="4271" spans="1:6" x14ac:dyDescent="0.35">
      <c r="A4271">
        <v>50002</v>
      </c>
      <c r="B4271" t="s">
        <v>4656</v>
      </c>
      <c r="C4271" t="s">
        <v>428</v>
      </c>
      <c r="D4271" t="s">
        <v>429</v>
      </c>
      <c r="E4271">
        <v>22.8324</v>
      </c>
      <c r="F4271">
        <f t="shared" si="70"/>
        <v>50</v>
      </c>
    </row>
    <row r="4272" spans="1:6" x14ac:dyDescent="0.35">
      <c r="A4272">
        <v>50003</v>
      </c>
      <c r="B4272" t="s">
        <v>4657</v>
      </c>
      <c r="C4272" t="s">
        <v>428</v>
      </c>
      <c r="D4272" t="s">
        <v>429</v>
      </c>
      <c r="E4272">
        <v>25.659600000000001</v>
      </c>
      <c r="F4272">
        <f t="shared" si="70"/>
        <v>50</v>
      </c>
    </row>
    <row r="4273" spans="1:6" x14ac:dyDescent="0.35">
      <c r="A4273">
        <v>50004</v>
      </c>
      <c r="B4273" t="s">
        <v>4658</v>
      </c>
      <c r="C4273" t="s">
        <v>428</v>
      </c>
      <c r="D4273" t="s">
        <v>429</v>
      </c>
      <c r="E4273">
        <v>14.3926</v>
      </c>
      <c r="F4273">
        <f t="shared" si="70"/>
        <v>50</v>
      </c>
    </row>
    <row r="4274" spans="1:6" x14ac:dyDescent="0.35">
      <c r="A4274">
        <v>50005</v>
      </c>
      <c r="B4274" t="s">
        <v>4659</v>
      </c>
      <c r="C4274" t="s">
        <v>428</v>
      </c>
      <c r="D4274" t="s">
        <v>429</v>
      </c>
      <c r="E4274">
        <v>23.489899999999999</v>
      </c>
      <c r="F4274">
        <f t="shared" si="70"/>
        <v>50</v>
      </c>
    </row>
    <row r="4275" spans="1:6" x14ac:dyDescent="0.35">
      <c r="A4275">
        <v>50006</v>
      </c>
      <c r="B4275" t="s">
        <v>4660</v>
      </c>
      <c r="C4275" t="s">
        <v>432</v>
      </c>
      <c r="D4275" t="s">
        <v>433</v>
      </c>
      <c r="E4275">
        <v>14.4133</v>
      </c>
      <c r="F4275">
        <f t="shared" si="70"/>
        <v>50</v>
      </c>
    </row>
    <row r="4276" spans="1:6" x14ac:dyDescent="0.35">
      <c r="A4276">
        <v>50008</v>
      </c>
      <c r="B4276" t="s">
        <v>4661</v>
      </c>
      <c r="C4276" t="s">
        <v>428</v>
      </c>
      <c r="D4276" t="s">
        <v>429</v>
      </c>
      <c r="E4276">
        <v>78.865300000000005</v>
      </c>
      <c r="F4276">
        <f t="shared" si="70"/>
        <v>50</v>
      </c>
    </row>
    <row r="4277" spans="1:6" x14ac:dyDescent="0.35">
      <c r="A4277">
        <v>50009</v>
      </c>
      <c r="B4277" t="s">
        <v>4662</v>
      </c>
      <c r="C4277" t="s">
        <v>428</v>
      </c>
      <c r="D4277" t="s">
        <v>429</v>
      </c>
      <c r="E4277">
        <v>48.127499999999998</v>
      </c>
      <c r="F4277">
        <f t="shared" si="70"/>
        <v>50</v>
      </c>
    </row>
    <row r="4278" spans="1:6" x14ac:dyDescent="0.35">
      <c r="A4278">
        <v>50010</v>
      </c>
      <c r="B4278" t="s">
        <v>4663</v>
      </c>
      <c r="C4278" t="s">
        <v>432</v>
      </c>
      <c r="D4278" t="s">
        <v>433</v>
      </c>
      <c r="E4278">
        <v>45.209099999999999</v>
      </c>
      <c r="F4278">
        <f t="shared" si="70"/>
        <v>50</v>
      </c>
    </row>
    <row r="4279" spans="1:6" x14ac:dyDescent="0.35">
      <c r="A4279">
        <v>50011</v>
      </c>
      <c r="B4279" t="s">
        <v>4664</v>
      </c>
      <c r="C4279" t="s">
        <v>432</v>
      </c>
      <c r="D4279" t="s">
        <v>433</v>
      </c>
      <c r="E4279">
        <v>89.238200000000006</v>
      </c>
      <c r="F4279">
        <f t="shared" si="70"/>
        <v>50</v>
      </c>
    </row>
    <row r="4280" spans="1:6" x14ac:dyDescent="0.35">
      <c r="A4280">
        <v>50012</v>
      </c>
      <c r="B4280" t="s">
        <v>4665</v>
      </c>
      <c r="C4280" t="s">
        <v>442</v>
      </c>
      <c r="D4280" t="s">
        <v>433</v>
      </c>
      <c r="E4280">
        <v>61.860100000000003</v>
      </c>
      <c r="F4280">
        <f t="shared" si="70"/>
        <v>50</v>
      </c>
    </row>
    <row r="4281" spans="1:6" x14ac:dyDescent="0.35">
      <c r="A4281">
        <v>50014</v>
      </c>
      <c r="B4281" t="s">
        <v>4666</v>
      </c>
      <c r="C4281" t="s">
        <v>428</v>
      </c>
      <c r="D4281" t="s">
        <v>429</v>
      </c>
      <c r="E4281">
        <v>42.903399999999998</v>
      </c>
      <c r="F4281">
        <f t="shared" si="70"/>
        <v>50</v>
      </c>
    </row>
    <row r="4282" spans="1:6" x14ac:dyDescent="0.35">
      <c r="A4282">
        <v>50015</v>
      </c>
      <c r="B4282" t="s">
        <v>4667</v>
      </c>
      <c r="C4282" t="s">
        <v>432</v>
      </c>
      <c r="D4282" t="s">
        <v>433</v>
      </c>
      <c r="E4282">
        <v>23.9206</v>
      </c>
      <c r="F4282">
        <f t="shared" si="70"/>
        <v>50</v>
      </c>
    </row>
    <row r="4283" spans="1:6" x14ac:dyDescent="0.35">
      <c r="A4283">
        <v>50016</v>
      </c>
      <c r="B4283" t="s">
        <v>4668</v>
      </c>
      <c r="C4283" t="s">
        <v>442</v>
      </c>
      <c r="D4283" t="s">
        <v>433</v>
      </c>
      <c r="E4283">
        <v>72.769300000000001</v>
      </c>
      <c r="F4283">
        <f t="shared" si="70"/>
        <v>50</v>
      </c>
    </row>
    <row r="4284" spans="1:6" x14ac:dyDescent="0.35">
      <c r="A4284">
        <v>50019</v>
      </c>
      <c r="B4284" t="s">
        <v>4669</v>
      </c>
      <c r="C4284" t="s">
        <v>432</v>
      </c>
      <c r="D4284" t="s">
        <v>433</v>
      </c>
      <c r="E4284">
        <v>154.04320000000001</v>
      </c>
      <c r="F4284">
        <f t="shared" si="70"/>
        <v>50</v>
      </c>
    </row>
    <row r="4285" spans="1:6" x14ac:dyDescent="0.35">
      <c r="A4285">
        <v>50020</v>
      </c>
      <c r="B4285" t="s">
        <v>4670</v>
      </c>
      <c r="C4285" t="s">
        <v>432</v>
      </c>
      <c r="D4285" t="s">
        <v>433</v>
      </c>
      <c r="E4285">
        <v>19.6065</v>
      </c>
      <c r="F4285">
        <f t="shared" si="70"/>
        <v>50</v>
      </c>
    </row>
    <row r="4286" spans="1:6" x14ac:dyDescent="0.35">
      <c r="A4286">
        <v>50021</v>
      </c>
      <c r="B4286" t="s">
        <v>4671</v>
      </c>
      <c r="C4286" t="s">
        <v>432</v>
      </c>
      <c r="D4286" t="s">
        <v>433</v>
      </c>
      <c r="E4286">
        <v>98.8001</v>
      </c>
      <c r="F4286">
        <f t="shared" si="70"/>
        <v>50</v>
      </c>
    </row>
    <row r="4287" spans="1:6" x14ac:dyDescent="0.35">
      <c r="A4287">
        <v>50022</v>
      </c>
      <c r="B4287" t="s">
        <v>4672</v>
      </c>
      <c r="C4287" t="s">
        <v>428</v>
      </c>
      <c r="D4287" t="s">
        <v>429</v>
      </c>
      <c r="E4287">
        <v>30.665099999999999</v>
      </c>
      <c r="F4287">
        <f t="shared" si="70"/>
        <v>50</v>
      </c>
    </row>
    <row r="4288" spans="1:6" x14ac:dyDescent="0.35">
      <c r="A4288">
        <v>50023</v>
      </c>
      <c r="B4288" t="s">
        <v>4673</v>
      </c>
      <c r="C4288" t="s">
        <v>442</v>
      </c>
      <c r="D4288" t="s">
        <v>433</v>
      </c>
      <c r="E4288">
        <v>11.733599999999999</v>
      </c>
      <c r="F4288">
        <f t="shared" si="70"/>
        <v>50</v>
      </c>
    </row>
    <row r="4289" spans="1:6" x14ac:dyDescent="0.35">
      <c r="A4289">
        <v>50024</v>
      </c>
      <c r="B4289" t="s">
        <v>4674</v>
      </c>
      <c r="C4289" t="s">
        <v>428</v>
      </c>
      <c r="D4289" t="s">
        <v>429</v>
      </c>
      <c r="E4289">
        <v>73.834100000000007</v>
      </c>
      <c r="F4289">
        <f t="shared" si="70"/>
        <v>50</v>
      </c>
    </row>
    <row r="4290" spans="1:6" x14ac:dyDescent="0.35">
      <c r="A4290">
        <v>50025</v>
      </c>
      <c r="B4290" t="s">
        <v>4675</v>
      </c>
      <c r="C4290" t="s">
        <v>428</v>
      </c>
      <c r="D4290" t="s">
        <v>429</v>
      </c>
      <c r="E4290">
        <v>92.435699999999997</v>
      </c>
      <c r="F4290">
        <f t="shared" si="70"/>
        <v>50</v>
      </c>
    </row>
    <row r="4291" spans="1:6" x14ac:dyDescent="0.35">
      <c r="A4291">
        <v>50026</v>
      </c>
      <c r="B4291" t="s">
        <v>62</v>
      </c>
      <c r="C4291" t="s">
        <v>511</v>
      </c>
      <c r="D4291" t="s">
        <v>429</v>
      </c>
      <c r="E4291">
        <v>184.86259999999999</v>
      </c>
      <c r="F4291">
        <f t="shared" ref="F4291:F4354" si="71">INT(A4291/1000)</f>
        <v>50</v>
      </c>
    </row>
    <row r="4292" spans="1:6" x14ac:dyDescent="0.35">
      <c r="A4292">
        <v>50027</v>
      </c>
      <c r="B4292" t="s">
        <v>4676</v>
      </c>
      <c r="C4292" t="s">
        <v>432</v>
      </c>
      <c r="D4292" t="s">
        <v>433</v>
      </c>
      <c r="E4292">
        <v>227.28880000000001</v>
      </c>
      <c r="F4292">
        <f t="shared" si="71"/>
        <v>50</v>
      </c>
    </row>
    <row r="4293" spans="1:6" x14ac:dyDescent="0.35">
      <c r="A4293">
        <v>50028</v>
      </c>
      <c r="B4293" t="s">
        <v>4677</v>
      </c>
      <c r="C4293" t="s">
        <v>428</v>
      </c>
      <c r="D4293" t="s">
        <v>429</v>
      </c>
      <c r="E4293">
        <v>20.039000000000001</v>
      </c>
      <c r="F4293">
        <f t="shared" si="71"/>
        <v>50</v>
      </c>
    </row>
    <row r="4294" spans="1:6" x14ac:dyDescent="0.35">
      <c r="A4294">
        <v>50029</v>
      </c>
      <c r="B4294" t="s">
        <v>4678</v>
      </c>
      <c r="C4294" t="s">
        <v>511</v>
      </c>
      <c r="D4294" t="s">
        <v>429</v>
      </c>
      <c r="E4294">
        <v>45.516599999999997</v>
      </c>
      <c r="F4294">
        <f t="shared" si="71"/>
        <v>50</v>
      </c>
    </row>
    <row r="4295" spans="1:6" x14ac:dyDescent="0.35">
      <c r="A4295">
        <v>50030</v>
      </c>
      <c r="B4295" t="s">
        <v>4679</v>
      </c>
      <c r="C4295" t="s">
        <v>432</v>
      </c>
      <c r="D4295" t="s">
        <v>433</v>
      </c>
      <c r="E4295">
        <v>59.374600000000001</v>
      </c>
      <c r="F4295">
        <f t="shared" si="71"/>
        <v>50</v>
      </c>
    </row>
    <row r="4296" spans="1:6" x14ac:dyDescent="0.35">
      <c r="A4296">
        <v>50031</v>
      </c>
      <c r="B4296" t="s">
        <v>4680</v>
      </c>
      <c r="C4296" t="s">
        <v>428</v>
      </c>
      <c r="D4296" t="s">
        <v>429</v>
      </c>
      <c r="E4296">
        <v>91.500299999999996</v>
      </c>
      <c r="F4296">
        <f t="shared" si="71"/>
        <v>50</v>
      </c>
    </row>
    <row r="4297" spans="1:6" x14ac:dyDescent="0.35">
      <c r="A4297">
        <v>50032</v>
      </c>
      <c r="B4297" t="s">
        <v>4681</v>
      </c>
      <c r="C4297" t="s">
        <v>428</v>
      </c>
      <c r="D4297" t="s">
        <v>429</v>
      </c>
      <c r="E4297">
        <v>101.85980000000001</v>
      </c>
      <c r="F4297">
        <f t="shared" si="71"/>
        <v>50</v>
      </c>
    </row>
    <row r="4298" spans="1:6" x14ac:dyDescent="0.35">
      <c r="A4298">
        <v>50033</v>
      </c>
      <c r="B4298" t="s">
        <v>4682</v>
      </c>
      <c r="C4298" t="s">
        <v>428</v>
      </c>
      <c r="D4298" t="s">
        <v>429</v>
      </c>
      <c r="E4298">
        <v>16.857399999999998</v>
      </c>
      <c r="F4298">
        <f t="shared" si="71"/>
        <v>50</v>
      </c>
    </row>
    <row r="4299" spans="1:6" x14ac:dyDescent="0.35">
      <c r="A4299">
        <v>50034</v>
      </c>
      <c r="B4299" t="s">
        <v>4683</v>
      </c>
      <c r="C4299" t="s">
        <v>442</v>
      </c>
      <c r="D4299" t="s">
        <v>433</v>
      </c>
      <c r="E4299">
        <v>65.8215</v>
      </c>
      <c r="F4299">
        <f t="shared" si="71"/>
        <v>50</v>
      </c>
    </row>
    <row r="4300" spans="1:6" x14ac:dyDescent="0.35">
      <c r="A4300">
        <v>50035</v>
      </c>
      <c r="B4300" t="s">
        <v>4684</v>
      </c>
      <c r="C4300" t="s">
        <v>428</v>
      </c>
      <c r="D4300" t="s">
        <v>429</v>
      </c>
      <c r="E4300">
        <v>38.076000000000001</v>
      </c>
      <c r="F4300">
        <f t="shared" si="71"/>
        <v>50</v>
      </c>
    </row>
    <row r="4301" spans="1:6" x14ac:dyDescent="0.35">
      <c r="A4301">
        <v>50036</v>
      </c>
      <c r="B4301" t="s">
        <v>4685</v>
      </c>
      <c r="C4301" t="s">
        <v>428</v>
      </c>
      <c r="D4301" t="s">
        <v>429</v>
      </c>
      <c r="E4301">
        <v>43.5002</v>
      </c>
      <c r="F4301">
        <f t="shared" si="71"/>
        <v>50</v>
      </c>
    </row>
    <row r="4302" spans="1:6" x14ac:dyDescent="0.35">
      <c r="A4302">
        <v>50037</v>
      </c>
      <c r="B4302" t="s">
        <v>4686</v>
      </c>
      <c r="C4302" t="s">
        <v>428</v>
      </c>
      <c r="D4302" t="s">
        <v>429</v>
      </c>
      <c r="E4302">
        <v>67.754900000000006</v>
      </c>
      <c r="F4302">
        <f t="shared" si="71"/>
        <v>50</v>
      </c>
    </row>
    <row r="4303" spans="1:6" x14ac:dyDescent="0.35">
      <c r="A4303">
        <v>50038</v>
      </c>
      <c r="B4303" t="s">
        <v>4687</v>
      </c>
      <c r="C4303" t="s">
        <v>428</v>
      </c>
      <c r="D4303" t="s">
        <v>429</v>
      </c>
      <c r="E4303">
        <v>26.8537</v>
      </c>
      <c r="F4303">
        <f t="shared" si="71"/>
        <v>50</v>
      </c>
    </row>
    <row r="4304" spans="1:6" x14ac:dyDescent="0.35">
      <c r="A4304">
        <v>50039</v>
      </c>
      <c r="B4304" t="s">
        <v>4688</v>
      </c>
      <c r="C4304" t="s">
        <v>432</v>
      </c>
      <c r="D4304" t="s">
        <v>433</v>
      </c>
      <c r="E4304">
        <v>253.6679</v>
      </c>
      <c r="F4304">
        <f t="shared" si="71"/>
        <v>50</v>
      </c>
    </row>
    <row r="4305" spans="1:6" x14ac:dyDescent="0.35">
      <c r="A4305">
        <v>50040</v>
      </c>
      <c r="B4305" t="s">
        <v>4689</v>
      </c>
      <c r="C4305" t="s">
        <v>428</v>
      </c>
      <c r="D4305" t="s">
        <v>429</v>
      </c>
      <c r="E4305">
        <v>81.2453</v>
      </c>
      <c r="F4305">
        <f t="shared" si="71"/>
        <v>50</v>
      </c>
    </row>
    <row r="4306" spans="1:6" x14ac:dyDescent="0.35">
      <c r="A4306">
        <v>50041</v>
      </c>
      <c r="B4306" t="s">
        <v>4690</v>
      </c>
      <c r="C4306" t="s">
        <v>428</v>
      </c>
      <c r="D4306" t="s">
        <v>429</v>
      </c>
      <c r="E4306">
        <v>46.1252</v>
      </c>
      <c r="F4306">
        <f t="shared" si="71"/>
        <v>50</v>
      </c>
    </row>
    <row r="4307" spans="1:6" x14ac:dyDescent="0.35">
      <c r="A4307">
        <v>51001</v>
      </c>
      <c r="B4307" t="s">
        <v>4691</v>
      </c>
      <c r="C4307" t="s">
        <v>442</v>
      </c>
      <c r="D4307" t="s">
        <v>433</v>
      </c>
      <c r="E4307">
        <v>130.92670000000001</v>
      </c>
      <c r="F4307">
        <f t="shared" si="71"/>
        <v>51</v>
      </c>
    </row>
    <row r="4308" spans="1:6" x14ac:dyDescent="0.35">
      <c r="A4308">
        <v>51002</v>
      </c>
      <c r="B4308" t="s">
        <v>63</v>
      </c>
      <c r="C4308" t="s">
        <v>511</v>
      </c>
      <c r="D4308" t="s">
        <v>429</v>
      </c>
      <c r="E4308">
        <v>382.69929999999999</v>
      </c>
      <c r="F4308">
        <f t="shared" si="71"/>
        <v>51</v>
      </c>
    </row>
    <row r="4309" spans="1:6" x14ac:dyDescent="0.35">
      <c r="A4309">
        <v>51003</v>
      </c>
      <c r="B4309" t="s">
        <v>4692</v>
      </c>
      <c r="C4309" t="s">
        <v>451</v>
      </c>
      <c r="D4309" t="s">
        <v>433</v>
      </c>
      <c r="E4309">
        <v>119.0646</v>
      </c>
      <c r="F4309">
        <f t="shared" si="71"/>
        <v>51</v>
      </c>
    </row>
    <row r="4310" spans="1:6" x14ac:dyDescent="0.35">
      <c r="A4310">
        <v>51004</v>
      </c>
      <c r="B4310" t="s">
        <v>4693</v>
      </c>
      <c r="C4310" t="s">
        <v>442</v>
      </c>
      <c r="D4310" t="s">
        <v>433</v>
      </c>
      <c r="E4310">
        <v>87.603499999999997</v>
      </c>
      <c r="F4310">
        <f t="shared" si="71"/>
        <v>51</v>
      </c>
    </row>
    <row r="4311" spans="1:6" x14ac:dyDescent="0.35">
      <c r="A4311">
        <v>51005</v>
      </c>
      <c r="B4311" t="s">
        <v>4694</v>
      </c>
      <c r="C4311" t="s">
        <v>442</v>
      </c>
      <c r="D4311" t="s">
        <v>433</v>
      </c>
      <c r="E4311">
        <v>132.1292</v>
      </c>
      <c r="F4311">
        <f t="shared" si="71"/>
        <v>51</v>
      </c>
    </row>
    <row r="4312" spans="1:6" x14ac:dyDescent="0.35">
      <c r="A4312">
        <v>51006</v>
      </c>
      <c r="B4312" t="s">
        <v>4695</v>
      </c>
      <c r="C4312" t="s">
        <v>428</v>
      </c>
      <c r="D4312" t="s">
        <v>429</v>
      </c>
      <c r="E4312">
        <v>48.784799999999997</v>
      </c>
      <c r="F4312">
        <f t="shared" si="71"/>
        <v>51</v>
      </c>
    </row>
    <row r="4313" spans="1:6" x14ac:dyDescent="0.35">
      <c r="A4313">
        <v>51007</v>
      </c>
      <c r="B4313" t="s">
        <v>4696</v>
      </c>
      <c r="C4313" t="s">
        <v>432</v>
      </c>
      <c r="D4313" t="s">
        <v>433</v>
      </c>
      <c r="E4313">
        <v>66.469200000000001</v>
      </c>
      <c r="F4313">
        <f t="shared" si="71"/>
        <v>51</v>
      </c>
    </row>
    <row r="4314" spans="1:6" x14ac:dyDescent="0.35">
      <c r="A4314">
        <v>51008</v>
      </c>
      <c r="B4314" t="s">
        <v>4697</v>
      </c>
      <c r="C4314" t="s">
        <v>428</v>
      </c>
      <c r="D4314" t="s">
        <v>429</v>
      </c>
      <c r="E4314">
        <v>56.170499999999997</v>
      </c>
      <c r="F4314">
        <f t="shared" si="71"/>
        <v>51</v>
      </c>
    </row>
    <row r="4315" spans="1:6" x14ac:dyDescent="0.35">
      <c r="A4315">
        <v>51010</v>
      </c>
      <c r="B4315" t="s">
        <v>4698</v>
      </c>
      <c r="C4315" t="s">
        <v>432</v>
      </c>
      <c r="D4315" t="s">
        <v>433</v>
      </c>
      <c r="E4315">
        <v>83.112200000000001</v>
      </c>
      <c r="F4315">
        <f t="shared" si="71"/>
        <v>51</v>
      </c>
    </row>
    <row r="4316" spans="1:6" x14ac:dyDescent="0.35">
      <c r="A4316">
        <v>51011</v>
      </c>
      <c r="B4316" t="s">
        <v>4699</v>
      </c>
      <c r="C4316" t="s">
        <v>428</v>
      </c>
      <c r="D4316" t="s">
        <v>429</v>
      </c>
      <c r="E4316">
        <v>25.4329</v>
      </c>
      <c r="F4316">
        <f t="shared" si="71"/>
        <v>51</v>
      </c>
    </row>
    <row r="4317" spans="1:6" x14ac:dyDescent="0.35">
      <c r="A4317">
        <v>51012</v>
      </c>
      <c r="B4317" t="s">
        <v>4700</v>
      </c>
      <c r="C4317" t="s">
        <v>442</v>
      </c>
      <c r="D4317" t="s">
        <v>433</v>
      </c>
      <c r="E4317">
        <v>112.44759999999999</v>
      </c>
      <c r="F4317">
        <f t="shared" si="71"/>
        <v>51</v>
      </c>
    </row>
    <row r="4318" spans="1:6" x14ac:dyDescent="0.35">
      <c r="A4318">
        <v>51013</v>
      </c>
      <c r="B4318" t="s">
        <v>4701</v>
      </c>
      <c r="C4318" t="s">
        <v>432</v>
      </c>
      <c r="D4318" t="s">
        <v>433</v>
      </c>
      <c r="E4318">
        <v>60.4955</v>
      </c>
      <c r="F4318">
        <f t="shared" si="71"/>
        <v>51</v>
      </c>
    </row>
    <row r="4319" spans="1:6" x14ac:dyDescent="0.35">
      <c r="A4319">
        <v>51014</v>
      </c>
      <c r="B4319" t="s">
        <v>4702</v>
      </c>
      <c r="C4319" t="s">
        <v>442</v>
      </c>
      <c r="D4319" t="s">
        <v>433</v>
      </c>
      <c r="E4319">
        <v>14.957800000000001</v>
      </c>
      <c r="F4319">
        <f t="shared" si="71"/>
        <v>51</v>
      </c>
    </row>
    <row r="4320" spans="1:6" x14ac:dyDescent="0.35">
      <c r="A4320">
        <v>51015</v>
      </c>
      <c r="B4320" t="s">
        <v>4703</v>
      </c>
      <c r="C4320" t="s">
        <v>432</v>
      </c>
      <c r="D4320" t="s">
        <v>433</v>
      </c>
      <c r="E4320">
        <v>101.0035</v>
      </c>
      <c r="F4320">
        <f t="shared" si="71"/>
        <v>51</v>
      </c>
    </row>
    <row r="4321" spans="1:6" x14ac:dyDescent="0.35">
      <c r="A4321">
        <v>51016</v>
      </c>
      <c r="B4321" t="s">
        <v>4704</v>
      </c>
      <c r="C4321" t="s">
        <v>428</v>
      </c>
      <c r="D4321" t="s">
        <v>429</v>
      </c>
      <c r="E4321">
        <v>100.3253</v>
      </c>
      <c r="F4321">
        <f t="shared" si="71"/>
        <v>51</v>
      </c>
    </row>
    <row r="4322" spans="1:6" x14ac:dyDescent="0.35">
      <c r="A4322">
        <v>51017</v>
      </c>
      <c r="B4322" t="s">
        <v>4705</v>
      </c>
      <c r="C4322" t="s">
        <v>432</v>
      </c>
      <c r="D4322" t="s">
        <v>433</v>
      </c>
      <c r="E4322">
        <v>341.84890000000001</v>
      </c>
      <c r="F4322">
        <f t="shared" si="71"/>
        <v>51</v>
      </c>
    </row>
    <row r="4323" spans="1:6" x14ac:dyDescent="0.35">
      <c r="A4323">
        <v>51018</v>
      </c>
      <c r="B4323" t="s">
        <v>4706</v>
      </c>
      <c r="C4323" t="s">
        <v>442</v>
      </c>
      <c r="D4323" t="s">
        <v>433</v>
      </c>
      <c r="E4323">
        <v>40.9255</v>
      </c>
      <c r="F4323">
        <f t="shared" si="71"/>
        <v>51</v>
      </c>
    </row>
    <row r="4324" spans="1:6" x14ac:dyDescent="0.35">
      <c r="A4324">
        <v>51020</v>
      </c>
      <c r="B4324" t="s">
        <v>4707</v>
      </c>
      <c r="C4324" t="s">
        <v>442</v>
      </c>
      <c r="D4324" t="s">
        <v>433</v>
      </c>
      <c r="E4324">
        <v>88.387699999999995</v>
      </c>
      <c r="F4324">
        <f t="shared" si="71"/>
        <v>51</v>
      </c>
    </row>
    <row r="4325" spans="1:6" x14ac:dyDescent="0.35">
      <c r="A4325">
        <v>51021</v>
      </c>
      <c r="B4325" t="s">
        <v>4708</v>
      </c>
      <c r="C4325" t="s">
        <v>442</v>
      </c>
      <c r="D4325" t="s">
        <v>433</v>
      </c>
      <c r="E4325">
        <v>44.305599999999998</v>
      </c>
      <c r="F4325">
        <f t="shared" si="71"/>
        <v>51</v>
      </c>
    </row>
    <row r="4326" spans="1:6" x14ac:dyDescent="0.35">
      <c r="A4326">
        <v>51022</v>
      </c>
      <c r="B4326" t="s">
        <v>4709</v>
      </c>
      <c r="C4326" t="s">
        <v>428</v>
      </c>
      <c r="D4326" t="s">
        <v>429</v>
      </c>
      <c r="E4326">
        <v>23.7636</v>
      </c>
      <c r="F4326">
        <f t="shared" si="71"/>
        <v>51</v>
      </c>
    </row>
    <row r="4327" spans="1:6" x14ac:dyDescent="0.35">
      <c r="A4327">
        <v>51023</v>
      </c>
      <c r="B4327" t="s">
        <v>4710</v>
      </c>
      <c r="C4327" t="s">
        <v>432</v>
      </c>
      <c r="D4327" t="s">
        <v>433</v>
      </c>
      <c r="E4327">
        <v>25.954000000000001</v>
      </c>
      <c r="F4327">
        <f t="shared" si="71"/>
        <v>51</v>
      </c>
    </row>
    <row r="4328" spans="1:6" x14ac:dyDescent="0.35">
      <c r="A4328">
        <v>51024</v>
      </c>
      <c r="B4328" t="s">
        <v>4711</v>
      </c>
      <c r="C4328" t="s">
        <v>442</v>
      </c>
      <c r="D4328" t="s">
        <v>433</v>
      </c>
      <c r="E4328">
        <v>29.581600000000002</v>
      </c>
      <c r="F4328">
        <f t="shared" si="71"/>
        <v>51</v>
      </c>
    </row>
    <row r="4329" spans="1:6" x14ac:dyDescent="0.35">
      <c r="A4329">
        <v>51025</v>
      </c>
      <c r="B4329" t="s">
        <v>4712</v>
      </c>
      <c r="C4329" t="s">
        <v>428</v>
      </c>
      <c r="D4329" t="s">
        <v>429</v>
      </c>
      <c r="E4329">
        <v>90.088099999999997</v>
      </c>
      <c r="F4329">
        <f t="shared" si="71"/>
        <v>51</v>
      </c>
    </row>
    <row r="4330" spans="1:6" x14ac:dyDescent="0.35">
      <c r="A4330">
        <v>51026</v>
      </c>
      <c r="B4330" t="s">
        <v>4713</v>
      </c>
      <c r="C4330" t="s">
        <v>442</v>
      </c>
      <c r="D4330" t="s">
        <v>433</v>
      </c>
      <c r="E4330">
        <v>56.381100000000004</v>
      </c>
      <c r="F4330">
        <f t="shared" si="71"/>
        <v>51</v>
      </c>
    </row>
    <row r="4331" spans="1:6" x14ac:dyDescent="0.35">
      <c r="A4331">
        <v>51027</v>
      </c>
      <c r="B4331" t="s">
        <v>4714</v>
      </c>
      <c r="C4331" t="s">
        <v>442</v>
      </c>
      <c r="D4331" t="s">
        <v>433</v>
      </c>
      <c r="E4331">
        <v>36.380600000000001</v>
      </c>
      <c r="F4331">
        <f t="shared" si="71"/>
        <v>51</v>
      </c>
    </row>
    <row r="4332" spans="1:6" x14ac:dyDescent="0.35">
      <c r="A4332">
        <v>51030</v>
      </c>
      <c r="B4332" t="s">
        <v>4715</v>
      </c>
      <c r="C4332" t="s">
        <v>432</v>
      </c>
      <c r="D4332" t="s">
        <v>433</v>
      </c>
      <c r="E4332">
        <v>155.57560000000001</v>
      </c>
      <c r="F4332">
        <f t="shared" si="71"/>
        <v>51</v>
      </c>
    </row>
    <row r="4333" spans="1:6" x14ac:dyDescent="0.35">
      <c r="A4333">
        <v>51031</v>
      </c>
      <c r="B4333" t="s">
        <v>4716</v>
      </c>
      <c r="C4333" t="s">
        <v>442</v>
      </c>
      <c r="D4333" t="s">
        <v>433</v>
      </c>
      <c r="E4333">
        <v>97.3322</v>
      </c>
      <c r="F4333">
        <f t="shared" si="71"/>
        <v>51</v>
      </c>
    </row>
    <row r="4334" spans="1:6" x14ac:dyDescent="0.35">
      <c r="A4334">
        <v>51033</v>
      </c>
      <c r="B4334" t="s">
        <v>4717</v>
      </c>
      <c r="C4334" t="s">
        <v>442</v>
      </c>
      <c r="D4334" t="s">
        <v>433</v>
      </c>
      <c r="E4334">
        <v>21.475999999999999</v>
      </c>
      <c r="F4334">
        <f t="shared" si="71"/>
        <v>51</v>
      </c>
    </row>
    <row r="4335" spans="1:6" x14ac:dyDescent="0.35">
      <c r="A4335">
        <v>51034</v>
      </c>
      <c r="B4335" t="s">
        <v>4718</v>
      </c>
      <c r="C4335" t="s">
        <v>442</v>
      </c>
      <c r="D4335" t="s">
        <v>433</v>
      </c>
      <c r="E4335">
        <v>91.192700000000002</v>
      </c>
      <c r="F4335">
        <f t="shared" si="71"/>
        <v>51</v>
      </c>
    </row>
    <row r="4336" spans="1:6" x14ac:dyDescent="0.35">
      <c r="A4336">
        <v>51035</v>
      </c>
      <c r="B4336" t="s">
        <v>4719</v>
      </c>
      <c r="C4336" t="s">
        <v>451</v>
      </c>
      <c r="D4336" t="s">
        <v>433</v>
      </c>
      <c r="E4336">
        <v>80.746499999999997</v>
      </c>
      <c r="F4336">
        <f t="shared" si="71"/>
        <v>51</v>
      </c>
    </row>
    <row r="4337" spans="1:6" x14ac:dyDescent="0.35">
      <c r="A4337">
        <v>51037</v>
      </c>
      <c r="B4337" t="s">
        <v>4720</v>
      </c>
      <c r="C4337" t="s">
        <v>428</v>
      </c>
      <c r="D4337" t="s">
        <v>429</v>
      </c>
      <c r="E4337">
        <v>79.136300000000006</v>
      </c>
      <c r="F4337">
        <f t="shared" si="71"/>
        <v>51</v>
      </c>
    </row>
    <row r="4338" spans="1:6" x14ac:dyDescent="0.35">
      <c r="A4338">
        <v>51038</v>
      </c>
      <c r="B4338" t="s">
        <v>4721</v>
      </c>
      <c r="C4338" t="s">
        <v>442</v>
      </c>
      <c r="D4338" t="s">
        <v>433</v>
      </c>
      <c r="E4338">
        <v>59.514899999999997</v>
      </c>
      <c r="F4338">
        <f t="shared" si="71"/>
        <v>51</v>
      </c>
    </row>
    <row r="4339" spans="1:6" x14ac:dyDescent="0.35">
      <c r="A4339">
        <v>51039</v>
      </c>
      <c r="B4339" t="s">
        <v>4722</v>
      </c>
      <c r="C4339" t="s">
        <v>442</v>
      </c>
      <c r="D4339" t="s">
        <v>433</v>
      </c>
      <c r="E4339">
        <v>84.259399999999999</v>
      </c>
      <c r="F4339">
        <f t="shared" si="71"/>
        <v>51</v>
      </c>
    </row>
    <row r="4340" spans="1:6" x14ac:dyDescent="0.35">
      <c r="A4340">
        <v>51040</v>
      </c>
      <c r="B4340" t="s">
        <v>4723</v>
      </c>
      <c r="C4340" t="s">
        <v>442</v>
      </c>
      <c r="D4340" t="s">
        <v>433</v>
      </c>
      <c r="E4340">
        <v>55.555300000000003</v>
      </c>
      <c r="F4340">
        <f t="shared" si="71"/>
        <v>51</v>
      </c>
    </row>
    <row r="4341" spans="1:6" x14ac:dyDescent="0.35">
      <c r="A4341">
        <v>51041</v>
      </c>
      <c r="B4341" t="s">
        <v>4724</v>
      </c>
      <c r="C4341" t="s">
        <v>432</v>
      </c>
      <c r="D4341" t="s">
        <v>433</v>
      </c>
      <c r="E4341">
        <v>138.5558</v>
      </c>
      <c r="F4341">
        <f t="shared" si="71"/>
        <v>51</v>
      </c>
    </row>
    <row r="4342" spans="1:6" x14ac:dyDescent="0.35">
      <c r="A4342">
        <v>51042</v>
      </c>
      <c r="B4342" t="s">
        <v>4725</v>
      </c>
      <c r="C4342" t="s">
        <v>428</v>
      </c>
      <c r="D4342" t="s">
        <v>429</v>
      </c>
      <c r="E4342">
        <v>70.320499999999996</v>
      </c>
      <c r="F4342">
        <f t="shared" si="71"/>
        <v>51</v>
      </c>
    </row>
    <row r="4343" spans="1:6" x14ac:dyDescent="0.35">
      <c r="A4343">
        <v>52001</v>
      </c>
      <c r="B4343" t="s">
        <v>4726</v>
      </c>
      <c r="C4343" t="s">
        <v>432</v>
      </c>
      <c r="D4343" t="s">
        <v>433</v>
      </c>
      <c r="E4343">
        <v>59.119199999999999</v>
      </c>
      <c r="F4343">
        <f t="shared" si="71"/>
        <v>52</v>
      </c>
    </row>
    <row r="4344" spans="1:6" x14ac:dyDescent="0.35">
      <c r="A4344">
        <v>52002</v>
      </c>
      <c r="B4344" t="s">
        <v>4727</v>
      </c>
      <c r="C4344" t="s">
        <v>442</v>
      </c>
      <c r="D4344" t="s">
        <v>433</v>
      </c>
      <c r="E4344">
        <v>216.48840000000001</v>
      </c>
      <c r="F4344">
        <f t="shared" si="71"/>
        <v>52</v>
      </c>
    </row>
    <row r="4345" spans="1:6" x14ac:dyDescent="0.35">
      <c r="A4345">
        <v>52003</v>
      </c>
      <c r="B4345" t="s">
        <v>4728</v>
      </c>
      <c r="C4345" t="s">
        <v>442</v>
      </c>
      <c r="D4345" t="s">
        <v>433</v>
      </c>
      <c r="E4345">
        <v>64.988500000000002</v>
      </c>
      <c r="F4345">
        <f t="shared" si="71"/>
        <v>52</v>
      </c>
    </row>
    <row r="4346" spans="1:6" x14ac:dyDescent="0.35">
      <c r="A4346">
        <v>52004</v>
      </c>
      <c r="B4346" t="s">
        <v>4729</v>
      </c>
      <c r="C4346" t="s">
        <v>442</v>
      </c>
      <c r="D4346" t="s">
        <v>433</v>
      </c>
      <c r="E4346">
        <v>147.99100000000001</v>
      </c>
      <c r="F4346">
        <f t="shared" si="71"/>
        <v>52</v>
      </c>
    </row>
    <row r="4347" spans="1:6" x14ac:dyDescent="0.35">
      <c r="A4347">
        <v>52005</v>
      </c>
      <c r="B4347" t="s">
        <v>4730</v>
      </c>
      <c r="C4347" t="s">
        <v>428</v>
      </c>
      <c r="D4347" t="s">
        <v>429</v>
      </c>
      <c r="E4347">
        <v>99.239400000000003</v>
      </c>
      <c r="F4347">
        <f t="shared" si="71"/>
        <v>52</v>
      </c>
    </row>
    <row r="4348" spans="1:6" x14ac:dyDescent="0.35">
      <c r="A4348">
        <v>52006</v>
      </c>
      <c r="B4348" t="s">
        <v>4731</v>
      </c>
      <c r="C4348" t="s">
        <v>428</v>
      </c>
      <c r="D4348" t="s">
        <v>429</v>
      </c>
      <c r="E4348">
        <v>177.0633</v>
      </c>
      <c r="F4348">
        <f t="shared" si="71"/>
        <v>52</v>
      </c>
    </row>
    <row r="4349" spans="1:6" x14ac:dyDescent="0.35">
      <c r="A4349">
        <v>52007</v>
      </c>
      <c r="B4349" t="s">
        <v>4732</v>
      </c>
      <c r="C4349" t="s">
        <v>432</v>
      </c>
      <c r="D4349" t="s">
        <v>433</v>
      </c>
      <c r="E4349">
        <v>141.71289999999999</v>
      </c>
      <c r="F4349">
        <f t="shared" si="71"/>
        <v>52</v>
      </c>
    </row>
    <row r="4350" spans="1:6" x14ac:dyDescent="0.35">
      <c r="A4350">
        <v>52008</v>
      </c>
      <c r="B4350" t="s">
        <v>4733</v>
      </c>
      <c r="C4350" t="s">
        <v>432</v>
      </c>
      <c r="D4350" t="s">
        <v>433</v>
      </c>
      <c r="E4350">
        <v>53.478200000000001</v>
      </c>
      <c r="F4350">
        <f t="shared" si="71"/>
        <v>52</v>
      </c>
    </row>
    <row r="4351" spans="1:6" x14ac:dyDescent="0.35">
      <c r="A4351">
        <v>52009</v>
      </c>
      <c r="B4351" t="s">
        <v>4734</v>
      </c>
      <c r="C4351" t="s">
        <v>432</v>
      </c>
      <c r="D4351" t="s">
        <v>433</v>
      </c>
      <c r="E4351">
        <v>36.7971</v>
      </c>
      <c r="F4351">
        <f t="shared" si="71"/>
        <v>52</v>
      </c>
    </row>
    <row r="4352" spans="1:6" x14ac:dyDescent="0.35">
      <c r="A4352">
        <v>52010</v>
      </c>
      <c r="B4352" t="s">
        <v>4735</v>
      </c>
      <c r="C4352" t="s">
        <v>432</v>
      </c>
      <c r="D4352" t="s">
        <v>433</v>
      </c>
      <c r="E4352">
        <v>141.8767</v>
      </c>
      <c r="F4352">
        <f t="shared" si="71"/>
        <v>52</v>
      </c>
    </row>
    <row r="4353" spans="1:6" x14ac:dyDescent="0.35">
      <c r="A4353">
        <v>52011</v>
      </c>
      <c r="B4353" t="s">
        <v>4736</v>
      </c>
      <c r="C4353" t="s">
        <v>442</v>
      </c>
      <c r="D4353" t="s">
        <v>433</v>
      </c>
      <c r="E4353">
        <v>58.089700000000001</v>
      </c>
      <c r="F4353">
        <f t="shared" si="71"/>
        <v>52</v>
      </c>
    </row>
    <row r="4354" spans="1:6" x14ac:dyDescent="0.35">
      <c r="A4354">
        <v>52012</v>
      </c>
      <c r="B4354" t="s">
        <v>4737</v>
      </c>
      <c r="C4354" t="s">
        <v>428</v>
      </c>
      <c r="D4354" t="s">
        <v>429</v>
      </c>
      <c r="E4354">
        <v>91.992599999999996</v>
      </c>
      <c r="F4354">
        <f t="shared" si="71"/>
        <v>52</v>
      </c>
    </row>
    <row r="4355" spans="1:6" x14ac:dyDescent="0.35">
      <c r="A4355">
        <v>52013</v>
      </c>
      <c r="B4355" t="s">
        <v>4738</v>
      </c>
      <c r="C4355" t="s">
        <v>442</v>
      </c>
      <c r="D4355" t="s">
        <v>433</v>
      </c>
      <c r="E4355">
        <v>128.93</v>
      </c>
      <c r="F4355">
        <f t="shared" ref="F4355:F4418" si="72">INT(A4355/1000)</f>
        <v>52</v>
      </c>
    </row>
    <row r="4356" spans="1:6" x14ac:dyDescent="0.35">
      <c r="A4356">
        <v>52015</v>
      </c>
      <c r="B4356" t="s">
        <v>4739</v>
      </c>
      <c r="C4356" t="s">
        <v>432</v>
      </c>
      <c r="D4356" t="s">
        <v>433</v>
      </c>
      <c r="E4356">
        <v>165.73079999999999</v>
      </c>
      <c r="F4356">
        <f t="shared" si="72"/>
        <v>52</v>
      </c>
    </row>
    <row r="4357" spans="1:6" x14ac:dyDescent="0.35">
      <c r="A4357">
        <v>52016</v>
      </c>
      <c r="B4357" t="s">
        <v>4740</v>
      </c>
      <c r="C4357" t="s">
        <v>428</v>
      </c>
      <c r="D4357" t="s">
        <v>429</v>
      </c>
      <c r="E4357">
        <v>100.03570000000001</v>
      </c>
      <c r="F4357">
        <f t="shared" si="72"/>
        <v>52</v>
      </c>
    </row>
    <row r="4358" spans="1:6" x14ac:dyDescent="0.35">
      <c r="A4358">
        <v>52017</v>
      </c>
      <c r="B4358" t="s">
        <v>4741</v>
      </c>
      <c r="C4358" t="s">
        <v>428</v>
      </c>
      <c r="D4358" t="s">
        <v>429</v>
      </c>
      <c r="E4358">
        <v>105.9217</v>
      </c>
      <c r="F4358">
        <f t="shared" si="72"/>
        <v>52</v>
      </c>
    </row>
    <row r="4359" spans="1:6" x14ac:dyDescent="0.35">
      <c r="A4359">
        <v>52018</v>
      </c>
      <c r="B4359" t="s">
        <v>4742</v>
      </c>
      <c r="C4359" t="s">
        <v>432</v>
      </c>
      <c r="D4359" t="s">
        <v>433</v>
      </c>
      <c r="E4359">
        <v>110.19450000000001</v>
      </c>
      <c r="F4359">
        <f t="shared" si="72"/>
        <v>52</v>
      </c>
    </row>
    <row r="4360" spans="1:6" x14ac:dyDescent="0.35">
      <c r="A4360">
        <v>52019</v>
      </c>
      <c r="B4360" t="s">
        <v>4743</v>
      </c>
      <c r="C4360" t="s">
        <v>442</v>
      </c>
      <c r="D4360" t="s">
        <v>433</v>
      </c>
      <c r="E4360">
        <v>114.5429</v>
      </c>
      <c r="F4360">
        <f t="shared" si="72"/>
        <v>52</v>
      </c>
    </row>
    <row r="4361" spans="1:6" x14ac:dyDescent="0.35">
      <c r="A4361">
        <v>52020</v>
      </c>
      <c r="B4361" t="s">
        <v>4744</v>
      </c>
      <c r="C4361" t="s">
        <v>432</v>
      </c>
      <c r="D4361" t="s">
        <v>433</v>
      </c>
      <c r="E4361">
        <v>69.224100000000007</v>
      </c>
      <c r="F4361">
        <f t="shared" si="72"/>
        <v>52</v>
      </c>
    </row>
    <row r="4362" spans="1:6" x14ac:dyDescent="0.35">
      <c r="A4362">
        <v>52021</v>
      </c>
      <c r="B4362" t="s">
        <v>4745</v>
      </c>
      <c r="C4362" t="s">
        <v>432</v>
      </c>
      <c r="D4362" t="s">
        <v>433</v>
      </c>
      <c r="E4362">
        <v>122.78060000000001</v>
      </c>
      <c r="F4362">
        <f t="shared" si="72"/>
        <v>52</v>
      </c>
    </row>
    <row r="4363" spans="1:6" x14ac:dyDescent="0.35">
      <c r="A4363">
        <v>52022</v>
      </c>
      <c r="B4363" t="s">
        <v>4746</v>
      </c>
      <c r="C4363" t="s">
        <v>428</v>
      </c>
      <c r="D4363" t="s">
        <v>429</v>
      </c>
      <c r="E4363">
        <v>70.688199999999995</v>
      </c>
      <c r="F4363">
        <f t="shared" si="72"/>
        <v>52</v>
      </c>
    </row>
    <row r="4364" spans="1:6" x14ac:dyDescent="0.35">
      <c r="A4364">
        <v>52023</v>
      </c>
      <c r="B4364" t="s">
        <v>4747</v>
      </c>
      <c r="C4364" t="s">
        <v>442</v>
      </c>
      <c r="D4364" t="s">
        <v>433</v>
      </c>
      <c r="E4364">
        <v>80.140799999999999</v>
      </c>
      <c r="F4364">
        <f t="shared" si="72"/>
        <v>52</v>
      </c>
    </row>
    <row r="4365" spans="1:6" x14ac:dyDescent="0.35">
      <c r="A4365">
        <v>52024</v>
      </c>
      <c r="B4365" t="s">
        <v>4748</v>
      </c>
      <c r="C4365" t="s">
        <v>432</v>
      </c>
      <c r="D4365" t="s">
        <v>433</v>
      </c>
      <c r="E4365">
        <v>117.67700000000001</v>
      </c>
      <c r="F4365">
        <f t="shared" si="72"/>
        <v>52</v>
      </c>
    </row>
    <row r="4366" spans="1:6" x14ac:dyDescent="0.35">
      <c r="A4366">
        <v>52025</v>
      </c>
      <c r="B4366" t="s">
        <v>4749</v>
      </c>
      <c r="C4366" t="s">
        <v>432</v>
      </c>
      <c r="D4366" t="s">
        <v>433</v>
      </c>
      <c r="E4366">
        <v>132.5478</v>
      </c>
      <c r="F4366">
        <f t="shared" si="72"/>
        <v>52</v>
      </c>
    </row>
    <row r="4367" spans="1:6" x14ac:dyDescent="0.35">
      <c r="A4367">
        <v>52026</v>
      </c>
      <c r="B4367" t="s">
        <v>4750</v>
      </c>
      <c r="C4367" t="s">
        <v>428</v>
      </c>
      <c r="D4367" t="s">
        <v>429</v>
      </c>
      <c r="E4367">
        <v>82.839200000000005</v>
      </c>
      <c r="F4367">
        <f t="shared" si="72"/>
        <v>52</v>
      </c>
    </row>
    <row r="4368" spans="1:6" x14ac:dyDescent="0.35">
      <c r="A4368">
        <v>52027</v>
      </c>
      <c r="B4368" t="s">
        <v>4751</v>
      </c>
      <c r="C4368" t="s">
        <v>432</v>
      </c>
      <c r="D4368" t="s">
        <v>433</v>
      </c>
      <c r="E4368">
        <v>92.931399999999996</v>
      </c>
      <c r="F4368">
        <f t="shared" si="72"/>
        <v>52</v>
      </c>
    </row>
    <row r="4369" spans="1:6" x14ac:dyDescent="0.35">
      <c r="A4369">
        <v>52028</v>
      </c>
      <c r="B4369" t="s">
        <v>4752</v>
      </c>
      <c r="C4369" t="s">
        <v>442</v>
      </c>
      <c r="D4369" t="s">
        <v>433</v>
      </c>
      <c r="E4369">
        <v>138.78440000000001</v>
      </c>
      <c r="F4369">
        <f t="shared" si="72"/>
        <v>52</v>
      </c>
    </row>
    <row r="4370" spans="1:6" x14ac:dyDescent="0.35">
      <c r="A4370">
        <v>52030</v>
      </c>
      <c r="B4370" t="s">
        <v>4753</v>
      </c>
      <c r="C4370" t="s">
        <v>432</v>
      </c>
      <c r="D4370" t="s">
        <v>433</v>
      </c>
      <c r="E4370">
        <v>42.372900000000001</v>
      </c>
      <c r="F4370">
        <f t="shared" si="72"/>
        <v>52</v>
      </c>
    </row>
    <row r="4371" spans="1:6" x14ac:dyDescent="0.35">
      <c r="A4371">
        <v>52031</v>
      </c>
      <c r="B4371" t="s">
        <v>4754</v>
      </c>
      <c r="C4371" t="s">
        <v>442</v>
      </c>
      <c r="D4371" t="s">
        <v>433</v>
      </c>
      <c r="E4371">
        <v>84.484200000000001</v>
      </c>
      <c r="F4371">
        <f t="shared" si="72"/>
        <v>52</v>
      </c>
    </row>
    <row r="4372" spans="1:6" x14ac:dyDescent="0.35">
      <c r="A4372">
        <v>52032</v>
      </c>
      <c r="B4372" t="s">
        <v>64</v>
      </c>
      <c r="C4372" t="s">
        <v>511</v>
      </c>
      <c r="D4372" t="s">
        <v>429</v>
      </c>
      <c r="E4372">
        <v>118.81140000000001</v>
      </c>
      <c r="F4372">
        <f t="shared" si="72"/>
        <v>52</v>
      </c>
    </row>
    <row r="4373" spans="1:6" x14ac:dyDescent="0.35">
      <c r="A4373">
        <v>52033</v>
      </c>
      <c r="B4373" t="s">
        <v>4755</v>
      </c>
      <c r="C4373" t="s">
        <v>442</v>
      </c>
      <c r="D4373" t="s">
        <v>433</v>
      </c>
      <c r="E4373">
        <v>79.094399999999993</v>
      </c>
      <c r="F4373">
        <f t="shared" si="72"/>
        <v>52</v>
      </c>
    </row>
    <row r="4374" spans="1:6" x14ac:dyDescent="0.35">
      <c r="A4374">
        <v>52034</v>
      </c>
      <c r="B4374" t="s">
        <v>4756</v>
      </c>
      <c r="C4374" t="s">
        <v>428</v>
      </c>
      <c r="D4374" t="s">
        <v>429</v>
      </c>
      <c r="E4374">
        <v>142.47569999999999</v>
      </c>
      <c r="F4374">
        <f t="shared" si="72"/>
        <v>52</v>
      </c>
    </row>
    <row r="4375" spans="1:6" x14ac:dyDescent="0.35">
      <c r="A4375">
        <v>52035</v>
      </c>
      <c r="B4375" t="s">
        <v>4757</v>
      </c>
      <c r="C4375" t="s">
        <v>442</v>
      </c>
      <c r="D4375" t="s">
        <v>433</v>
      </c>
      <c r="E4375">
        <v>58.2851</v>
      </c>
      <c r="F4375">
        <f t="shared" si="72"/>
        <v>52</v>
      </c>
    </row>
    <row r="4376" spans="1:6" x14ac:dyDescent="0.35">
      <c r="A4376">
        <v>52036</v>
      </c>
      <c r="B4376" t="s">
        <v>4758</v>
      </c>
      <c r="C4376" t="s">
        <v>432</v>
      </c>
      <c r="D4376" t="s">
        <v>433</v>
      </c>
      <c r="E4376">
        <v>64.0745</v>
      </c>
      <c r="F4376">
        <f t="shared" si="72"/>
        <v>52</v>
      </c>
    </row>
    <row r="4377" spans="1:6" x14ac:dyDescent="0.35">
      <c r="A4377">
        <v>52037</v>
      </c>
      <c r="B4377" t="s">
        <v>4759</v>
      </c>
      <c r="C4377" t="s">
        <v>432</v>
      </c>
      <c r="D4377" t="s">
        <v>433</v>
      </c>
      <c r="E4377">
        <v>308.29989999999998</v>
      </c>
      <c r="F4377">
        <f t="shared" si="72"/>
        <v>52</v>
      </c>
    </row>
    <row r="4378" spans="1:6" x14ac:dyDescent="0.35">
      <c r="A4378">
        <v>53001</v>
      </c>
      <c r="B4378" t="s">
        <v>4760</v>
      </c>
      <c r="C4378" t="s">
        <v>432</v>
      </c>
      <c r="D4378" t="s">
        <v>433</v>
      </c>
      <c r="E4378">
        <v>93.686400000000006</v>
      </c>
      <c r="F4378">
        <f t="shared" si="72"/>
        <v>53</v>
      </c>
    </row>
    <row r="4379" spans="1:6" x14ac:dyDescent="0.35">
      <c r="A4379">
        <v>53002</v>
      </c>
      <c r="B4379" t="s">
        <v>4761</v>
      </c>
      <c r="C4379" t="s">
        <v>428</v>
      </c>
      <c r="D4379" t="s">
        <v>429</v>
      </c>
      <c r="E4379">
        <v>161.9632</v>
      </c>
      <c r="F4379">
        <f t="shared" si="72"/>
        <v>53</v>
      </c>
    </row>
    <row r="4380" spans="1:6" x14ac:dyDescent="0.35">
      <c r="A4380">
        <v>53003</v>
      </c>
      <c r="B4380" t="s">
        <v>4762</v>
      </c>
      <c r="C4380" t="s">
        <v>432</v>
      </c>
      <c r="D4380" t="s">
        <v>433</v>
      </c>
      <c r="E4380">
        <v>187.5591</v>
      </c>
      <c r="F4380">
        <f t="shared" si="72"/>
        <v>53</v>
      </c>
    </row>
    <row r="4381" spans="1:6" x14ac:dyDescent="0.35">
      <c r="A4381">
        <v>53004</v>
      </c>
      <c r="B4381" t="s">
        <v>4763</v>
      </c>
      <c r="C4381" t="s">
        <v>432</v>
      </c>
      <c r="D4381" t="s">
        <v>433</v>
      </c>
      <c r="E4381">
        <v>67.883700000000005</v>
      </c>
      <c r="F4381">
        <f t="shared" si="72"/>
        <v>53</v>
      </c>
    </row>
    <row r="4382" spans="1:6" x14ac:dyDescent="0.35">
      <c r="A4382">
        <v>53005</v>
      </c>
      <c r="B4382" t="s">
        <v>4764</v>
      </c>
      <c r="C4382" t="s">
        <v>432</v>
      </c>
      <c r="D4382" t="s">
        <v>433</v>
      </c>
      <c r="E4382">
        <v>64.364199999999997</v>
      </c>
      <c r="F4382">
        <f t="shared" si="72"/>
        <v>53</v>
      </c>
    </row>
    <row r="4383" spans="1:6" x14ac:dyDescent="0.35">
      <c r="A4383">
        <v>53006</v>
      </c>
      <c r="B4383" t="s">
        <v>4765</v>
      </c>
      <c r="C4383" t="s">
        <v>428</v>
      </c>
      <c r="D4383" t="s">
        <v>429</v>
      </c>
      <c r="E4383">
        <v>208.77010000000001</v>
      </c>
      <c r="F4383">
        <f t="shared" si="72"/>
        <v>53</v>
      </c>
    </row>
    <row r="4384" spans="1:6" x14ac:dyDescent="0.35">
      <c r="A4384">
        <v>53007</v>
      </c>
      <c r="B4384" t="s">
        <v>4766</v>
      </c>
      <c r="C4384" t="s">
        <v>442</v>
      </c>
      <c r="D4384" t="s">
        <v>433</v>
      </c>
      <c r="E4384">
        <v>160.7953</v>
      </c>
      <c r="F4384">
        <f t="shared" si="72"/>
        <v>53</v>
      </c>
    </row>
    <row r="4385" spans="1:6" x14ac:dyDescent="0.35">
      <c r="A4385">
        <v>53008</v>
      </c>
      <c r="B4385" t="s">
        <v>4767</v>
      </c>
      <c r="C4385" t="s">
        <v>428</v>
      </c>
      <c r="D4385" t="s">
        <v>429</v>
      </c>
      <c r="E4385">
        <v>194.9949</v>
      </c>
      <c r="F4385">
        <f t="shared" si="72"/>
        <v>53</v>
      </c>
    </row>
    <row r="4386" spans="1:6" x14ac:dyDescent="0.35">
      <c r="A4386">
        <v>53009</v>
      </c>
      <c r="B4386" t="s">
        <v>4768</v>
      </c>
      <c r="C4386" t="s">
        <v>442</v>
      </c>
      <c r="D4386" t="s">
        <v>433</v>
      </c>
      <c r="E4386">
        <v>56.188699999999997</v>
      </c>
      <c r="F4386">
        <f t="shared" si="72"/>
        <v>53</v>
      </c>
    </row>
    <row r="4387" spans="1:6" x14ac:dyDescent="0.35">
      <c r="A4387">
        <v>53010</v>
      </c>
      <c r="B4387" t="s">
        <v>4769</v>
      </c>
      <c r="C4387" t="s">
        <v>442</v>
      </c>
      <c r="D4387" t="s">
        <v>433</v>
      </c>
      <c r="E4387">
        <v>165.05770000000001</v>
      </c>
      <c r="F4387">
        <f t="shared" si="72"/>
        <v>53</v>
      </c>
    </row>
    <row r="4388" spans="1:6" x14ac:dyDescent="0.35">
      <c r="A4388">
        <v>53011</v>
      </c>
      <c r="B4388" t="s">
        <v>65</v>
      </c>
      <c r="C4388" t="s">
        <v>511</v>
      </c>
      <c r="D4388" t="s">
        <v>429</v>
      </c>
      <c r="E4388">
        <v>473.02519999999998</v>
      </c>
      <c r="F4388">
        <f t="shared" si="72"/>
        <v>53</v>
      </c>
    </row>
    <row r="4389" spans="1:6" x14ac:dyDescent="0.35">
      <c r="A4389">
        <v>53012</v>
      </c>
      <c r="B4389" t="s">
        <v>4770</v>
      </c>
      <c r="C4389" t="s">
        <v>451</v>
      </c>
      <c r="D4389" t="s">
        <v>433</v>
      </c>
      <c r="E4389">
        <v>24.212900000000001</v>
      </c>
      <c r="F4389">
        <f t="shared" si="72"/>
        <v>53</v>
      </c>
    </row>
    <row r="4390" spans="1:6" x14ac:dyDescent="0.35">
      <c r="A4390">
        <v>53013</v>
      </c>
      <c r="B4390" t="s">
        <v>4771</v>
      </c>
      <c r="C4390" t="s">
        <v>442</v>
      </c>
      <c r="D4390" t="s">
        <v>433</v>
      </c>
      <c r="E4390">
        <v>250.816</v>
      </c>
      <c r="F4390">
        <f t="shared" si="72"/>
        <v>53</v>
      </c>
    </row>
    <row r="4391" spans="1:6" x14ac:dyDescent="0.35">
      <c r="A4391">
        <v>53014</v>
      </c>
      <c r="B4391" t="s">
        <v>4772</v>
      </c>
      <c r="C4391" t="s">
        <v>432</v>
      </c>
      <c r="D4391" t="s">
        <v>433</v>
      </c>
      <c r="E4391">
        <v>372.74250000000001</v>
      </c>
      <c r="F4391">
        <f t="shared" si="72"/>
        <v>53</v>
      </c>
    </row>
    <row r="4392" spans="1:6" x14ac:dyDescent="0.35">
      <c r="A4392">
        <v>53015</v>
      </c>
      <c r="B4392" t="s">
        <v>4773</v>
      </c>
      <c r="C4392" t="s">
        <v>442</v>
      </c>
      <c r="D4392" t="s">
        <v>433</v>
      </c>
      <c r="E4392">
        <v>282.91919999999999</v>
      </c>
      <c r="F4392">
        <f t="shared" si="72"/>
        <v>53</v>
      </c>
    </row>
    <row r="4393" spans="1:6" x14ac:dyDescent="0.35">
      <c r="A4393">
        <v>53016</v>
      </c>
      <c r="B4393" t="s">
        <v>4774</v>
      </c>
      <c r="C4393" t="s">
        <v>432</v>
      </c>
      <c r="D4393" t="s">
        <v>433</v>
      </c>
      <c r="E4393">
        <v>60.1265</v>
      </c>
      <c r="F4393">
        <f t="shared" si="72"/>
        <v>53</v>
      </c>
    </row>
    <row r="4394" spans="1:6" x14ac:dyDescent="0.35">
      <c r="A4394">
        <v>53017</v>
      </c>
      <c r="B4394" t="s">
        <v>4775</v>
      </c>
      <c r="C4394" t="s">
        <v>432</v>
      </c>
      <c r="D4394" t="s">
        <v>433</v>
      </c>
      <c r="E4394">
        <v>108.5304</v>
      </c>
      <c r="F4394">
        <f t="shared" si="72"/>
        <v>53</v>
      </c>
    </row>
    <row r="4395" spans="1:6" x14ac:dyDescent="0.35">
      <c r="A4395">
        <v>53018</v>
      </c>
      <c r="B4395" t="s">
        <v>4776</v>
      </c>
      <c r="C4395" t="s">
        <v>442</v>
      </c>
      <c r="D4395" t="s">
        <v>433</v>
      </c>
      <c r="E4395">
        <v>226.56880000000001</v>
      </c>
      <c r="F4395">
        <f t="shared" si="72"/>
        <v>53</v>
      </c>
    </row>
    <row r="4396" spans="1:6" x14ac:dyDescent="0.35">
      <c r="A4396">
        <v>53019</v>
      </c>
      <c r="B4396" t="s">
        <v>4777</v>
      </c>
      <c r="C4396" t="s">
        <v>432</v>
      </c>
      <c r="D4396" t="s">
        <v>433</v>
      </c>
      <c r="E4396">
        <v>102.3198</v>
      </c>
      <c r="F4396">
        <f t="shared" si="72"/>
        <v>53</v>
      </c>
    </row>
    <row r="4397" spans="1:6" x14ac:dyDescent="0.35">
      <c r="A4397">
        <v>53020</v>
      </c>
      <c r="B4397" t="s">
        <v>4778</v>
      </c>
      <c r="C4397" t="s">
        <v>432</v>
      </c>
      <c r="D4397" t="s">
        <v>433</v>
      </c>
      <c r="E4397">
        <v>124.4207</v>
      </c>
      <c r="F4397">
        <f t="shared" si="72"/>
        <v>53</v>
      </c>
    </row>
    <row r="4398" spans="1:6" x14ac:dyDescent="0.35">
      <c r="A4398">
        <v>53021</v>
      </c>
      <c r="B4398" t="s">
        <v>4779</v>
      </c>
      <c r="C4398" t="s">
        <v>442</v>
      </c>
      <c r="D4398" t="s">
        <v>433</v>
      </c>
      <c r="E4398">
        <v>283.69400000000002</v>
      </c>
      <c r="F4398">
        <f t="shared" si="72"/>
        <v>53</v>
      </c>
    </row>
    <row r="4399" spans="1:6" x14ac:dyDescent="0.35">
      <c r="A4399">
        <v>53022</v>
      </c>
      <c r="B4399" t="s">
        <v>4780</v>
      </c>
      <c r="C4399" t="s">
        <v>432</v>
      </c>
      <c r="D4399" t="s">
        <v>433</v>
      </c>
      <c r="E4399">
        <v>63.511699999999998</v>
      </c>
      <c r="F4399">
        <f t="shared" si="72"/>
        <v>53</v>
      </c>
    </row>
    <row r="4400" spans="1:6" x14ac:dyDescent="0.35">
      <c r="A4400">
        <v>53023</v>
      </c>
      <c r="B4400" t="s">
        <v>4781</v>
      </c>
      <c r="C4400" t="s">
        <v>442</v>
      </c>
      <c r="D4400" t="s">
        <v>433</v>
      </c>
      <c r="E4400">
        <v>273.08800000000002</v>
      </c>
      <c r="F4400">
        <f t="shared" si="72"/>
        <v>53</v>
      </c>
    </row>
    <row r="4401" spans="1:6" x14ac:dyDescent="0.35">
      <c r="A4401">
        <v>53024</v>
      </c>
      <c r="B4401" t="s">
        <v>4782</v>
      </c>
      <c r="C4401" t="s">
        <v>442</v>
      </c>
      <c r="D4401" t="s">
        <v>433</v>
      </c>
      <c r="E4401">
        <v>88.165300000000002</v>
      </c>
      <c r="F4401">
        <f t="shared" si="72"/>
        <v>53</v>
      </c>
    </row>
    <row r="4402" spans="1:6" x14ac:dyDescent="0.35">
      <c r="A4402">
        <v>53025</v>
      </c>
      <c r="B4402" t="s">
        <v>4783</v>
      </c>
      <c r="C4402" t="s">
        <v>432</v>
      </c>
      <c r="D4402" t="s">
        <v>433</v>
      </c>
      <c r="E4402">
        <v>49.310600000000001</v>
      </c>
      <c r="F4402">
        <f t="shared" si="72"/>
        <v>53</v>
      </c>
    </row>
    <row r="4403" spans="1:6" x14ac:dyDescent="0.35">
      <c r="A4403">
        <v>53026</v>
      </c>
      <c r="B4403" t="s">
        <v>4784</v>
      </c>
      <c r="C4403" t="s">
        <v>432</v>
      </c>
      <c r="D4403" t="s">
        <v>433</v>
      </c>
      <c r="E4403">
        <v>173.87309999999999</v>
      </c>
      <c r="F4403">
        <f t="shared" si="72"/>
        <v>53</v>
      </c>
    </row>
    <row r="4404" spans="1:6" x14ac:dyDescent="0.35">
      <c r="A4404">
        <v>53027</v>
      </c>
      <c r="B4404" t="s">
        <v>4785</v>
      </c>
      <c r="C4404" t="s">
        <v>432</v>
      </c>
      <c r="D4404" t="s">
        <v>433</v>
      </c>
      <c r="E4404">
        <v>101.9665</v>
      </c>
      <c r="F4404">
        <f t="shared" si="72"/>
        <v>53</v>
      </c>
    </row>
    <row r="4405" spans="1:6" x14ac:dyDescent="0.35">
      <c r="A4405">
        <v>53028</v>
      </c>
      <c r="B4405" t="s">
        <v>4786</v>
      </c>
      <c r="C4405" t="s">
        <v>451</v>
      </c>
      <c r="D4405" t="s">
        <v>433</v>
      </c>
      <c r="E4405">
        <v>81.721699999999998</v>
      </c>
      <c r="F4405">
        <f t="shared" si="72"/>
        <v>53</v>
      </c>
    </row>
    <row r="4406" spans="1:6" x14ac:dyDescent="0.35">
      <c r="A4406">
        <v>54001</v>
      </c>
      <c r="B4406" t="s">
        <v>4787</v>
      </c>
      <c r="C4406" t="s">
        <v>428</v>
      </c>
      <c r="D4406" t="s">
        <v>429</v>
      </c>
      <c r="E4406">
        <v>186.99160000000001</v>
      </c>
      <c r="F4406">
        <f t="shared" si="72"/>
        <v>54</v>
      </c>
    </row>
    <row r="4407" spans="1:6" x14ac:dyDescent="0.35">
      <c r="A4407">
        <v>54002</v>
      </c>
      <c r="B4407" t="s">
        <v>4788</v>
      </c>
      <c r="C4407" t="s">
        <v>428</v>
      </c>
      <c r="D4407" t="s">
        <v>429</v>
      </c>
      <c r="E4407">
        <v>27.641999999999999</v>
      </c>
      <c r="F4407">
        <f t="shared" si="72"/>
        <v>54</v>
      </c>
    </row>
    <row r="4408" spans="1:6" x14ac:dyDescent="0.35">
      <c r="A4408">
        <v>54003</v>
      </c>
      <c r="B4408" t="s">
        <v>4789</v>
      </c>
      <c r="C4408" t="s">
        <v>428</v>
      </c>
      <c r="D4408" t="s">
        <v>429</v>
      </c>
      <c r="E4408">
        <v>45.054000000000002</v>
      </c>
      <c r="F4408">
        <f t="shared" si="72"/>
        <v>54</v>
      </c>
    </row>
    <row r="4409" spans="1:6" x14ac:dyDescent="0.35">
      <c r="A4409">
        <v>54004</v>
      </c>
      <c r="B4409" t="s">
        <v>4790</v>
      </c>
      <c r="C4409" t="s">
        <v>428</v>
      </c>
      <c r="D4409" t="s">
        <v>429</v>
      </c>
      <c r="E4409">
        <v>56.335500000000003</v>
      </c>
      <c r="F4409">
        <f t="shared" si="72"/>
        <v>54</v>
      </c>
    </row>
    <row r="4410" spans="1:6" x14ac:dyDescent="0.35">
      <c r="A4410">
        <v>54005</v>
      </c>
      <c r="B4410" t="s">
        <v>4791</v>
      </c>
      <c r="C4410" t="s">
        <v>428</v>
      </c>
      <c r="D4410" t="s">
        <v>429</v>
      </c>
      <c r="E4410">
        <v>50.0441</v>
      </c>
      <c r="F4410">
        <f t="shared" si="72"/>
        <v>54</v>
      </c>
    </row>
    <row r="4411" spans="1:6" x14ac:dyDescent="0.35">
      <c r="A4411">
        <v>54006</v>
      </c>
      <c r="B4411" t="s">
        <v>4792</v>
      </c>
      <c r="C4411" t="s">
        <v>428</v>
      </c>
      <c r="D4411" t="s">
        <v>429</v>
      </c>
      <c r="E4411">
        <v>33.0017</v>
      </c>
      <c r="F4411">
        <f t="shared" si="72"/>
        <v>54</v>
      </c>
    </row>
    <row r="4412" spans="1:6" x14ac:dyDescent="0.35">
      <c r="A4412">
        <v>54007</v>
      </c>
      <c r="B4412" t="s">
        <v>4793</v>
      </c>
      <c r="C4412" t="s">
        <v>432</v>
      </c>
      <c r="D4412" t="s">
        <v>433</v>
      </c>
      <c r="E4412">
        <v>181.3664</v>
      </c>
      <c r="F4412">
        <f t="shared" si="72"/>
        <v>54</v>
      </c>
    </row>
    <row r="4413" spans="1:6" x14ac:dyDescent="0.35">
      <c r="A4413">
        <v>54008</v>
      </c>
      <c r="B4413" t="s">
        <v>4794</v>
      </c>
      <c r="C4413" t="s">
        <v>428</v>
      </c>
      <c r="D4413" t="s">
        <v>429</v>
      </c>
      <c r="E4413">
        <v>22.816800000000001</v>
      </c>
      <c r="F4413">
        <f t="shared" si="72"/>
        <v>54</v>
      </c>
    </row>
    <row r="4414" spans="1:6" x14ac:dyDescent="0.35">
      <c r="A4414">
        <v>54009</v>
      </c>
      <c r="B4414" t="s">
        <v>4795</v>
      </c>
      <c r="C4414" t="s">
        <v>442</v>
      </c>
      <c r="D4414" t="s">
        <v>433</v>
      </c>
      <c r="E4414">
        <v>204.85890000000001</v>
      </c>
      <c r="F4414">
        <f t="shared" si="72"/>
        <v>54</v>
      </c>
    </row>
    <row r="4415" spans="1:6" x14ac:dyDescent="0.35">
      <c r="A4415">
        <v>54010</v>
      </c>
      <c r="B4415" t="s">
        <v>4796</v>
      </c>
      <c r="C4415" t="s">
        <v>442</v>
      </c>
      <c r="D4415" t="s">
        <v>433</v>
      </c>
      <c r="E4415">
        <v>74.2697</v>
      </c>
      <c r="F4415">
        <f t="shared" si="72"/>
        <v>54</v>
      </c>
    </row>
    <row r="4416" spans="1:6" x14ac:dyDescent="0.35">
      <c r="A4416">
        <v>54011</v>
      </c>
      <c r="B4416" t="s">
        <v>4797</v>
      </c>
      <c r="C4416" t="s">
        <v>442</v>
      </c>
      <c r="D4416" t="s">
        <v>433</v>
      </c>
      <c r="E4416">
        <v>23.611000000000001</v>
      </c>
      <c r="F4416">
        <f t="shared" si="72"/>
        <v>54</v>
      </c>
    </row>
    <row r="4417" spans="1:6" x14ac:dyDescent="0.35">
      <c r="A4417">
        <v>54012</v>
      </c>
      <c r="B4417" t="s">
        <v>4798</v>
      </c>
      <c r="C4417" t="s">
        <v>442</v>
      </c>
      <c r="D4417" t="s">
        <v>433</v>
      </c>
      <c r="E4417">
        <v>110.7264</v>
      </c>
      <c r="F4417">
        <f t="shared" si="72"/>
        <v>54</v>
      </c>
    </row>
    <row r="4418" spans="1:6" x14ac:dyDescent="0.35">
      <c r="A4418">
        <v>54013</v>
      </c>
      <c r="B4418" t="s">
        <v>4799</v>
      </c>
      <c r="C4418" t="s">
        <v>432</v>
      </c>
      <c r="D4418" t="s">
        <v>433</v>
      </c>
      <c r="E4418">
        <v>386.65929999999997</v>
      </c>
      <c r="F4418">
        <f t="shared" si="72"/>
        <v>54</v>
      </c>
    </row>
    <row r="4419" spans="1:6" x14ac:dyDescent="0.35">
      <c r="A4419">
        <v>54014</v>
      </c>
      <c r="B4419" t="s">
        <v>4800</v>
      </c>
      <c r="C4419" t="s">
        <v>442</v>
      </c>
      <c r="D4419" t="s">
        <v>433</v>
      </c>
      <c r="E4419">
        <v>56.972200000000001</v>
      </c>
      <c r="F4419">
        <f t="shared" ref="F4419:F4482" si="73">INT(A4419/1000)</f>
        <v>54</v>
      </c>
    </row>
    <row r="4420" spans="1:6" x14ac:dyDescent="0.35">
      <c r="A4420">
        <v>54015</v>
      </c>
      <c r="B4420" t="s">
        <v>4801</v>
      </c>
      <c r="C4420" t="s">
        <v>428</v>
      </c>
      <c r="D4420" t="s">
        <v>429</v>
      </c>
      <c r="E4420">
        <v>64.789900000000003</v>
      </c>
      <c r="F4420">
        <f t="shared" si="73"/>
        <v>54</v>
      </c>
    </row>
    <row r="4421" spans="1:6" x14ac:dyDescent="0.35">
      <c r="A4421">
        <v>54016</v>
      </c>
      <c r="B4421" t="s">
        <v>4802</v>
      </c>
      <c r="C4421" t="s">
        <v>432</v>
      </c>
      <c r="D4421" t="s">
        <v>433</v>
      </c>
      <c r="E4421">
        <v>41.206299999999999</v>
      </c>
      <c r="F4421">
        <f t="shared" si="73"/>
        <v>54</v>
      </c>
    </row>
    <row r="4422" spans="1:6" x14ac:dyDescent="0.35">
      <c r="A4422">
        <v>54017</v>
      </c>
      <c r="B4422" t="s">
        <v>4803</v>
      </c>
      <c r="C4422" t="s">
        <v>428</v>
      </c>
      <c r="D4422" t="s">
        <v>429</v>
      </c>
      <c r="E4422">
        <v>44.144599999999997</v>
      </c>
      <c r="F4422">
        <f t="shared" si="73"/>
        <v>54</v>
      </c>
    </row>
    <row r="4423" spans="1:6" x14ac:dyDescent="0.35">
      <c r="A4423">
        <v>54018</v>
      </c>
      <c r="B4423" t="s">
        <v>4804</v>
      </c>
      <c r="C4423" t="s">
        <v>511</v>
      </c>
      <c r="D4423" t="s">
        <v>429</v>
      </c>
      <c r="E4423">
        <v>264.0299</v>
      </c>
      <c r="F4423">
        <f t="shared" si="73"/>
        <v>54</v>
      </c>
    </row>
    <row r="4424" spans="1:6" x14ac:dyDescent="0.35">
      <c r="A4424">
        <v>54019</v>
      </c>
      <c r="B4424" t="s">
        <v>4805</v>
      </c>
      <c r="C4424" t="s">
        <v>442</v>
      </c>
      <c r="D4424" t="s">
        <v>433</v>
      </c>
      <c r="E4424">
        <v>35.657800000000002</v>
      </c>
      <c r="F4424">
        <f t="shared" si="73"/>
        <v>54</v>
      </c>
    </row>
    <row r="4425" spans="1:6" x14ac:dyDescent="0.35">
      <c r="A4425">
        <v>54020</v>
      </c>
      <c r="B4425" t="s">
        <v>4806</v>
      </c>
      <c r="C4425" t="s">
        <v>442</v>
      </c>
      <c r="D4425" t="s">
        <v>433</v>
      </c>
      <c r="E4425">
        <v>17.364899999999999</v>
      </c>
      <c r="F4425">
        <f t="shared" si="73"/>
        <v>54</v>
      </c>
    </row>
    <row r="4426" spans="1:6" x14ac:dyDescent="0.35">
      <c r="A4426">
        <v>54021</v>
      </c>
      <c r="B4426" t="s">
        <v>4807</v>
      </c>
      <c r="C4426" t="s">
        <v>442</v>
      </c>
      <c r="D4426" t="s">
        <v>433</v>
      </c>
      <c r="E4426">
        <v>43.848999999999997</v>
      </c>
      <c r="F4426">
        <f t="shared" si="73"/>
        <v>54</v>
      </c>
    </row>
    <row r="4427" spans="1:6" x14ac:dyDescent="0.35">
      <c r="A4427">
        <v>54022</v>
      </c>
      <c r="B4427" t="s">
        <v>4808</v>
      </c>
      <c r="C4427" t="s">
        <v>428</v>
      </c>
      <c r="D4427" t="s">
        <v>429</v>
      </c>
      <c r="E4427">
        <v>95.808199999999999</v>
      </c>
      <c r="F4427">
        <f t="shared" si="73"/>
        <v>54</v>
      </c>
    </row>
    <row r="4428" spans="1:6" x14ac:dyDescent="0.35">
      <c r="A4428">
        <v>54023</v>
      </c>
      <c r="B4428" t="s">
        <v>4809</v>
      </c>
      <c r="C4428" t="s">
        <v>442</v>
      </c>
      <c r="D4428" t="s">
        <v>433</v>
      </c>
      <c r="E4428">
        <v>123.81270000000001</v>
      </c>
      <c r="F4428">
        <f t="shared" si="73"/>
        <v>54</v>
      </c>
    </row>
    <row r="4429" spans="1:6" x14ac:dyDescent="0.35">
      <c r="A4429">
        <v>54024</v>
      </c>
      <c r="B4429" t="s">
        <v>4810</v>
      </c>
      <c r="C4429" t="s">
        <v>432</v>
      </c>
      <c r="D4429" t="s">
        <v>433</v>
      </c>
      <c r="E4429">
        <v>527.24450000000002</v>
      </c>
      <c r="F4429">
        <f t="shared" si="73"/>
        <v>54</v>
      </c>
    </row>
    <row r="4430" spans="1:6" x14ac:dyDescent="0.35">
      <c r="A4430">
        <v>54025</v>
      </c>
      <c r="B4430" t="s">
        <v>4811</v>
      </c>
      <c r="C4430" t="s">
        <v>432</v>
      </c>
      <c r="D4430" t="s">
        <v>433</v>
      </c>
      <c r="E4430">
        <v>35.222099999999998</v>
      </c>
      <c r="F4430">
        <f t="shared" si="73"/>
        <v>54</v>
      </c>
    </row>
    <row r="4431" spans="1:6" x14ac:dyDescent="0.35">
      <c r="A4431">
        <v>54026</v>
      </c>
      <c r="B4431" t="s">
        <v>4812</v>
      </c>
      <c r="C4431" t="s">
        <v>428</v>
      </c>
      <c r="D4431" t="s">
        <v>429</v>
      </c>
      <c r="E4431">
        <v>129.22290000000001</v>
      </c>
      <c r="F4431">
        <f t="shared" si="73"/>
        <v>54</v>
      </c>
    </row>
    <row r="4432" spans="1:6" x14ac:dyDescent="0.35">
      <c r="A4432">
        <v>54027</v>
      </c>
      <c r="B4432" t="s">
        <v>4813</v>
      </c>
      <c r="C4432" t="s">
        <v>442</v>
      </c>
      <c r="D4432" t="s">
        <v>433</v>
      </c>
      <c r="E4432">
        <v>160.15309999999999</v>
      </c>
      <c r="F4432">
        <f t="shared" si="73"/>
        <v>54</v>
      </c>
    </row>
    <row r="4433" spans="1:6" x14ac:dyDescent="0.35">
      <c r="A4433">
        <v>54028</v>
      </c>
      <c r="B4433" t="s">
        <v>4814</v>
      </c>
      <c r="C4433" t="s">
        <v>428</v>
      </c>
      <c r="D4433" t="s">
        <v>429</v>
      </c>
      <c r="E4433">
        <v>78.222399999999993</v>
      </c>
      <c r="F4433">
        <f t="shared" si="73"/>
        <v>54</v>
      </c>
    </row>
    <row r="4434" spans="1:6" x14ac:dyDescent="0.35">
      <c r="A4434">
        <v>54029</v>
      </c>
      <c r="B4434" t="s">
        <v>4815</v>
      </c>
      <c r="C4434" t="s">
        <v>442</v>
      </c>
      <c r="D4434" t="s">
        <v>433</v>
      </c>
      <c r="E4434">
        <v>32.1723</v>
      </c>
      <c r="F4434">
        <f t="shared" si="73"/>
        <v>54</v>
      </c>
    </row>
    <row r="4435" spans="1:6" x14ac:dyDescent="0.35">
      <c r="A4435">
        <v>54030</v>
      </c>
      <c r="B4435" t="s">
        <v>4816</v>
      </c>
      <c r="C4435" t="s">
        <v>428</v>
      </c>
      <c r="D4435" t="s">
        <v>429</v>
      </c>
      <c r="E4435">
        <v>69.503100000000003</v>
      </c>
      <c r="F4435">
        <f t="shared" si="73"/>
        <v>54</v>
      </c>
    </row>
    <row r="4436" spans="1:6" x14ac:dyDescent="0.35">
      <c r="A4436">
        <v>54031</v>
      </c>
      <c r="B4436" t="s">
        <v>4817</v>
      </c>
      <c r="C4436" t="s">
        <v>432</v>
      </c>
      <c r="D4436" t="s">
        <v>433</v>
      </c>
      <c r="E4436">
        <v>62.285899999999998</v>
      </c>
      <c r="F4436">
        <f t="shared" si="73"/>
        <v>54</v>
      </c>
    </row>
    <row r="4437" spans="1:6" x14ac:dyDescent="0.35">
      <c r="A4437">
        <v>54032</v>
      </c>
      <c r="B4437" t="s">
        <v>4818</v>
      </c>
      <c r="C4437" t="s">
        <v>432</v>
      </c>
      <c r="D4437" t="s">
        <v>433</v>
      </c>
      <c r="E4437">
        <v>72.649699999999996</v>
      </c>
      <c r="F4437">
        <f t="shared" si="73"/>
        <v>54</v>
      </c>
    </row>
    <row r="4438" spans="1:6" x14ac:dyDescent="0.35">
      <c r="A4438">
        <v>54033</v>
      </c>
      <c r="B4438" t="s">
        <v>4819</v>
      </c>
      <c r="C4438" t="s">
        <v>442</v>
      </c>
      <c r="D4438" t="s">
        <v>433</v>
      </c>
      <c r="E4438">
        <v>51.475000000000001</v>
      </c>
      <c r="F4438">
        <f t="shared" si="73"/>
        <v>54</v>
      </c>
    </row>
    <row r="4439" spans="1:6" x14ac:dyDescent="0.35">
      <c r="A4439">
        <v>54034</v>
      </c>
      <c r="B4439" t="s">
        <v>4820</v>
      </c>
      <c r="C4439" t="s">
        <v>428</v>
      </c>
      <c r="D4439" t="s">
        <v>429</v>
      </c>
      <c r="E4439">
        <v>158.1645</v>
      </c>
      <c r="F4439">
        <f t="shared" si="73"/>
        <v>54</v>
      </c>
    </row>
    <row r="4440" spans="1:6" x14ac:dyDescent="0.35">
      <c r="A4440">
        <v>54035</v>
      </c>
      <c r="B4440" t="s">
        <v>4821</v>
      </c>
      <c r="C4440" t="s">
        <v>432</v>
      </c>
      <c r="D4440" t="s">
        <v>433</v>
      </c>
      <c r="E4440">
        <v>276.34410000000003</v>
      </c>
      <c r="F4440">
        <f t="shared" si="73"/>
        <v>54</v>
      </c>
    </row>
    <row r="4441" spans="1:6" x14ac:dyDescent="0.35">
      <c r="A4441">
        <v>54036</v>
      </c>
      <c r="B4441" t="s">
        <v>4822</v>
      </c>
      <c r="C4441" t="s">
        <v>432</v>
      </c>
      <c r="D4441" t="s">
        <v>433</v>
      </c>
      <c r="E4441">
        <v>17.0016</v>
      </c>
      <c r="F4441">
        <f t="shared" si="73"/>
        <v>54</v>
      </c>
    </row>
    <row r="4442" spans="1:6" x14ac:dyDescent="0.35">
      <c r="A4442">
        <v>54037</v>
      </c>
      <c r="B4442" t="s">
        <v>4823</v>
      </c>
      <c r="C4442" t="s">
        <v>432</v>
      </c>
      <c r="D4442" t="s">
        <v>433</v>
      </c>
      <c r="E4442">
        <v>79.876999999999995</v>
      </c>
      <c r="F4442">
        <f t="shared" si="73"/>
        <v>54</v>
      </c>
    </row>
    <row r="4443" spans="1:6" x14ac:dyDescent="0.35">
      <c r="A4443">
        <v>54038</v>
      </c>
      <c r="B4443" t="s">
        <v>4824</v>
      </c>
      <c r="C4443" t="s">
        <v>428</v>
      </c>
      <c r="D4443" t="s">
        <v>429</v>
      </c>
      <c r="E4443">
        <v>80.811700000000002</v>
      </c>
      <c r="F4443">
        <f t="shared" si="73"/>
        <v>54</v>
      </c>
    </row>
    <row r="4444" spans="1:6" x14ac:dyDescent="0.35">
      <c r="A4444">
        <v>54039</v>
      </c>
      <c r="B4444" t="s">
        <v>67</v>
      </c>
      <c r="C4444" t="s">
        <v>511</v>
      </c>
      <c r="D4444" t="s">
        <v>429</v>
      </c>
      <c r="E4444">
        <v>447.51929999999999</v>
      </c>
      <c r="F4444">
        <f t="shared" si="73"/>
        <v>54</v>
      </c>
    </row>
    <row r="4445" spans="1:6" x14ac:dyDescent="0.35">
      <c r="A4445">
        <v>54040</v>
      </c>
      <c r="B4445" t="s">
        <v>4825</v>
      </c>
      <c r="C4445" t="s">
        <v>442</v>
      </c>
      <c r="D4445" t="s">
        <v>433</v>
      </c>
      <c r="E4445">
        <v>98.754800000000003</v>
      </c>
      <c r="F4445">
        <f t="shared" si="73"/>
        <v>54</v>
      </c>
    </row>
    <row r="4446" spans="1:6" x14ac:dyDescent="0.35">
      <c r="A4446">
        <v>54041</v>
      </c>
      <c r="B4446" t="s">
        <v>4826</v>
      </c>
      <c r="C4446" t="s">
        <v>432</v>
      </c>
      <c r="D4446" t="s">
        <v>433</v>
      </c>
      <c r="E4446">
        <v>140.94540000000001</v>
      </c>
      <c r="F4446">
        <f t="shared" si="73"/>
        <v>54</v>
      </c>
    </row>
    <row r="4447" spans="1:6" x14ac:dyDescent="0.35">
      <c r="A4447">
        <v>54042</v>
      </c>
      <c r="B4447" t="s">
        <v>4827</v>
      </c>
      <c r="C4447" t="s">
        <v>432</v>
      </c>
      <c r="D4447" t="s">
        <v>433</v>
      </c>
      <c r="E4447">
        <v>40.353000000000002</v>
      </c>
      <c r="F4447">
        <f t="shared" si="73"/>
        <v>54</v>
      </c>
    </row>
    <row r="4448" spans="1:6" x14ac:dyDescent="0.35">
      <c r="A4448">
        <v>54043</v>
      </c>
      <c r="B4448" t="s">
        <v>4828</v>
      </c>
      <c r="C4448" t="s">
        <v>432</v>
      </c>
      <c r="D4448" t="s">
        <v>433</v>
      </c>
      <c r="E4448">
        <v>80.974299999999999</v>
      </c>
      <c r="F4448">
        <f t="shared" si="73"/>
        <v>54</v>
      </c>
    </row>
    <row r="4449" spans="1:6" x14ac:dyDescent="0.35">
      <c r="A4449">
        <v>54044</v>
      </c>
      <c r="B4449" t="s">
        <v>4829</v>
      </c>
      <c r="C4449" t="s">
        <v>442</v>
      </c>
      <c r="D4449" t="s">
        <v>433</v>
      </c>
      <c r="E4449">
        <v>80.334000000000003</v>
      </c>
      <c r="F4449">
        <f t="shared" si="73"/>
        <v>54</v>
      </c>
    </row>
    <row r="4450" spans="1:6" x14ac:dyDescent="0.35">
      <c r="A4450">
        <v>54045</v>
      </c>
      <c r="B4450" t="s">
        <v>4830</v>
      </c>
      <c r="C4450" t="s">
        <v>428</v>
      </c>
      <c r="D4450" t="s">
        <v>429</v>
      </c>
      <c r="E4450">
        <v>46.2453</v>
      </c>
      <c r="F4450">
        <f t="shared" si="73"/>
        <v>54</v>
      </c>
    </row>
    <row r="4451" spans="1:6" x14ac:dyDescent="0.35">
      <c r="A4451">
        <v>54046</v>
      </c>
      <c r="B4451" t="s">
        <v>4831</v>
      </c>
      <c r="C4451" t="s">
        <v>432</v>
      </c>
      <c r="D4451" t="s">
        <v>433</v>
      </c>
      <c r="E4451">
        <v>63.788200000000003</v>
      </c>
      <c r="F4451">
        <f t="shared" si="73"/>
        <v>54</v>
      </c>
    </row>
    <row r="4452" spans="1:6" x14ac:dyDescent="0.35">
      <c r="A4452">
        <v>54047</v>
      </c>
      <c r="B4452" t="s">
        <v>4832</v>
      </c>
      <c r="C4452" t="s">
        <v>428</v>
      </c>
      <c r="D4452" t="s">
        <v>429</v>
      </c>
      <c r="E4452">
        <v>36.899799999999999</v>
      </c>
      <c r="F4452">
        <f t="shared" si="73"/>
        <v>54</v>
      </c>
    </row>
    <row r="4453" spans="1:6" x14ac:dyDescent="0.35">
      <c r="A4453">
        <v>54048</v>
      </c>
      <c r="B4453" t="s">
        <v>4833</v>
      </c>
      <c r="C4453" t="s">
        <v>442</v>
      </c>
      <c r="D4453" t="s">
        <v>433</v>
      </c>
      <c r="E4453">
        <v>85.642300000000006</v>
      </c>
      <c r="F4453">
        <f t="shared" si="73"/>
        <v>54</v>
      </c>
    </row>
    <row r="4454" spans="1:6" x14ac:dyDescent="0.35">
      <c r="A4454">
        <v>54049</v>
      </c>
      <c r="B4454" t="s">
        <v>4834</v>
      </c>
      <c r="C4454" t="s">
        <v>442</v>
      </c>
      <c r="D4454" t="s">
        <v>433</v>
      </c>
      <c r="E4454">
        <v>26.193200000000001</v>
      </c>
      <c r="F4454">
        <f t="shared" si="73"/>
        <v>54</v>
      </c>
    </row>
    <row r="4455" spans="1:6" x14ac:dyDescent="0.35">
      <c r="A4455">
        <v>54050</v>
      </c>
      <c r="B4455" t="s">
        <v>4835</v>
      </c>
      <c r="C4455" t="s">
        <v>428</v>
      </c>
      <c r="D4455" t="s">
        <v>429</v>
      </c>
      <c r="E4455">
        <v>61.615499999999997</v>
      </c>
      <c r="F4455">
        <f t="shared" si="73"/>
        <v>54</v>
      </c>
    </row>
    <row r="4456" spans="1:6" x14ac:dyDescent="0.35">
      <c r="A4456">
        <v>54051</v>
      </c>
      <c r="B4456" t="s">
        <v>4836</v>
      </c>
      <c r="C4456" t="s">
        <v>511</v>
      </c>
      <c r="D4456" t="s">
        <v>429</v>
      </c>
      <c r="E4456">
        <v>346.60910000000001</v>
      </c>
      <c r="F4456">
        <f t="shared" si="73"/>
        <v>54</v>
      </c>
    </row>
    <row r="4457" spans="1:6" x14ac:dyDescent="0.35">
      <c r="A4457">
        <v>54052</v>
      </c>
      <c r="B4457" t="s">
        <v>4837</v>
      </c>
      <c r="C4457" t="s">
        <v>442</v>
      </c>
      <c r="D4457" t="s">
        <v>433</v>
      </c>
      <c r="E4457">
        <v>223.39859999999999</v>
      </c>
      <c r="F4457">
        <f t="shared" si="73"/>
        <v>54</v>
      </c>
    </row>
    <row r="4458" spans="1:6" x14ac:dyDescent="0.35">
      <c r="A4458">
        <v>54053</v>
      </c>
      <c r="B4458" t="s">
        <v>4838</v>
      </c>
      <c r="C4458" t="s">
        <v>428</v>
      </c>
      <c r="D4458" t="s">
        <v>429</v>
      </c>
      <c r="E4458">
        <v>38.043199999999999</v>
      </c>
      <c r="F4458">
        <f t="shared" si="73"/>
        <v>54</v>
      </c>
    </row>
    <row r="4459" spans="1:6" x14ac:dyDescent="0.35">
      <c r="A4459">
        <v>54054</v>
      </c>
      <c r="B4459" t="s">
        <v>4839</v>
      </c>
      <c r="C4459" t="s">
        <v>428</v>
      </c>
      <c r="D4459" t="s">
        <v>429</v>
      </c>
      <c r="E4459">
        <v>71.151399999999995</v>
      </c>
      <c r="F4459">
        <f t="shared" si="73"/>
        <v>54</v>
      </c>
    </row>
    <row r="4460" spans="1:6" x14ac:dyDescent="0.35">
      <c r="A4460">
        <v>54055</v>
      </c>
      <c r="B4460" t="s">
        <v>4840</v>
      </c>
      <c r="C4460" t="s">
        <v>442</v>
      </c>
      <c r="D4460" t="s">
        <v>433</v>
      </c>
      <c r="E4460">
        <v>55.908799999999999</v>
      </c>
      <c r="F4460">
        <f t="shared" si="73"/>
        <v>54</v>
      </c>
    </row>
    <row r="4461" spans="1:6" x14ac:dyDescent="0.35">
      <c r="A4461">
        <v>54056</v>
      </c>
      <c r="B4461" t="s">
        <v>4841</v>
      </c>
      <c r="C4461" t="s">
        <v>442</v>
      </c>
      <c r="D4461" t="s">
        <v>433</v>
      </c>
      <c r="E4461">
        <v>200.25370000000001</v>
      </c>
      <c r="F4461">
        <f t="shared" si="73"/>
        <v>54</v>
      </c>
    </row>
    <row r="4462" spans="1:6" x14ac:dyDescent="0.35">
      <c r="A4462">
        <v>54057</v>
      </c>
      <c r="B4462" t="s">
        <v>4842</v>
      </c>
      <c r="C4462" t="s">
        <v>428</v>
      </c>
      <c r="D4462" t="s">
        <v>429</v>
      </c>
      <c r="E4462">
        <v>92.808800000000005</v>
      </c>
      <c r="F4462">
        <f t="shared" si="73"/>
        <v>54</v>
      </c>
    </row>
    <row r="4463" spans="1:6" x14ac:dyDescent="0.35">
      <c r="A4463">
        <v>54058</v>
      </c>
      <c r="B4463" t="s">
        <v>4843</v>
      </c>
      <c r="C4463" t="s">
        <v>428</v>
      </c>
      <c r="D4463" t="s">
        <v>429</v>
      </c>
      <c r="E4463">
        <v>36.2029</v>
      </c>
      <c r="F4463">
        <f t="shared" si="73"/>
        <v>54</v>
      </c>
    </row>
    <row r="4464" spans="1:6" x14ac:dyDescent="0.35">
      <c r="A4464">
        <v>54059</v>
      </c>
      <c r="B4464" t="s">
        <v>4844</v>
      </c>
      <c r="C4464" t="s">
        <v>428</v>
      </c>
      <c r="D4464" t="s">
        <v>429</v>
      </c>
      <c r="E4464">
        <v>40.649500000000003</v>
      </c>
      <c r="F4464">
        <f t="shared" si="73"/>
        <v>54</v>
      </c>
    </row>
    <row r="4465" spans="1:6" x14ac:dyDescent="0.35">
      <c r="A4465">
        <v>55001</v>
      </c>
      <c r="B4465" t="s">
        <v>4845</v>
      </c>
      <c r="C4465" t="s">
        <v>428</v>
      </c>
      <c r="D4465" t="s">
        <v>429</v>
      </c>
      <c r="E4465">
        <v>81.947999999999993</v>
      </c>
      <c r="F4465">
        <f t="shared" si="73"/>
        <v>55</v>
      </c>
    </row>
    <row r="4466" spans="1:6" x14ac:dyDescent="0.35">
      <c r="A4466">
        <v>55002</v>
      </c>
      <c r="B4466" t="s">
        <v>4846</v>
      </c>
      <c r="C4466" t="s">
        <v>428</v>
      </c>
      <c r="D4466" t="s">
        <v>429</v>
      </c>
      <c r="E4466">
        <v>82.427499999999995</v>
      </c>
      <c r="F4466">
        <f t="shared" si="73"/>
        <v>55</v>
      </c>
    </row>
    <row r="4467" spans="1:6" x14ac:dyDescent="0.35">
      <c r="A4467">
        <v>55003</v>
      </c>
      <c r="B4467" t="s">
        <v>4847</v>
      </c>
      <c r="C4467" t="s">
        <v>442</v>
      </c>
      <c r="D4467" t="s">
        <v>433</v>
      </c>
      <c r="E4467">
        <v>23.776800000000001</v>
      </c>
      <c r="F4467">
        <f t="shared" si="73"/>
        <v>55</v>
      </c>
    </row>
    <row r="4468" spans="1:6" x14ac:dyDescent="0.35">
      <c r="A4468">
        <v>55004</v>
      </c>
      <c r="B4468" t="s">
        <v>4848</v>
      </c>
      <c r="C4468" t="s">
        <v>428</v>
      </c>
      <c r="D4468" t="s">
        <v>429</v>
      </c>
      <c r="E4468">
        <v>132.04750000000001</v>
      </c>
      <c r="F4468">
        <f t="shared" si="73"/>
        <v>55</v>
      </c>
    </row>
    <row r="4469" spans="1:6" x14ac:dyDescent="0.35">
      <c r="A4469">
        <v>55005</v>
      </c>
      <c r="B4469" t="s">
        <v>4849</v>
      </c>
      <c r="C4469" t="s">
        <v>428</v>
      </c>
      <c r="D4469" t="s">
        <v>429</v>
      </c>
      <c r="E4469">
        <v>41.071599999999997</v>
      </c>
      <c r="F4469">
        <f t="shared" si="73"/>
        <v>55</v>
      </c>
    </row>
    <row r="4470" spans="1:6" x14ac:dyDescent="0.35">
      <c r="A4470">
        <v>55006</v>
      </c>
      <c r="B4470" t="s">
        <v>4850</v>
      </c>
      <c r="C4470" t="s">
        <v>428</v>
      </c>
      <c r="D4470" t="s">
        <v>429</v>
      </c>
      <c r="E4470">
        <v>10.5817</v>
      </c>
      <c r="F4470">
        <f t="shared" si="73"/>
        <v>55</v>
      </c>
    </row>
    <row r="4471" spans="1:6" x14ac:dyDescent="0.35">
      <c r="A4471">
        <v>55007</v>
      </c>
      <c r="B4471" t="s">
        <v>4851</v>
      </c>
      <c r="C4471" t="s">
        <v>428</v>
      </c>
      <c r="D4471" t="s">
        <v>429</v>
      </c>
      <c r="E4471">
        <v>68.099599999999995</v>
      </c>
      <c r="F4471">
        <f t="shared" si="73"/>
        <v>55</v>
      </c>
    </row>
    <row r="4472" spans="1:6" x14ac:dyDescent="0.35">
      <c r="A4472">
        <v>55008</v>
      </c>
      <c r="B4472" t="s">
        <v>4852</v>
      </c>
      <c r="C4472" t="s">
        <v>432</v>
      </c>
      <c r="D4472" t="s">
        <v>433</v>
      </c>
      <c r="E4472">
        <v>45.708500000000001</v>
      </c>
      <c r="F4472">
        <f t="shared" si="73"/>
        <v>55</v>
      </c>
    </row>
    <row r="4473" spans="1:6" x14ac:dyDescent="0.35">
      <c r="A4473">
        <v>55009</v>
      </c>
      <c r="B4473" t="s">
        <v>4853</v>
      </c>
      <c r="C4473" t="s">
        <v>428</v>
      </c>
      <c r="D4473" t="s">
        <v>429</v>
      </c>
      <c r="E4473">
        <v>42.563000000000002</v>
      </c>
      <c r="F4473">
        <f t="shared" si="73"/>
        <v>55</v>
      </c>
    </row>
    <row r="4474" spans="1:6" x14ac:dyDescent="0.35">
      <c r="A4474">
        <v>55010</v>
      </c>
      <c r="B4474" t="s">
        <v>4854</v>
      </c>
      <c r="C4474" t="s">
        <v>428</v>
      </c>
      <c r="D4474" t="s">
        <v>429</v>
      </c>
      <c r="E4474">
        <v>26.6036</v>
      </c>
      <c r="F4474">
        <f t="shared" si="73"/>
        <v>55</v>
      </c>
    </row>
    <row r="4475" spans="1:6" x14ac:dyDescent="0.35">
      <c r="A4475">
        <v>55011</v>
      </c>
      <c r="B4475" t="s">
        <v>4855</v>
      </c>
      <c r="C4475" t="s">
        <v>428</v>
      </c>
      <c r="D4475" t="s">
        <v>429</v>
      </c>
      <c r="E4475">
        <v>34.548900000000003</v>
      </c>
      <c r="F4475">
        <f t="shared" si="73"/>
        <v>55</v>
      </c>
    </row>
    <row r="4476" spans="1:6" x14ac:dyDescent="0.35">
      <c r="A4476">
        <v>55012</v>
      </c>
      <c r="B4476" t="s">
        <v>4856</v>
      </c>
      <c r="C4476" t="s">
        <v>428</v>
      </c>
      <c r="D4476" t="s">
        <v>429</v>
      </c>
      <c r="E4476">
        <v>69.762799999999999</v>
      </c>
      <c r="F4476">
        <f t="shared" si="73"/>
        <v>55</v>
      </c>
    </row>
    <row r="4477" spans="1:6" x14ac:dyDescent="0.35">
      <c r="A4477">
        <v>55013</v>
      </c>
      <c r="B4477" t="s">
        <v>4857</v>
      </c>
      <c r="C4477" t="s">
        <v>442</v>
      </c>
      <c r="D4477" t="s">
        <v>433</v>
      </c>
      <c r="E4477">
        <v>64.508799999999994</v>
      </c>
      <c r="F4477">
        <f t="shared" si="73"/>
        <v>55</v>
      </c>
    </row>
    <row r="4478" spans="1:6" x14ac:dyDescent="0.35">
      <c r="A4478">
        <v>55014</v>
      </c>
      <c r="B4478" t="s">
        <v>4858</v>
      </c>
      <c r="C4478" t="s">
        <v>442</v>
      </c>
      <c r="D4478" t="s">
        <v>433</v>
      </c>
      <c r="E4478">
        <v>15.2583</v>
      </c>
      <c r="F4478">
        <f t="shared" si="73"/>
        <v>55</v>
      </c>
    </row>
    <row r="4479" spans="1:6" x14ac:dyDescent="0.35">
      <c r="A4479">
        <v>55015</v>
      </c>
      <c r="B4479" t="s">
        <v>4859</v>
      </c>
      <c r="C4479" t="s">
        <v>442</v>
      </c>
      <c r="D4479" t="s">
        <v>433</v>
      </c>
      <c r="E4479">
        <v>39.29</v>
      </c>
      <c r="F4479">
        <f t="shared" si="73"/>
        <v>55</v>
      </c>
    </row>
    <row r="4480" spans="1:6" x14ac:dyDescent="0.35">
      <c r="A4480">
        <v>55016</v>
      </c>
      <c r="B4480" t="s">
        <v>4860</v>
      </c>
      <c r="C4480" t="s">
        <v>442</v>
      </c>
      <c r="D4480" t="s">
        <v>433</v>
      </c>
      <c r="E4480">
        <v>30.195900000000002</v>
      </c>
      <c r="F4480">
        <f t="shared" si="73"/>
        <v>55</v>
      </c>
    </row>
    <row r="4481" spans="1:6" x14ac:dyDescent="0.35">
      <c r="A4481">
        <v>55017</v>
      </c>
      <c r="B4481" t="s">
        <v>4861</v>
      </c>
      <c r="C4481" t="s">
        <v>428</v>
      </c>
      <c r="D4481" t="s">
        <v>429</v>
      </c>
      <c r="E4481">
        <v>62.440800000000003</v>
      </c>
      <c r="F4481">
        <f t="shared" si="73"/>
        <v>55</v>
      </c>
    </row>
    <row r="4482" spans="1:6" x14ac:dyDescent="0.35">
      <c r="A4482">
        <v>55018</v>
      </c>
      <c r="B4482" t="s">
        <v>4862</v>
      </c>
      <c r="C4482" t="s">
        <v>442</v>
      </c>
      <c r="D4482" t="s">
        <v>433</v>
      </c>
      <c r="E4482">
        <v>49.199399999999997</v>
      </c>
      <c r="F4482">
        <f t="shared" si="73"/>
        <v>55</v>
      </c>
    </row>
    <row r="4483" spans="1:6" x14ac:dyDescent="0.35">
      <c r="A4483">
        <v>55019</v>
      </c>
      <c r="B4483" t="s">
        <v>4863</v>
      </c>
      <c r="C4483" t="s">
        <v>428</v>
      </c>
      <c r="D4483" t="s">
        <v>429</v>
      </c>
      <c r="E4483">
        <v>9.9407999999999994</v>
      </c>
      <c r="F4483">
        <f t="shared" ref="F4483:F4546" si="74">INT(A4483/1000)</f>
        <v>55</v>
      </c>
    </row>
    <row r="4484" spans="1:6" x14ac:dyDescent="0.35">
      <c r="A4484">
        <v>55020</v>
      </c>
      <c r="B4484" t="s">
        <v>4864</v>
      </c>
      <c r="C4484" t="s">
        <v>442</v>
      </c>
      <c r="D4484" t="s">
        <v>433</v>
      </c>
      <c r="E4484">
        <v>51.881999999999998</v>
      </c>
      <c r="F4484">
        <f t="shared" si="74"/>
        <v>55</v>
      </c>
    </row>
    <row r="4485" spans="1:6" x14ac:dyDescent="0.35">
      <c r="A4485">
        <v>55021</v>
      </c>
      <c r="B4485" t="s">
        <v>4865</v>
      </c>
      <c r="C4485" t="s">
        <v>442</v>
      </c>
      <c r="D4485" t="s">
        <v>433</v>
      </c>
      <c r="E4485">
        <v>23.913900000000002</v>
      </c>
      <c r="F4485">
        <f t="shared" si="74"/>
        <v>55</v>
      </c>
    </row>
    <row r="4486" spans="1:6" x14ac:dyDescent="0.35">
      <c r="A4486">
        <v>55022</v>
      </c>
      <c r="B4486" t="s">
        <v>4866</v>
      </c>
      <c r="C4486" t="s">
        <v>428</v>
      </c>
      <c r="D4486" t="s">
        <v>429</v>
      </c>
      <c r="E4486">
        <v>197.61680000000001</v>
      </c>
      <c r="F4486">
        <f t="shared" si="74"/>
        <v>55</v>
      </c>
    </row>
    <row r="4487" spans="1:6" x14ac:dyDescent="0.35">
      <c r="A4487">
        <v>55023</v>
      </c>
      <c r="B4487" t="s">
        <v>4867</v>
      </c>
      <c r="C4487" t="s">
        <v>511</v>
      </c>
      <c r="D4487" t="s">
        <v>429</v>
      </c>
      <c r="E4487">
        <v>280.4273</v>
      </c>
      <c r="F4487">
        <f t="shared" si="74"/>
        <v>55</v>
      </c>
    </row>
    <row r="4488" spans="1:6" x14ac:dyDescent="0.35">
      <c r="A4488">
        <v>55024</v>
      </c>
      <c r="B4488" t="s">
        <v>4868</v>
      </c>
      <c r="C4488" t="s">
        <v>442</v>
      </c>
      <c r="D4488" t="s">
        <v>433</v>
      </c>
      <c r="E4488">
        <v>27.614000000000001</v>
      </c>
      <c r="F4488">
        <f t="shared" si="74"/>
        <v>55</v>
      </c>
    </row>
    <row r="4489" spans="1:6" x14ac:dyDescent="0.35">
      <c r="A4489">
        <v>55025</v>
      </c>
      <c r="B4489" t="s">
        <v>4869</v>
      </c>
      <c r="C4489" t="s">
        <v>442</v>
      </c>
      <c r="D4489" t="s">
        <v>433</v>
      </c>
      <c r="E4489">
        <v>40.194699999999997</v>
      </c>
      <c r="F4489">
        <f t="shared" si="74"/>
        <v>55</v>
      </c>
    </row>
    <row r="4490" spans="1:6" x14ac:dyDescent="0.35">
      <c r="A4490">
        <v>55026</v>
      </c>
      <c r="B4490" t="s">
        <v>4870</v>
      </c>
      <c r="C4490" t="s">
        <v>442</v>
      </c>
      <c r="D4490" t="s">
        <v>433</v>
      </c>
      <c r="E4490">
        <v>10.085900000000001</v>
      </c>
      <c r="F4490">
        <f t="shared" si="74"/>
        <v>55</v>
      </c>
    </row>
    <row r="4491" spans="1:6" x14ac:dyDescent="0.35">
      <c r="A4491">
        <v>55027</v>
      </c>
      <c r="B4491" t="s">
        <v>4871</v>
      </c>
      <c r="C4491" t="s">
        <v>442</v>
      </c>
      <c r="D4491" t="s">
        <v>433</v>
      </c>
      <c r="E4491">
        <v>19.729900000000001</v>
      </c>
      <c r="F4491">
        <f t="shared" si="74"/>
        <v>55</v>
      </c>
    </row>
    <row r="4492" spans="1:6" x14ac:dyDescent="0.35">
      <c r="A4492">
        <v>55028</v>
      </c>
      <c r="B4492" t="s">
        <v>4872</v>
      </c>
      <c r="C4492" t="s">
        <v>428</v>
      </c>
      <c r="D4492" t="s">
        <v>429</v>
      </c>
      <c r="E4492">
        <v>13.838100000000001</v>
      </c>
      <c r="F4492">
        <f t="shared" si="74"/>
        <v>55</v>
      </c>
    </row>
    <row r="4493" spans="1:6" x14ac:dyDescent="0.35">
      <c r="A4493">
        <v>55029</v>
      </c>
      <c r="B4493" t="s">
        <v>4873</v>
      </c>
      <c r="C4493" t="s">
        <v>428</v>
      </c>
      <c r="D4493" t="s">
        <v>429</v>
      </c>
      <c r="E4493">
        <v>27.321899999999999</v>
      </c>
      <c r="F4493">
        <f t="shared" si="74"/>
        <v>55</v>
      </c>
    </row>
    <row r="4494" spans="1:6" x14ac:dyDescent="0.35">
      <c r="A4494">
        <v>55030</v>
      </c>
      <c r="B4494" t="s">
        <v>4874</v>
      </c>
      <c r="C4494" t="s">
        <v>442</v>
      </c>
      <c r="D4494" t="s">
        <v>433</v>
      </c>
      <c r="E4494">
        <v>169.7825</v>
      </c>
      <c r="F4494">
        <f t="shared" si="74"/>
        <v>55</v>
      </c>
    </row>
    <row r="4495" spans="1:6" x14ac:dyDescent="0.35">
      <c r="A4495">
        <v>55031</v>
      </c>
      <c r="B4495" t="s">
        <v>4875</v>
      </c>
      <c r="C4495" t="s">
        <v>428</v>
      </c>
      <c r="D4495" t="s">
        <v>429</v>
      </c>
      <c r="E4495">
        <v>70.883300000000006</v>
      </c>
      <c r="F4495">
        <f t="shared" si="74"/>
        <v>55</v>
      </c>
    </row>
    <row r="4496" spans="1:6" x14ac:dyDescent="0.35">
      <c r="A4496">
        <v>55032</v>
      </c>
      <c r="B4496" t="s">
        <v>68</v>
      </c>
      <c r="C4496" t="s">
        <v>511</v>
      </c>
      <c r="D4496" t="s">
        <v>429</v>
      </c>
      <c r="E4496">
        <v>213.35830000000001</v>
      </c>
      <c r="F4496">
        <f t="shared" si="74"/>
        <v>55</v>
      </c>
    </row>
    <row r="4497" spans="1:6" x14ac:dyDescent="0.35">
      <c r="A4497">
        <v>55033</v>
      </c>
      <c r="B4497" t="s">
        <v>4876</v>
      </c>
      <c r="C4497" t="s">
        <v>442</v>
      </c>
      <c r="D4497" t="s">
        <v>433</v>
      </c>
      <c r="E4497">
        <v>51.692599999999999</v>
      </c>
      <c r="F4497">
        <f t="shared" si="74"/>
        <v>55</v>
      </c>
    </row>
    <row r="4498" spans="1:6" x14ac:dyDescent="0.35">
      <c r="A4498">
        <v>56001</v>
      </c>
      <c r="B4498" t="s">
        <v>4877</v>
      </c>
      <c r="C4498" t="s">
        <v>442</v>
      </c>
      <c r="D4498" t="s">
        <v>433</v>
      </c>
      <c r="E4498">
        <v>131.71100000000001</v>
      </c>
      <c r="F4498">
        <f t="shared" si="74"/>
        <v>56</v>
      </c>
    </row>
    <row r="4499" spans="1:6" x14ac:dyDescent="0.35">
      <c r="A4499">
        <v>56002</v>
      </c>
      <c r="B4499" t="s">
        <v>4878</v>
      </c>
      <c r="C4499" t="s">
        <v>442</v>
      </c>
      <c r="D4499" t="s">
        <v>433</v>
      </c>
      <c r="E4499">
        <v>21.840399999999999</v>
      </c>
      <c r="F4499">
        <f t="shared" si="74"/>
        <v>56</v>
      </c>
    </row>
    <row r="4500" spans="1:6" x14ac:dyDescent="0.35">
      <c r="A4500">
        <v>56003</v>
      </c>
      <c r="B4500" t="s">
        <v>4879</v>
      </c>
      <c r="C4500" t="s">
        <v>428</v>
      </c>
      <c r="D4500" t="s">
        <v>429</v>
      </c>
      <c r="E4500">
        <v>72.664000000000001</v>
      </c>
      <c r="F4500">
        <f t="shared" si="74"/>
        <v>56</v>
      </c>
    </row>
    <row r="4501" spans="1:6" x14ac:dyDescent="0.35">
      <c r="A4501">
        <v>56004</v>
      </c>
      <c r="B4501" t="s">
        <v>4880</v>
      </c>
      <c r="C4501" t="s">
        <v>442</v>
      </c>
      <c r="D4501" t="s">
        <v>433</v>
      </c>
      <c r="E4501">
        <v>37.726399999999998</v>
      </c>
      <c r="F4501">
        <f t="shared" si="74"/>
        <v>56</v>
      </c>
    </row>
    <row r="4502" spans="1:6" x14ac:dyDescent="0.35">
      <c r="A4502">
        <v>56005</v>
      </c>
      <c r="B4502" t="s">
        <v>4881</v>
      </c>
      <c r="C4502" t="s">
        <v>442</v>
      </c>
      <c r="D4502" t="s">
        <v>433</v>
      </c>
      <c r="E4502">
        <v>37.485900000000001</v>
      </c>
      <c r="F4502">
        <f t="shared" si="74"/>
        <v>56</v>
      </c>
    </row>
    <row r="4503" spans="1:6" x14ac:dyDescent="0.35">
      <c r="A4503">
        <v>56006</v>
      </c>
      <c r="B4503" t="s">
        <v>4882</v>
      </c>
      <c r="C4503" t="s">
        <v>428</v>
      </c>
      <c r="D4503" t="s">
        <v>429</v>
      </c>
      <c r="E4503">
        <v>12.3758</v>
      </c>
      <c r="F4503">
        <f t="shared" si="74"/>
        <v>56</v>
      </c>
    </row>
    <row r="4504" spans="1:6" x14ac:dyDescent="0.35">
      <c r="A4504">
        <v>56007</v>
      </c>
      <c r="B4504" t="s">
        <v>4883</v>
      </c>
      <c r="C4504" t="s">
        <v>428</v>
      </c>
      <c r="D4504" t="s">
        <v>429</v>
      </c>
      <c r="E4504">
        <v>92.653899999999993</v>
      </c>
      <c r="F4504">
        <f t="shared" si="74"/>
        <v>56</v>
      </c>
    </row>
    <row r="4505" spans="1:6" x14ac:dyDescent="0.35">
      <c r="A4505">
        <v>56008</v>
      </c>
      <c r="B4505" t="s">
        <v>4884</v>
      </c>
      <c r="C4505" t="s">
        <v>428</v>
      </c>
      <c r="D4505" t="s">
        <v>429</v>
      </c>
      <c r="E4505">
        <v>63.234099999999998</v>
      </c>
      <c r="F4505">
        <f t="shared" si="74"/>
        <v>56</v>
      </c>
    </row>
    <row r="4506" spans="1:6" x14ac:dyDescent="0.35">
      <c r="A4506">
        <v>56009</v>
      </c>
      <c r="B4506" t="s">
        <v>4885</v>
      </c>
      <c r="C4506" t="s">
        <v>428</v>
      </c>
      <c r="D4506" t="s">
        <v>429</v>
      </c>
      <c r="E4506">
        <v>39.485700000000001</v>
      </c>
      <c r="F4506">
        <f t="shared" si="74"/>
        <v>56</v>
      </c>
    </row>
    <row r="4507" spans="1:6" x14ac:dyDescent="0.35">
      <c r="A4507">
        <v>56010</v>
      </c>
      <c r="B4507" t="s">
        <v>4886</v>
      </c>
      <c r="C4507" t="s">
        <v>432</v>
      </c>
      <c r="D4507" t="s">
        <v>433</v>
      </c>
      <c r="E4507">
        <v>7.7447999999999997</v>
      </c>
      <c r="F4507">
        <f t="shared" si="74"/>
        <v>56</v>
      </c>
    </row>
    <row r="4508" spans="1:6" x14ac:dyDescent="0.35">
      <c r="A4508">
        <v>56011</v>
      </c>
      <c r="B4508" t="s">
        <v>4887</v>
      </c>
      <c r="C4508" t="s">
        <v>428</v>
      </c>
      <c r="D4508" t="s">
        <v>429</v>
      </c>
      <c r="E4508">
        <v>21.101299999999998</v>
      </c>
      <c r="F4508">
        <f t="shared" si="74"/>
        <v>56</v>
      </c>
    </row>
    <row r="4509" spans="1:6" x14ac:dyDescent="0.35">
      <c r="A4509">
        <v>56012</v>
      </c>
      <c r="B4509" t="s">
        <v>4888</v>
      </c>
      <c r="C4509" t="s">
        <v>432</v>
      </c>
      <c r="D4509" t="s">
        <v>433</v>
      </c>
      <c r="E4509">
        <v>124.0432</v>
      </c>
      <c r="F4509">
        <f t="shared" si="74"/>
        <v>56</v>
      </c>
    </row>
    <row r="4510" spans="1:6" x14ac:dyDescent="0.35">
      <c r="A4510">
        <v>56013</v>
      </c>
      <c r="B4510" t="s">
        <v>4889</v>
      </c>
      <c r="C4510" t="s">
        <v>428</v>
      </c>
      <c r="D4510" t="s">
        <v>429</v>
      </c>
      <c r="E4510">
        <v>61.2697</v>
      </c>
      <c r="F4510">
        <f t="shared" si="74"/>
        <v>56</v>
      </c>
    </row>
    <row r="4511" spans="1:6" x14ac:dyDescent="0.35">
      <c r="A4511">
        <v>56014</v>
      </c>
      <c r="B4511" t="s">
        <v>4890</v>
      </c>
      <c r="C4511" t="s">
        <v>442</v>
      </c>
      <c r="D4511" t="s">
        <v>433</v>
      </c>
      <c r="E4511">
        <v>40.994599999999998</v>
      </c>
      <c r="F4511">
        <f t="shared" si="74"/>
        <v>56</v>
      </c>
    </row>
    <row r="4512" spans="1:6" x14ac:dyDescent="0.35">
      <c r="A4512">
        <v>56015</v>
      </c>
      <c r="B4512" t="s">
        <v>4891</v>
      </c>
      <c r="C4512" t="s">
        <v>428</v>
      </c>
      <c r="D4512" t="s">
        <v>429</v>
      </c>
      <c r="E4512">
        <v>57.7712</v>
      </c>
      <c r="F4512">
        <f t="shared" si="74"/>
        <v>56</v>
      </c>
    </row>
    <row r="4513" spans="1:6" x14ac:dyDescent="0.35">
      <c r="A4513">
        <v>56016</v>
      </c>
      <c r="B4513" t="s">
        <v>4892</v>
      </c>
      <c r="C4513" t="s">
        <v>428</v>
      </c>
      <c r="D4513" t="s">
        <v>429</v>
      </c>
      <c r="E4513">
        <v>17.505700000000001</v>
      </c>
      <c r="F4513">
        <f t="shared" si="74"/>
        <v>56</v>
      </c>
    </row>
    <row r="4514" spans="1:6" x14ac:dyDescent="0.35">
      <c r="A4514">
        <v>56017</v>
      </c>
      <c r="B4514" t="s">
        <v>4893</v>
      </c>
      <c r="C4514" t="s">
        <v>432</v>
      </c>
      <c r="D4514" t="s">
        <v>433</v>
      </c>
      <c r="E4514">
        <v>24.534800000000001</v>
      </c>
      <c r="F4514">
        <f t="shared" si="74"/>
        <v>56</v>
      </c>
    </row>
    <row r="4515" spans="1:6" x14ac:dyDescent="0.35">
      <c r="A4515">
        <v>56018</v>
      </c>
      <c r="B4515" t="s">
        <v>4894</v>
      </c>
      <c r="C4515" t="s">
        <v>428</v>
      </c>
      <c r="D4515" t="s">
        <v>429</v>
      </c>
      <c r="E4515">
        <v>20.153199999999998</v>
      </c>
      <c r="F4515">
        <f t="shared" si="74"/>
        <v>56</v>
      </c>
    </row>
    <row r="4516" spans="1:6" x14ac:dyDescent="0.35">
      <c r="A4516">
        <v>56019</v>
      </c>
      <c r="B4516" t="s">
        <v>4895</v>
      </c>
      <c r="C4516" t="s">
        <v>428</v>
      </c>
      <c r="D4516" t="s">
        <v>429</v>
      </c>
      <c r="E4516">
        <v>24.479600000000001</v>
      </c>
      <c r="F4516">
        <f t="shared" si="74"/>
        <v>56</v>
      </c>
    </row>
    <row r="4517" spans="1:6" x14ac:dyDescent="0.35">
      <c r="A4517">
        <v>56020</v>
      </c>
      <c r="B4517" t="s">
        <v>4896</v>
      </c>
      <c r="C4517" t="s">
        <v>432</v>
      </c>
      <c r="D4517" t="s">
        <v>433</v>
      </c>
      <c r="E4517">
        <v>37.074800000000003</v>
      </c>
      <c r="F4517">
        <f t="shared" si="74"/>
        <v>56</v>
      </c>
    </row>
    <row r="4518" spans="1:6" x14ac:dyDescent="0.35">
      <c r="A4518">
        <v>56021</v>
      </c>
      <c r="B4518" t="s">
        <v>4897</v>
      </c>
      <c r="C4518" t="s">
        <v>432</v>
      </c>
      <c r="D4518" t="s">
        <v>433</v>
      </c>
      <c r="E4518">
        <v>83.714200000000005</v>
      </c>
      <c r="F4518">
        <f t="shared" si="74"/>
        <v>56</v>
      </c>
    </row>
    <row r="4519" spans="1:6" x14ac:dyDescent="0.35">
      <c r="A4519">
        <v>56022</v>
      </c>
      <c r="B4519" t="s">
        <v>4898</v>
      </c>
      <c r="C4519" t="s">
        <v>442</v>
      </c>
      <c r="D4519" t="s">
        <v>433</v>
      </c>
      <c r="E4519">
        <v>32.998899999999999</v>
      </c>
      <c r="F4519">
        <f t="shared" si="74"/>
        <v>56</v>
      </c>
    </row>
    <row r="4520" spans="1:6" x14ac:dyDescent="0.35">
      <c r="A4520">
        <v>56023</v>
      </c>
      <c r="B4520" t="s">
        <v>4899</v>
      </c>
      <c r="C4520" t="s">
        <v>442</v>
      </c>
      <c r="D4520" t="s">
        <v>433</v>
      </c>
      <c r="E4520">
        <v>33.688800000000001</v>
      </c>
      <c r="F4520">
        <f t="shared" si="74"/>
        <v>56</v>
      </c>
    </row>
    <row r="4521" spans="1:6" x14ac:dyDescent="0.35">
      <c r="A4521">
        <v>56024</v>
      </c>
      <c r="B4521" t="s">
        <v>4900</v>
      </c>
      <c r="C4521" t="s">
        <v>442</v>
      </c>
      <c r="D4521" t="s">
        <v>433</v>
      </c>
      <c r="E4521">
        <v>34.864600000000003</v>
      </c>
      <c r="F4521">
        <f t="shared" si="74"/>
        <v>56</v>
      </c>
    </row>
    <row r="4522" spans="1:6" x14ac:dyDescent="0.35">
      <c r="A4522">
        <v>56025</v>
      </c>
      <c r="B4522" t="s">
        <v>4901</v>
      </c>
      <c r="C4522" t="s">
        <v>432</v>
      </c>
      <c r="D4522" t="s">
        <v>433</v>
      </c>
      <c r="E4522">
        <v>25.506699999999999</v>
      </c>
      <c r="F4522">
        <f t="shared" si="74"/>
        <v>56</v>
      </c>
    </row>
    <row r="4523" spans="1:6" x14ac:dyDescent="0.35">
      <c r="A4523">
        <v>56026</v>
      </c>
      <c r="B4523" t="s">
        <v>4902</v>
      </c>
      <c r="C4523" t="s">
        <v>432</v>
      </c>
      <c r="D4523" t="s">
        <v>433</v>
      </c>
      <c r="E4523">
        <v>53.188800000000001</v>
      </c>
      <c r="F4523">
        <f t="shared" si="74"/>
        <v>56</v>
      </c>
    </row>
    <row r="4524" spans="1:6" x14ac:dyDescent="0.35">
      <c r="A4524">
        <v>56027</v>
      </c>
      <c r="B4524" t="s">
        <v>4903</v>
      </c>
      <c r="C4524" t="s">
        <v>442</v>
      </c>
      <c r="D4524" t="s">
        <v>433</v>
      </c>
      <c r="E4524">
        <v>36.774000000000001</v>
      </c>
      <c r="F4524">
        <f t="shared" si="74"/>
        <v>56</v>
      </c>
    </row>
    <row r="4525" spans="1:6" x14ac:dyDescent="0.35">
      <c r="A4525">
        <v>56028</v>
      </c>
      <c r="B4525" t="s">
        <v>4904</v>
      </c>
      <c r="C4525" t="s">
        <v>442</v>
      </c>
      <c r="D4525" t="s">
        <v>433</v>
      </c>
      <c r="E4525">
        <v>43.763500000000001</v>
      </c>
      <c r="F4525">
        <f t="shared" si="74"/>
        <v>56</v>
      </c>
    </row>
    <row r="4526" spans="1:6" x14ac:dyDescent="0.35">
      <c r="A4526">
        <v>56029</v>
      </c>
      <c r="B4526" t="s">
        <v>4905</v>
      </c>
      <c r="C4526" t="s">
        <v>442</v>
      </c>
      <c r="D4526" t="s">
        <v>433</v>
      </c>
      <c r="E4526">
        <v>29.016400000000001</v>
      </c>
      <c r="F4526">
        <f t="shared" si="74"/>
        <v>56</v>
      </c>
    </row>
    <row r="4527" spans="1:6" x14ac:dyDescent="0.35">
      <c r="A4527">
        <v>56030</v>
      </c>
      <c r="B4527" t="s">
        <v>4906</v>
      </c>
      <c r="C4527" t="s">
        <v>442</v>
      </c>
      <c r="D4527" t="s">
        <v>433</v>
      </c>
      <c r="E4527">
        <v>33.342799999999997</v>
      </c>
      <c r="F4527">
        <f t="shared" si="74"/>
        <v>56</v>
      </c>
    </row>
    <row r="4528" spans="1:6" x14ac:dyDescent="0.35">
      <c r="A4528">
        <v>56031</v>
      </c>
      <c r="B4528" t="s">
        <v>4907</v>
      </c>
      <c r="C4528" t="s">
        <v>442</v>
      </c>
      <c r="D4528" t="s">
        <v>433</v>
      </c>
      <c r="E4528">
        <v>104.54810000000001</v>
      </c>
      <c r="F4528">
        <f t="shared" si="74"/>
        <v>56</v>
      </c>
    </row>
    <row r="4529" spans="1:6" x14ac:dyDescent="0.35">
      <c r="A4529">
        <v>56032</v>
      </c>
      <c r="B4529" t="s">
        <v>4908</v>
      </c>
      <c r="C4529" t="s">
        <v>432</v>
      </c>
      <c r="D4529" t="s">
        <v>433</v>
      </c>
      <c r="E4529">
        <v>22.569199999999999</v>
      </c>
      <c r="F4529">
        <f t="shared" si="74"/>
        <v>56</v>
      </c>
    </row>
    <row r="4530" spans="1:6" x14ac:dyDescent="0.35">
      <c r="A4530">
        <v>56033</v>
      </c>
      <c r="B4530" t="s">
        <v>4909</v>
      </c>
      <c r="C4530" t="s">
        <v>428</v>
      </c>
      <c r="D4530" t="s">
        <v>429</v>
      </c>
      <c r="E4530">
        <v>16.488099999999999</v>
      </c>
      <c r="F4530">
        <f t="shared" si="74"/>
        <v>56</v>
      </c>
    </row>
    <row r="4531" spans="1:6" x14ac:dyDescent="0.35">
      <c r="A4531">
        <v>56034</v>
      </c>
      <c r="B4531" t="s">
        <v>4910</v>
      </c>
      <c r="C4531" t="s">
        <v>428</v>
      </c>
      <c r="D4531" t="s">
        <v>429</v>
      </c>
      <c r="E4531">
        <v>33.594700000000003</v>
      </c>
      <c r="F4531">
        <f t="shared" si="74"/>
        <v>56</v>
      </c>
    </row>
    <row r="4532" spans="1:6" x14ac:dyDescent="0.35">
      <c r="A4532">
        <v>56035</v>
      </c>
      <c r="B4532" t="s">
        <v>4911</v>
      </c>
      <c r="C4532" t="s">
        <v>442</v>
      </c>
      <c r="D4532" t="s">
        <v>433</v>
      </c>
      <c r="E4532">
        <v>190.34139999999999</v>
      </c>
      <c r="F4532">
        <f t="shared" si="74"/>
        <v>56</v>
      </c>
    </row>
    <row r="4533" spans="1:6" x14ac:dyDescent="0.35">
      <c r="A4533">
        <v>56036</v>
      </c>
      <c r="B4533" t="s">
        <v>4912</v>
      </c>
      <c r="C4533" t="s">
        <v>428</v>
      </c>
      <c r="D4533" t="s">
        <v>429</v>
      </c>
      <c r="E4533">
        <v>105.1337</v>
      </c>
      <c r="F4533">
        <f t="shared" si="74"/>
        <v>56</v>
      </c>
    </row>
    <row r="4534" spans="1:6" x14ac:dyDescent="0.35">
      <c r="A4534">
        <v>56037</v>
      </c>
      <c r="B4534" t="s">
        <v>4913</v>
      </c>
      <c r="C4534" t="s">
        <v>428</v>
      </c>
      <c r="D4534" t="s">
        <v>429</v>
      </c>
      <c r="E4534">
        <v>86.380099999999999</v>
      </c>
      <c r="F4534">
        <f t="shared" si="74"/>
        <v>56</v>
      </c>
    </row>
    <row r="4535" spans="1:6" x14ac:dyDescent="0.35">
      <c r="A4535">
        <v>56038</v>
      </c>
      <c r="B4535" t="s">
        <v>4914</v>
      </c>
      <c r="C4535" t="s">
        <v>442</v>
      </c>
      <c r="D4535" t="s">
        <v>433</v>
      </c>
      <c r="E4535">
        <v>10.795500000000001</v>
      </c>
      <c r="F4535">
        <f t="shared" si="74"/>
        <v>56</v>
      </c>
    </row>
    <row r="4536" spans="1:6" x14ac:dyDescent="0.35">
      <c r="A4536">
        <v>56039</v>
      </c>
      <c r="B4536" t="s">
        <v>4915</v>
      </c>
      <c r="C4536" t="s">
        <v>442</v>
      </c>
      <c r="D4536" t="s">
        <v>433</v>
      </c>
      <c r="E4536">
        <v>83.376900000000006</v>
      </c>
      <c r="F4536">
        <f t="shared" si="74"/>
        <v>56</v>
      </c>
    </row>
    <row r="4537" spans="1:6" x14ac:dyDescent="0.35">
      <c r="A4537">
        <v>56040</v>
      </c>
      <c r="B4537" t="s">
        <v>4916</v>
      </c>
      <c r="C4537" t="s">
        <v>442</v>
      </c>
      <c r="D4537" t="s">
        <v>433</v>
      </c>
      <c r="E4537">
        <v>24.244</v>
      </c>
      <c r="F4537">
        <f t="shared" si="74"/>
        <v>56</v>
      </c>
    </row>
    <row r="4538" spans="1:6" x14ac:dyDescent="0.35">
      <c r="A4538">
        <v>56041</v>
      </c>
      <c r="B4538" t="s">
        <v>4917</v>
      </c>
      <c r="C4538" t="s">
        <v>432</v>
      </c>
      <c r="D4538" t="s">
        <v>433</v>
      </c>
      <c r="E4538">
        <v>18.878399999999999</v>
      </c>
      <c r="F4538">
        <f t="shared" si="74"/>
        <v>56</v>
      </c>
    </row>
    <row r="4539" spans="1:6" x14ac:dyDescent="0.35">
      <c r="A4539">
        <v>56042</v>
      </c>
      <c r="B4539" t="s">
        <v>4918</v>
      </c>
      <c r="C4539" t="s">
        <v>428</v>
      </c>
      <c r="D4539" t="s">
        <v>429</v>
      </c>
      <c r="E4539">
        <v>69.501099999999994</v>
      </c>
      <c r="F4539">
        <f t="shared" si="74"/>
        <v>56</v>
      </c>
    </row>
    <row r="4540" spans="1:6" x14ac:dyDescent="0.35">
      <c r="A4540">
        <v>56043</v>
      </c>
      <c r="B4540" t="s">
        <v>4919</v>
      </c>
      <c r="C4540" t="s">
        <v>442</v>
      </c>
      <c r="D4540" t="s">
        <v>433</v>
      </c>
      <c r="E4540">
        <v>26.864100000000001</v>
      </c>
      <c r="F4540">
        <f t="shared" si="74"/>
        <v>56</v>
      </c>
    </row>
    <row r="4541" spans="1:6" x14ac:dyDescent="0.35">
      <c r="A4541">
        <v>56044</v>
      </c>
      <c r="B4541" t="s">
        <v>4920</v>
      </c>
      <c r="C4541" t="s">
        <v>442</v>
      </c>
      <c r="D4541" t="s">
        <v>433</v>
      </c>
      <c r="E4541">
        <v>42.440800000000003</v>
      </c>
      <c r="F4541">
        <f t="shared" si="74"/>
        <v>56</v>
      </c>
    </row>
    <row r="4542" spans="1:6" x14ac:dyDescent="0.35">
      <c r="A4542">
        <v>56045</v>
      </c>
      <c r="B4542" t="s">
        <v>4921</v>
      </c>
      <c r="C4542" t="s">
        <v>428</v>
      </c>
      <c r="D4542" t="s">
        <v>429</v>
      </c>
      <c r="E4542">
        <v>52.718400000000003</v>
      </c>
      <c r="F4542">
        <f t="shared" si="74"/>
        <v>56</v>
      </c>
    </row>
    <row r="4543" spans="1:6" x14ac:dyDescent="0.35">
      <c r="A4543">
        <v>56046</v>
      </c>
      <c r="B4543" t="s">
        <v>4922</v>
      </c>
      <c r="C4543" t="s">
        <v>428</v>
      </c>
      <c r="D4543" t="s">
        <v>429</v>
      </c>
      <c r="E4543">
        <v>5.4165999999999999</v>
      </c>
      <c r="F4543">
        <f t="shared" si="74"/>
        <v>56</v>
      </c>
    </row>
    <row r="4544" spans="1:6" x14ac:dyDescent="0.35">
      <c r="A4544">
        <v>56047</v>
      </c>
      <c r="B4544" t="s">
        <v>4923</v>
      </c>
      <c r="C4544" t="s">
        <v>428</v>
      </c>
      <c r="D4544" t="s">
        <v>429</v>
      </c>
      <c r="E4544">
        <v>27.022500000000001</v>
      </c>
      <c r="F4544">
        <f t="shared" si="74"/>
        <v>56</v>
      </c>
    </row>
    <row r="4545" spans="1:6" x14ac:dyDescent="0.35">
      <c r="A4545">
        <v>56048</v>
      </c>
      <c r="B4545" t="s">
        <v>4924</v>
      </c>
      <c r="C4545" t="s">
        <v>428</v>
      </c>
      <c r="D4545" t="s">
        <v>429</v>
      </c>
      <c r="E4545">
        <v>77.999899999999997</v>
      </c>
      <c r="F4545">
        <f t="shared" si="74"/>
        <v>56</v>
      </c>
    </row>
    <row r="4546" spans="1:6" x14ac:dyDescent="0.35">
      <c r="A4546">
        <v>56049</v>
      </c>
      <c r="B4546" t="s">
        <v>4925</v>
      </c>
      <c r="C4546" t="s">
        <v>442</v>
      </c>
      <c r="D4546" t="s">
        <v>433</v>
      </c>
      <c r="E4546">
        <v>60.874099999999999</v>
      </c>
      <c r="F4546">
        <f t="shared" si="74"/>
        <v>56</v>
      </c>
    </row>
    <row r="4547" spans="1:6" x14ac:dyDescent="0.35">
      <c r="A4547">
        <v>56050</v>
      </c>
      <c r="B4547" t="s">
        <v>4926</v>
      </c>
      <c r="C4547" t="s">
        <v>428</v>
      </c>
      <c r="D4547" t="s">
        <v>429</v>
      </c>
      <c r="E4547">
        <v>278.26510000000002</v>
      </c>
      <c r="F4547">
        <f t="shared" ref="F4547:F4610" si="75">INT(A4547/1000)</f>
        <v>56</v>
      </c>
    </row>
    <row r="4548" spans="1:6" x14ac:dyDescent="0.35">
      <c r="A4548">
        <v>56051</v>
      </c>
      <c r="B4548" t="s">
        <v>4927</v>
      </c>
      <c r="C4548" t="s">
        <v>442</v>
      </c>
      <c r="D4548" t="s">
        <v>433</v>
      </c>
      <c r="E4548">
        <v>15.1074</v>
      </c>
      <c r="F4548">
        <f t="shared" si="75"/>
        <v>56</v>
      </c>
    </row>
    <row r="4549" spans="1:6" x14ac:dyDescent="0.35">
      <c r="A4549">
        <v>56052</v>
      </c>
      <c r="B4549" t="s">
        <v>4928</v>
      </c>
      <c r="C4549" t="s">
        <v>428</v>
      </c>
      <c r="D4549" t="s">
        <v>429</v>
      </c>
      <c r="E4549">
        <v>209.4102</v>
      </c>
      <c r="F4549">
        <f t="shared" si="75"/>
        <v>56</v>
      </c>
    </row>
    <row r="4550" spans="1:6" x14ac:dyDescent="0.35">
      <c r="A4550">
        <v>56053</v>
      </c>
      <c r="B4550" t="s">
        <v>4929</v>
      </c>
      <c r="C4550" t="s">
        <v>442</v>
      </c>
      <c r="D4550" t="s">
        <v>433</v>
      </c>
      <c r="E4550">
        <v>43.099800000000002</v>
      </c>
      <c r="F4550">
        <f t="shared" si="75"/>
        <v>56</v>
      </c>
    </row>
    <row r="4551" spans="1:6" x14ac:dyDescent="0.35">
      <c r="A4551">
        <v>56054</v>
      </c>
      <c r="B4551" t="s">
        <v>4930</v>
      </c>
      <c r="C4551" t="s">
        <v>428</v>
      </c>
      <c r="D4551" t="s">
        <v>429</v>
      </c>
      <c r="E4551">
        <v>15.536799999999999</v>
      </c>
      <c r="F4551">
        <f t="shared" si="75"/>
        <v>56</v>
      </c>
    </row>
    <row r="4552" spans="1:6" x14ac:dyDescent="0.35">
      <c r="A4552">
        <v>56055</v>
      </c>
      <c r="B4552" t="s">
        <v>4931</v>
      </c>
      <c r="C4552" t="s">
        <v>442</v>
      </c>
      <c r="D4552" t="s">
        <v>433</v>
      </c>
      <c r="E4552">
        <v>29.015799999999999</v>
      </c>
      <c r="F4552">
        <f t="shared" si="75"/>
        <v>56</v>
      </c>
    </row>
    <row r="4553" spans="1:6" x14ac:dyDescent="0.35">
      <c r="A4553">
        <v>56056</v>
      </c>
      <c r="B4553" t="s">
        <v>4932</v>
      </c>
      <c r="C4553" t="s">
        <v>442</v>
      </c>
      <c r="D4553" t="s">
        <v>433</v>
      </c>
      <c r="E4553">
        <v>45.185899999999997</v>
      </c>
      <c r="F4553">
        <f t="shared" si="75"/>
        <v>56</v>
      </c>
    </row>
    <row r="4554" spans="1:6" x14ac:dyDescent="0.35">
      <c r="A4554">
        <v>56057</v>
      </c>
      <c r="B4554" t="s">
        <v>4933</v>
      </c>
      <c r="C4554" t="s">
        <v>428</v>
      </c>
      <c r="D4554" t="s">
        <v>429</v>
      </c>
      <c r="E4554">
        <v>113.205</v>
      </c>
      <c r="F4554">
        <f t="shared" si="75"/>
        <v>56</v>
      </c>
    </row>
    <row r="4555" spans="1:6" x14ac:dyDescent="0.35">
      <c r="A4555">
        <v>56058</v>
      </c>
      <c r="B4555" t="s">
        <v>4934</v>
      </c>
      <c r="C4555" t="s">
        <v>428</v>
      </c>
      <c r="D4555" t="s">
        <v>429</v>
      </c>
      <c r="E4555">
        <v>20.4513</v>
      </c>
      <c r="F4555">
        <f t="shared" si="75"/>
        <v>56</v>
      </c>
    </row>
    <row r="4556" spans="1:6" x14ac:dyDescent="0.35">
      <c r="A4556">
        <v>56059</v>
      </c>
      <c r="B4556" t="s">
        <v>74</v>
      </c>
      <c r="C4556" t="s">
        <v>511</v>
      </c>
      <c r="D4556" t="s">
        <v>429</v>
      </c>
      <c r="E4556">
        <v>404.22710000000001</v>
      </c>
      <c r="F4556">
        <f t="shared" si="75"/>
        <v>56</v>
      </c>
    </row>
    <row r="4557" spans="1:6" x14ac:dyDescent="0.35">
      <c r="A4557">
        <v>56060</v>
      </c>
      <c r="B4557" t="s">
        <v>4935</v>
      </c>
      <c r="C4557" t="s">
        <v>428</v>
      </c>
      <c r="D4557" t="s">
        <v>429</v>
      </c>
      <c r="E4557">
        <v>30.8551</v>
      </c>
      <c r="F4557">
        <f t="shared" si="75"/>
        <v>56</v>
      </c>
    </row>
    <row r="4558" spans="1:6" x14ac:dyDescent="0.35">
      <c r="A4558">
        <v>57001</v>
      </c>
      <c r="B4558" t="s">
        <v>4936</v>
      </c>
      <c r="C4558" t="s">
        <v>432</v>
      </c>
      <c r="D4558" t="s">
        <v>433</v>
      </c>
      <c r="E4558">
        <v>87.315700000000007</v>
      </c>
      <c r="F4558">
        <f t="shared" si="75"/>
        <v>57</v>
      </c>
    </row>
    <row r="4559" spans="1:6" x14ac:dyDescent="0.35">
      <c r="A4559">
        <v>57002</v>
      </c>
      <c r="B4559" t="s">
        <v>4937</v>
      </c>
      <c r="C4559" t="s">
        <v>432</v>
      </c>
      <c r="D4559" t="s">
        <v>433</v>
      </c>
      <c r="E4559">
        <v>174.3766</v>
      </c>
      <c r="F4559">
        <f t="shared" si="75"/>
        <v>57</v>
      </c>
    </row>
    <row r="4560" spans="1:6" x14ac:dyDescent="0.35">
      <c r="A4560">
        <v>57003</v>
      </c>
      <c r="B4560" t="s">
        <v>4938</v>
      </c>
      <c r="C4560" t="s">
        <v>428</v>
      </c>
      <c r="D4560" t="s">
        <v>429</v>
      </c>
      <c r="E4560">
        <v>63.631999999999998</v>
      </c>
      <c r="F4560">
        <f t="shared" si="75"/>
        <v>57</v>
      </c>
    </row>
    <row r="4561" spans="1:6" x14ac:dyDescent="0.35">
      <c r="A4561">
        <v>57004</v>
      </c>
      <c r="B4561" t="s">
        <v>4939</v>
      </c>
      <c r="C4561" t="s">
        <v>432</v>
      </c>
      <c r="D4561" t="s">
        <v>433</v>
      </c>
      <c r="E4561">
        <v>13.739699999999999</v>
      </c>
      <c r="F4561">
        <f t="shared" si="75"/>
        <v>57</v>
      </c>
    </row>
    <row r="4562" spans="1:6" x14ac:dyDescent="0.35">
      <c r="A4562">
        <v>57005</v>
      </c>
      <c r="B4562" t="s">
        <v>4940</v>
      </c>
      <c r="C4562" t="s">
        <v>428</v>
      </c>
      <c r="D4562" t="s">
        <v>429</v>
      </c>
      <c r="E4562">
        <v>23.814399999999999</v>
      </c>
      <c r="F4562">
        <f t="shared" si="75"/>
        <v>57</v>
      </c>
    </row>
    <row r="4563" spans="1:6" x14ac:dyDescent="0.35">
      <c r="A4563">
        <v>57006</v>
      </c>
      <c r="B4563" t="s">
        <v>4941</v>
      </c>
      <c r="C4563" t="s">
        <v>442</v>
      </c>
      <c r="D4563" t="s">
        <v>433</v>
      </c>
      <c r="E4563">
        <v>48.160400000000003</v>
      </c>
      <c r="F4563">
        <f t="shared" si="75"/>
        <v>57</v>
      </c>
    </row>
    <row r="4564" spans="1:6" x14ac:dyDescent="0.35">
      <c r="A4564">
        <v>57007</v>
      </c>
      <c r="B4564" t="s">
        <v>4942</v>
      </c>
      <c r="C4564" t="s">
        <v>428</v>
      </c>
      <c r="D4564" t="s">
        <v>429</v>
      </c>
      <c r="E4564">
        <v>145.9487</v>
      </c>
      <c r="F4564">
        <f t="shared" si="75"/>
        <v>57</v>
      </c>
    </row>
    <row r="4565" spans="1:6" x14ac:dyDescent="0.35">
      <c r="A4565">
        <v>57008</v>
      </c>
      <c r="B4565" t="s">
        <v>4943</v>
      </c>
      <c r="C4565" t="s">
        <v>428</v>
      </c>
      <c r="D4565" t="s">
        <v>429</v>
      </c>
      <c r="E4565">
        <v>18.543299999999999</v>
      </c>
      <c r="F4565">
        <f t="shared" si="75"/>
        <v>57</v>
      </c>
    </row>
    <row r="4566" spans="1:6" x14ac:dyDescent="0.35">
      <c r="A4566">
        <v>57009</v>
      </c>
      <c r="B4566" t="s">
        <v>4944</v>
      </c>
      <c r="C4566" t="s">
        <v>428</v>
      </c>
      <c r="D4566" t="s">
        <v>429</v>
      </c>
      <c r="E4566">
        <v>37.587299999999999</v>
      </c>
      <c r="F4566">
        <f t="shared" si="75"/>
        <v>57</v>
      </c>
    </row>
    <row r="4567" spans="1:6" x14ac:dyDescent="0.35">
      <c r="A4567">
        <v>57010</v>
      </c>
      <c r="B4567" t="s">
        <v>4945</v>
      </c>
      <c r="C4567" t="s">
        <v>432</v>
      </c>
      <c r="D4567" t="s">
        <v>433</v>
      </c>
      <c r="E4567">
        <v>10.4495</v>
      </c>
      <c r="F4567">
        <f t="shared" si="75"/>
        <v>57</v>
      </c>
    </row>
    <row r="4568" spans="1:6" x14ac:dyDescent="0.35">
      <c r="A4568">
        <v>57011</v>
      </c>
      <c r="B4568" t="s">
        <v>4946</v>
      </c>
      <c r="C4568" t="s">
        <v>428</v>
      </c>
      <c r="D4568" t="s">
        <v>429</v>
      </c>
      <c r="E4568">
        <v>14.811500000000001</v>
      </c>
      <c r="F4568">
        <f t="shared" si="75"/>
        <v>57</v>
      </c>
    </row>
    <row r="4569" spans="1:6" x14ac:dyDescent="0.35">
      <c r="A4569">
        <v>57012</v>
      </c>
      <c r="B4569" t="s">
        <v>4947</v>
      </c>
      <c r="C4569" t="s">
        <v>432</v>
      </c>
      <c r="D4569" t="s">
        <v>433</v>
      </c>
      <c r="E4569">
        <v>25.0548</v>
      </c>
      <c r="F4569">
        <f t="shared" si="75"/>
        <v>57</v>
      </c>
    </row>
    <row r="4570" spans="1:6" x14ac:dyDescent="0.35">
      <c r="A4570">
        <v>57013</v>
      </c>
      <c r="B4570" t="s">
        <v>4948</v>
      </c>
      <c r="C4570" t="s">
        <v>442</v>
      </c>
      <c r="D4570" t="s">
        <v>433</v>
      </c>
      <c r="E4570">
        <v>15.018700000000001</v>
      </c>
      <c r="F4570">
        <f t="shared" si="75"/>
        <v>57</v>
      </c>
    </row>
    <row r="4571" spans="1:6" x14ac:dyDescent="0.35">
      <c r="A4571">
        <v>57014</v>
      </c>
      <c r="B4571" t="s">
        <v>4949</v>
      </c>
      <c r="C4571" t="s">
        <v>442</v>
      </c>
      <c r="D4571" t="s">
        <v>433</v>
      </c>
      <c r="E4571">
        <v>8.9306000000000001</v>
      </c>
      <c r="F4571">
        <f t="shared" si="75"/>
        <v>57</v>
      </c>
    </row>
    <row r="4572" spans="1:6" x14ac:dyDescent="0.35">
      <c r="A4572">
        <v>57015</v>
      </c>
      <c r="B4572" t="s">
        <v>4950</v>
      </c>
      <c r="C4572" t="s">
        <v>428</v>
      </c>
      <c r="D4572" t="s">
        <v>429</v>
      </c>
      <c r="E4572">
        <v>31.4602</v>
      </c>
      <c r="F4572">
        <f t="shared" si="75"/>
        <v>57</v>
      </c>
    </row>
    <row r="4573" spans="1:6" x14ac:dyDescent="0.35">
      <c r="A4573">
        <v>57016</v>
      </c>
      <c r="B4573" t="s">
        <v>4951</v>
      </c>
      <c r="C4573" t="s">
        <v>428</v>
      </c>
      <c r="D4573" t="s">
        <v>429</v>
      </c>
      <c r="E4573">
        <v>71.353899999999996</v>
      </c>
      <c r="F4573">
        <f t="shared" si="75"/>
        <v>57</v>
      </c>
    </row>
    <row r="4574" spans="1:6" x14ac:dyDescent="0.35">
      <c r="A4574">
        <v>57017</v>
      </c>
      <c r="B4574" t="s">
        <v>4952</v>
      </c>
      <c r="C4574" t="s">
        <v>432</v>
      </c>
      <c r="D4574" t="s">
        <v>433</v>
      </c>
      <c r="E4574">
        <v>59.232199999999999</v>
      </c>
      <c r="F4574">
        <f t="shared" si="75"/>
        <v>57</v>
      </c>
    </row>
    <row r="4575" spans="1:6" x14ac:dyDescent="0.35">
      <c r="A4575">
        <v>57018</v>
      </c>
      <c r="B4575" t="s">
        <v>4953</v>
      </c>
      <c r="C4575" t="s">
        <v>432</v>
      </c>
      <c r="D4575" t="s">
        <v>433</v>
      </c>
      <c r="E4575">
        <v>22.382000000000001</v>
      </c>
      <c r="F4575">
        <f t="shared" si="75"/>
        <v>57</v>
      </c>
    </row>
    <row r="4576" spans="1:6" x14ac:dyDescent="0.35">
      <c r="A4576">
        <v>57019</v>
      </c>
      <c r="B4576" t="s">
        <v>4954</v>
      </c>
      <c r="C4576" t="s">
        <v>442</v>
      </c>
      <c r="D4576" t="s">
        <v>433</v>
      </c>
      <c r="E4576">
        <v>14.776899999999999</v>
      </c>
      <c r="F4576">
        <f t="shared" si="75"/>
        <v>57</v>
      </c>
    </row>
    <row r="4577" spans="1:6" x14ac:dyDescent="0.35">
      <c r="A4577">
        <v>57020</v>
      </c>
      <c r="B4577" t="s">
        <v>4955</v>
      </c>
      <c r="C4577" t="s">
        <v>432</v>
      </c>
      <c r="D4577" t="s">
        <v>433</v>
      </c>
      <c r="E4577">
        <v>9.9550999999999998</v>
      </c>
      <c r="F4577">
        <f t="shared" si="75"/>
        <v>57</v>
      </c>
    </row>
    <row r="4578" spans="1:6" x14ac:dyDescent="0.35">
      <c r="A4578">
        <v>57021</v>
      </c>
      <c r="B4578" t="s">
        <v>4956</v>
      </c>
      <c r="C4578" t="s">
        <v>432</v>
      </c>
      <c r="D4578" t="s">
        <v>433</v>
      </c>
      <c r="E4578">
        <v>26.823599999999999</v>
      </c>
      <c r="F4578">
        <f t="shared" si="75"/>
        <v>57</v>
      </c>
    </row>
    <row r="4579" spans="1:6" x14ac:dyDescent="0.35">
      <c r="A4579">
        <v>57022</v>
      </c>
      <c r="B4579" t="s">
        <v>4957</v>
      </c>
      <c r="C4579" t="s">
        <v>428</v>
      </c>
      <c r="D4579" t="s">
        <v>429</v>
      </c>
      <c r="E4579">
        <v>12.3847</v>
      </c>
      <c r="F4579">
        <f t="shared" si="75"/>
        <v>57</v>
      </c>
    </row>
    <row r="4580" spans="1:6" x14ac:dyDescent="0.35">
      <c r="A4580">
        <v>57023</v>
      </c>
      <c r="B4580" t="s">
        <v>4958</v>
      </c>
      <c r="C4580" t="s">
        <v>428</v>
      </c>
      <c r="D4580" t="s">
        <v>429</v>
      </c>
      <c r="E4580">
        <v>21.5428</v>
      </c>
      <c r="F4580">
        <f t="shared" si="75"/>
        <v>57</v>
      </c>
    </row>
    <row r="4581" spans="1:6" x14ac:dyDescent="0.35">
      <c r="A4581">
        <v>57024</v>
      </c>
      <c r="B4581" t="s">
        <v>4959</v>
      </c>
      <c r="C4581" t="s">
        <v>428</v>
      </c>
      <c r="D4581" t="s">
        <v>429</v>
      </c>
      <c r="E4581">
        <v>23.014800000000001</v>
      </c>
      <c r="F4581">
        <f t="shared" si="75"/>
        <v>57</v>
      </c>
    </row>
    <row r="4582" spans="1:6" x14ac:dyDescent="0.35">
      <c r="A4582">
        <v>57025</v>
      </c>
      <c r="B4582" t="s">
        <v>4960</v>
      </c>
      <c r="C4582" t="s">
        <v>428</v>
      </c>
      <c r="D4582" t="s">
        <v>429</v>
      </c>
      <c r="E4582">
        <v>53.633800000000001</v>
      </c>
      <c r="F4582">
        <f t="shared" si="75"/>
        <v>57</v>
      </c>
    </row>
    <row r="4583" spans="1:6" x14ac:dyDescent="0.35">
      <c r="A4583">
        <v>57026</v>
      </c>
      <c r="B4583" t="s">
        <v>4961</v>
      </c>
      <c r="C4583" t="s">
        <v>442</v>
      </c>
      <c r="D4583" t="s">
        <v>433</v>
      </c>
      <c r="E4583">
        <v>37.159399999999998</v>
      </c>
      <c r="F4583">
        <f t="shared" si="75"/>
        <v>57</v>
      </c>
    </row>
    <row r="4584" spans="1:6" x14ac:dyDescent="0.35">
      <c r="A4584">
        <v>57027</v>
      </c>
      <c r="B4584" t="s">
        <v>4962</v>
      </c>
      <c r="C4584" t="s">
        <v>442</v>
      </c>
      <c r="D4584" t="s">
        <v>433</v>
      </c>
      <c r="E4584">
        <v>54.963000000000001</v>
      </c>
      <c r="F4584">
        <f t="shared" si="75"/>
        <v>57</v>
      </c>
    </row>
    <row r="4585" spans="1:6" x14ac:dyDescent="0.35">
      <c r="A4585">
        <v>57028</v>
      </c>
      <c r="B4585" t="s">
        <v>4963</v>
      </c>
      <c r="C4585" t="s">
        <v>442</v>
      </c>
      <c r="D4585" t="s">
        <v>433</v>
      </c>
      <c r="E4585">
        <v>100.25530000000001</v>
      </c>
      <c r="F4585">
        <f t="shared" si="75"/>
        <v>57</v>
      </c>
    </row>
    <row r="4586" spans="1:6" x14ac:dyDescent="0.35">
      <c r="A4586">
        <v>57029</v>
      </c>
      <c r="B4586" t="s">
        <v>4964</v>
      </c>
      <c r="C4586" t="s">
        <v>442</v>
      </c>
      <c r="D4586" t="s">
        <v>433</v>
      </c>
      <c r="E4586">
        <v>17.764900000000001</v>
      </c>
      <c r="F4586">
        <f t="shared" si="75"/>
        <v>57</v>
      </c>
    </row>
    <row r="4587" spans="1:6" x14ac:dyDescent="0.35">
      <c r="A4587">
        <v>57030</v>
      </c>
      <c r="B4587" t="s">
        <v>4965</v>
      </c>
      <c r="C4587" t="s">
        <v>428</v>
      </c>
      <c r="D4587" t="s">
        <v>429</v>
      </c>
      <c r="E4587">
        <v>4.2793000000000001</v>
      </c>
      <c r="F4587">
        <f t="shared" si="75"/>
        <v>57</v>
      </c>
    </row>
    <row r="4588" spans="1:6" x14ac:dyDescent="0.35">
      <c r="A4588">
        <v>57031</v>
      </c>
      <c r="B4588" t="s">
        <v>4966</v>
      </c>
      <c r="C4588" t="s">
        <v>428</v>
      </c>
      <c r="D4588" t="s">
        <v>429</v>
      </c>
      <c r="E4588">
        <v>18.001999999999999</v>
      </c>
      <c r="F4588">
        <f t="shared" si="75"/>
        <v>57</v>
      </c>
    </row>
    <row r="4589" spans="1:6" x14ac:dyDescent="0.35">
      <c r="A4589">
        <v>57032</v>
      </c>
      <c r="B4589" t="s">
        <v>4967</v>
      </c>
      <c r="C4589" t="s">
        <v>428</v>
      </c>
      <c r="D4589" t="s">
        <v>429</v>
      </c>
      <c r="E4589">
        <v>11.7233</v>
      </c>
      <c r="F4589">
        <f t="shared" si="75"/>
        <v>57</v>
      </c>
    </row>
    <row r="4590" spans="1:6" x14ac:dyDescent="0.35">
      <c r="A4590">
        <v>57033</v>
      </c>
      <c r="B4590" t="s">
        <v>4968</v>
      </c>
      <c r="C4590" t="s">
        <v>432</v>
      </c>
      <c r="D4590" t="s">
        <v>433</v>
      </c>
      <c r="E4590">
        <v>204.27279999999999</v>
      </c>
      <c r="F4590">
        <f t="shared" si="75"/>
        <v>57</v>
      </c>
    </row>
    <row r="4591" spans="1:6" x14ac:dyDescent="0.35">
      <c r="A4591">
        <v>57034</v>
      </c>
      <c r="B4591" t="s">
        <v>4969</v>
      </c>
      <c r="C4591" t="s">
        <v>442</v>
      </c>
      <c r="D4591" t="s">
        <v>433</v>
      </c>
      <c r="E4591">
        <v>33.8504</v>
      </c>
      <c r="F4591">
        <f t="shared" si="75"/>
        <v>57</v>
      </c>
    </row>
    <row r="4592" spans="1:6" x14ac:dyDescent="0.35">
      <c r="A4592">
        <v>57035</v>
      </c>
      <c r="B4592" t="s">
        <v>4970</v>
      </c>
      <c r="C4592" t="s">
        <v>442</v>
      </c>
      <c r="D4592" t="s">
        <v>433</v>
      </c>
      <c r="E4592">
        <v>43.277500000000003</v>
      </c>
      <c r="F4592">
        <f t="shared" si="75"/>
        <v>57</v>
      </c>
    </row>
    <row r="4593" spans="1:6" x14ac:dyDescent="0.35">
      <c r="A4593">
        <v>57036</v>
      </c>
      <c r="B4593" t="s">
        <v>4971</v>
      </c>
      <c r="C4593" t="s">
        <v>432</v>
      </c>
      <c r="D4593" t="s">
        <v>433</v>
      </c>
      <c r="E4593">
        <v>11.054</v>
      </c>
      <c r="F4593">
        <f t="shared" si="75"/>
        <v>57</v>
      </c>
    </row>
    <row r="4594" spans="1:6" x14ac:dyDescent="0.35">
      <c r="A4594">
        <v>57037</v>
      </c>
      <c r="B4594" t="s">
        <v>4972</v>
      </c>
      <c r="C4594" t="s">
        <v>442</v>
      </c>
      <c r="D4594" t="s">
        <v>433</v>
      </c>
      <c r="E4594">
        <v>36.858800000000002</v>
      </c>
      <c r="F4594">
        <f t="shared" si="75"/>
        <v>57</v>
      </c>
    </row>
    <row r="4595" spans="1:6" x14ac:dyDescent="0.35">
      <c r="A4595">
        <v>57038</v>
      </c>
      <c r="B4595" t="s">
        <v>4973</v>
      </c>
      <c r="C4595" t="s">
        <v>442</v>
      </c>
      <c r="D4595" t="s">
        <v>433</v>
      </c>
      <c r="E4595">
        <v>10.7857</v>
      </c>
      <c r="F4595">
        <f t="shared" si="75"/>
        <v>57</v>
      </c>
    </row>
    <row r="4596" spans="1:6" x14ac:dyDescent="0.35">
      <c r="A4596">
        <v>57039</v>
      </c>
      <c r="B4596" t="s">
        <v>4974</v>
      </c>
      <c r="C4596" t="s">
        <v>442</v>
      </c>
      <c r="D4596" t="s">
        <v>433</v>
      </c>
      <c r="E4596">
        <v>12.7927</v>
      </c>
      <c r="F4596">
        <f t="shared" si="75"/>
        <v>57</v>
      </c>
    </row>
    <row r="4597" spans="1:6" x14ac:dyDescent="0.35">
      <c r="A4597">
        <v>57040</v>
      </c>
      <c r="B4597" t="s">
        <v>4975</v>
      </c>
      <c r="C4597" t="s">
        <v>432</v>
      </c>
      <c r="D4597" t="s">
        <v>433</v>
      </c>
      <c r="E4597">
        <v>20.293299999999999</v>
      </c>
      <c r="F4597">
        <f t="shared" si="75"/>
        <v>57</v>
      </c>
    </row>
    <row r="4598" spans="1:6" x14ac:dyDescent="0.35">
      <c r="A4598">
        <v>57041</v>
      </c>
      <c r="B4598" t="s">
        <v>4976</v>
      </c>
      <c r="C4598" t="s">
        <v>428</v>
      </c>
      <c r="D4598" t="s">
        <v>429</v>
      </c>
      <c r="E4598">
        <v>19.771000000000001</v>
      </c>
      <c r="F4598">
        <f t="shared" si="75"/>
        <v>57</v>
      </c>
    </row>
    <row r="4599" spans="1:6" x14ac:dyDescent="0.35">
      <c r="A4599">
        <v>57042</v>
      </c>
      <c r="B4599" t="s">
        <v>4977</v>
      </c>
      <c r="C4599" t="s">
        <v>428</v>
      </c>
      <c r="D4599" t="s">
        <v>429</v>
      </c>
      <c r="E4599">
        <v>22.6447</v>
      </c>
      <c r="F4599">
        <f t="shared" si="75"/>
        <v>57</v>
      </c>
    </row>
    <row r="4600" spans="1:6" x14ac:dyDescent="0.35">
      <c r="A4600">
        <v>57043</v>
      </c>
      <c r="B4600" t="s">
        <v>4978</v>
      </c>
      <c r="C4600" t="s">
        <v>428</v>
      </c>
      <c r="D4600" t="s">
        <v>429</v>
      </c>
      <c r="E4600">
        <v>30.7804</v>
      </c>
      <c r="F4600">
        <f t="shared" si="75"/>
        <v>57</v>
      </c>
    </row>
    <row r="4601" spans="1:6" x14ac:dyDescent="0.35">
      <c r="A4601">
        <v>57044</v>
      </c>
      <c r="B4601" t="s">
        <v>4979</v>
      </c>
      <c r="C4601" t="s">
        <v>432</v>
      </c>
      <c r="D4601" t="s">
        <v>433</v>
      </c>
      <c r="E4601">
        <v>37.613199999999999</v>
      </c>
      <c r="F4601">
        <f t="shared" si="75"/>
        <v>57</v>
      </c>
    </row>
    <row r="4602" spans="1:6" x14ac:dyDescent="0.35">
      <c r="A4602">
        <v>57045</v>
      </c>
      <c r="B4602" t="s">
        <v>4980</v>
      </c>
      <c r="C4602" t="s">
        <v>428</v>
      </c>
      <c r="D4602" t="s">
        <v>429</v>
      </c>
      <c r="E4602">
        <v>15.8645</v>
      </c>
      <c r="F4602">
        <f t="shared" si="75"/>
        <v>57</v>
      </c>
    </row>
    <row r="4603" spans="1:6" x14ac:dyDescent="0.35">
      <c r="A4603">
        <v>57046</v>
      </c>
      <c r="B4603" t="s">
        <v>4981</v>
      </c>
      <c r="C4603" t="s">
        <v>432</v>
      </c>
      <c r="D4603" t="s">
        <v>433</v>
      </c>
      <c r="E4603">
        <v>9.0055999999999994</v>
      </c>
      <c r="F4603">
        <f t="shared" si="75"/>
        <v>57</v>
      </c>
    </row>
    <row r="4604" spans="1:6" x14ac:dyDescent="0.35">
      <c r="A4604">
        <v>57047</v>
      </c>
      <c r="B4604" t="s">
        <v>4982</v>
      </c>
      <c r="C4604" t="s">
        <v>432</v>
      </c>
      <c r="D4604" t="s">
        <v>433</v>
      </c>
      <c r="E4604">
        <v>24.347100000000001</v>
      </c>
      <c r="F4604">
        <f t="shared" si="75"/>
        <v>57</v>
      </c>
    </row>
    <row r="4605" spans="1:6" x14ac:dyDescent="0.35">
      <c r="A4605">
        <v>57048</v>
      </c>
      <c r="B4605" t="s">
        <v>4983</v>
      </c>
      <c r="C4605" t="s">
        <v>432</v>
      </c>
      <c r="D4605" t="s">
        <v>433</v>
      </c>
      <c r="E4605">
        <v>9.5252999999999997</v>
      </c>
      <c r="F4605">
        <f t="shared" si="75"/>
        <v>57</v>
      </c>
    </row>
    <row r="4606" spans="1:6" x14ac:dyDescent="0.35">
      <c r="A4606">
        <v>57049</v>
      </c>
      <c r="B4606" t="s">
        <v>4984</v>
      </c>
      <c r="C4606" t="s">
        <v>442</v>
      </c>
      <c r="D4606" t="s">
        <v>433</v>
      </c>
      <c r="E4606">
        <v>94.705799999999996</v>
      </c>
      <c r="F4606">
        <f t="shared" si="75"/>
        <v>57</v>
      </c>
    </row>
    <row r="4607" spans="1:6" x14ac:dyDescent="0.35">
      <c r="A4607">
        <v>57050</v>
      </c>
      <c r="B4607" t="s">
        <v>4985</v>
      </c>
      <c r="C4607" t="s">
        <v>428</v>
      </c>
      <c r="D4607" t="s">
        <v>429</v>
      </c>
      <c r="E4607">
        <v>102.40770000000001</v>
      </c>
      <c r="F4607">
        <f t="shared" si="75"/>
        <v>57</v>
      </c>
    </row>
    <row r="4608" spans="1:6" x14ac:dyDescent="0.35">
      <c r="A4608">
        <v>57051</v>
      </c>
      <c r="B4608" t="s">
        <v>4986</v>
      </c>
      <c r="C4608" t="s">
        <v>428</v>
      </c>
      <c r="D4608" t="s">
        <v>429</v>
      </c>
      <c r="E4608">
        <v>22.5793</v>
      </c>
      <c r="F4608">
        <f t="shared" si="75"/>
        <v>57</v>
      </c>
    </row>
    <row r="4609" spans="1:6" x14ac:dyDescent="0.35">
      <c r="A4609">
        <v>57052</v>
      </c>
      <c r="B4609" t="s">
        <v>4987</v>
      </c>
      <c r="C4609" t="s">
        <v>442</v>
      </c>
      <c r="D4609" t="s">
        <v>433</v>
      </c>
      <c r="E4609">
        <v>15.101100000000001</v>
      </c>
      <c r="F4609">
        <f t="shared" si="75"/>
        <v>57</v>
      </c>
    </row>
    <row r="4610" spans="1:6" x14ac:dyDescent="0.35">
      <c r="A4610">
        <v>57053</v>
      </c>
      <c r="B4610" t="s">
        <v>4988</v>
      </c>
      <c r="C4610" t="s">
        <v>432</v>
      </c>
      <c r="D4610" t="s">
        <v>433</v>
      </c>
      <c r="E4610">
        <v>26.306100000000001</v>
      </c>
      <c r="F4610">
        <f t="shared" si="75"/>
        <v>57</v>
      </c>
    </row>
    <row r="4611" spans="1:6" x14ac:dyDescent="0.35">
      <c r="A4611">
        <v>57054</v>
      </c>
      <c r="B4611" t="s">
        <v>4989</v>
      </c>
      <c r="C4611" t="s">
        <v>442</v>
      </c>
      <c r="D4611" t="s">
        <v>433</v>
      </c>
      <c r="E4611">
        <v>27.016500000000001</v>
      </c>
      <c r="F4611">
        <f t="shared" ref="F4611:F4674" si="76">INT(A4611/1000)</f>
        <v>57</v>
      </c>
    </row>
    <row r="4612" spans="1:6" x14ac:dyDescent="0.35">
      <c r="A4612">
        <v>57055</v>
      </c>
      <c r="B4612" t="s">
        <v>4990</v>
      </c>
      <c r="C4612" t="s">
        <v>442</v>
      </c>
      <c r="D4612" t="s">
        <v>433</v>
      </c>
      <c r="E4612">
        <v>16.3642</v>
      </c>
      <c r="F4612">
        <f t="shared" si="76"/>
        <v>57</v>
      </c>
    </row>
    <row r="4613" spans="1:6" x14ac:dyDescent="0.35">
      <c r="A4613">
        <v>57056</v>
      </c>
      <c r="B4613" t="s">
        <v>4991</v>
      </c>
      <c r="C4613" t="s">
        <v>428</v>
      </c>
      <c r="D4613" t="s">
        <v>429</v>
      </c>
      <c r="E4613">
        <v>8.7784999999999993</v>
      </c>
      <c r="F4613">
        <f t="shared" si="76"/>
        <v>57</v>
      </c>
    </row>
    <row r="4614" spans="1:6" x14ac:dyDescent="0.35">
      <c r="A4614">
        <v>57057</v>
      </c>
      <c r="B4614" t="s">
        <v>4992</v>
      </c>
      <c r="C4614" t="s">
        <v>442</v>
      </c>
      <c r="D4614" t="s">
        <v>433</v>
      </c>
      <c r="E4614">
        <v>66.167900000000003</v>
      </c>
      <c r="F4614">
        <f t="shared" si="76"/>
        <v>57</v>
      </c>
    </row>
    <row r="4615" spans="1:6" x14ac:dyDescent="0.35">
      <c r="A4615">
        <v>57058</v>
      </c>
      <c r="B4615" t="s">
        <v>4993</v>
      </c>
      <c r="C4615" t="s">
        <v>432</v>
      </c>
      <c r="D4615" t="s">
        <v>433</v>
      </c>
      <c r="E4615">
        <v>25.0731</v>
      </c>
      <c r="F4615">
        <f t="shared" si="76"/>
        <v>57</v>
      </c>
    </row>
    <row r="4616" spans="1:6" x14ac:dyDescent="0.35">
      <c r="A4616">
        <v>57059</v>
      </c>
      <c r="B4616" t="s">
        <v>75</v>
      </c>
      <c r="C4616" t="s">
        <v>511</v>
      </c>
      <c r="D4616" t="s">
        <v>429</v>
      </c>
      <c r="E4616">
        <v>205.80160000000001</v>
      </c>
      <c r="F4616">
        <f t="shared" si="76"/>
        <v>57</v>
      </c>
    </row>
    <row r="4617" spans="1:6" x14ac:dyDescent="0.35">
      <c r="A4617">
        <v>57060</v>
      </c>
      <c r="B4617" t="s">
        <v>4994</v>
      </c>
      <c r="C4617" t="s">
        <v>428</v>
      </c>
      <c r="D4617" t="s">
        <v>429</v>
      </c>
      <c r="E4617">
        <v>26.814800000000002</v>
      </c>
      <c r="F4617">
        <f t="shared" si="76"/>
        <v>57</v>
      </c>
    </row>
    <row r="4618" spans="1:6" x14ac:dyDescent="0.35">
      <c r="A4618">
        <v>57061</v>
      </c>
      <c r="B4618" t="s">
        <v>4995</v>
      </c>
      <c r="C4618" t="s">
        <v>432</v>
      </c>
      <c r="D4618" t="s">
        <v>433</v>
      </c>
      <c r="E4618">
        <v>16.552199999999999</v>
      </c>
      <c r="F4618">
        <f t="shared" si="76"/>
        <v>57</v>
      </c>
    </row>
    <row r="4619" spans="1:6" x14ac:dyDescent="0.35">
      <c r="A4619">
        <v>57062</v>
      </c>
      <c r="B4619" t="s">
        <v>4996</v>
      </c>
      <c r="C4619" t="s">
        <v>428</v>
      </c>
      <c r="D4619" t="s">
        <v>429</v>
      </c>
      <c r="E4619">
        <v>49.721299999999999</v>
      </c>
      <c r="F4619">
        <f t="shared" si="76"/>
        <v>57</v>
      </c>
    </row>
    <row r="4620" spans="1:6" x14ac:dyDescent="0.35">
      <c r="A4620">
        <v>57063</v>
      </c>
      <c r="B4620" t="s">
        <v>4997</v>
      </c>
      <c r="C4620" t="s">
        <v>432</v>
      </c>
      <c r="D4620" t="s">
        <v>433</v>
      </c>
      <c r="E4620">
        <v>17.7455</v>
      </c>
      <c r="F4620">
        <f t="shared" si="76"/>
        <v>57</v>
      </c>
    </row>
    <row r="4621" spans="1:6" x14ac:dyDescent="0.35">
      <c r="A4621">
        <v>57064</v>
      </c>
      <c r="B4621" t="s">
        <v>4998</v>
      </c>
      <c r="C4621" t="s">
        <v>442</v>
      </c>
      <c r="D4621" t="s">
        <v>433</v>
      </c>
      <c r="E4621">
        <v>63.290900000000001</v>
      </c>
      <c r="F4621">
        <f t="shared" si="76"/>
        <v>57</v>
      </c>
    </row>
    <row r="4622" spans="1:6" x14ac:dyDescent="0.35">
      <c r="A4622">
        <v>57065</v>
      </c>
      <c r="B4622" t="s">
        <v>4999</v>
      </c>
      <c r="C4622" t="s">
        <v>432</v>
      </c>
      <c r="D4622" t="s">
        <v>433</v>
      </c>
      <c r="E4622">
        <v>7.9185999999999996</v>
      </c>
      <c r="F4622">
        <f t="shared" si="76"/>
        <v>57</v>
      </c>
    </row>
    <row r="4623" spans="1:6" x14ac:dyDescent="0.35">
      <c r="A4623">
        <v>57066</v>
      </c>
      <c r="B4623" t="s">
        <v>5000</v>
      </c>
      <c r="C4623" t="s">
        <v>442</v>
      </c>
      <c r="D4623" t="s">
        <v>433</v>
      </c>
      <c r="E4623">
        <v>11.945399999999999</v>
      </c>
      <c r="F4623">
        <f t="shared" si="76"/>
        <v>57</v>
      </c>
    </row>
    <row r="4624" spans="1:6" x14ac:dyDescent="0.35">
      <c r="A4624">
        <v>57067</v>
      </c>
      <c r="B4624" t="s">
        <v>5001</v>
      </c>
      <c r="C4624" t="s">
        <v>432</v>
      </c>
      <c r="D4624" t="s">
        <v>433</v>
      </c>
      <c r="E4624">
        <v>19.569500000000001</v>
      </c>
      <c r="F4624">
        <f t="shared" si="76"/>
        <v>57</v>
      </c>
    </row>
    <row r="4625" spans="1:6" x14ac:dyDescent="0.35">
      <c r="A4625">
        <v>57068</v>
      </c>
      <c r="B4625" t="s">
        <v>5002</v>
      </c>
      <c r="C4625" t="s">
        <v>442</v>
      </c>
      <c r="D4625" t="s">
        <v>433</v>
      </c>
      <c r="E4625">
        <v>11.073499999999999</v>
      </c>
      <c r="F4625">
        <f t="shared" si="76"/>
        <v>57</v>
      </c>
    </row>
    <row r="4626" spans="1:6" x14ac:dyDescent="0.35">
      <c r="A4626">
        <v>57069</v>
      </c>
      <c r="B4626" t="s">
        <v>5003</v>
      </c>
      <c r="C4626" t="s">
        <v>428</v>
      </c>
      <c r="D4626" t="s">
        <v>429</v>
      </c>
      <c r="E4626">
        <v>25.565100000000001</v>
      </c>
      <c r="F4626">
        <f t="shared" si="76"/>
        <v>57</v>
      </c>
    </row>
    <row r="4627" spans="1:6" x14ac:dyDescent="0.35">
      <c r="A4627">
        <v>57070</v>
      </c>
      <c r="B4627" t="s">
        <v>5004</v>
      </c>
      <c r="C4627" t="s">
        <v>442</v>
      </c>
      <c r="D4627" t="s">
        <v>433</v>
      </c>
      <c r="E4627">
        <v>26.218599999999999</v>
      </c>
      <c r="F4627">
        <f t="shared" si="76"/>
        <v>57</v>
      </c>
    </row>
    <row r="4628" spans="1:6" x14ac:dyDescent="0.35">
      <c r="A4628">
        <v>57071</v>
      </c>
      <c r="B4628" t="s">
        <v>5005</v>
      </c>
      <c r="C4628" t="s">
        <v>442</v>
      </c>
      <c r="D4628" t="s">
        <v>433</v>
      </c>
      <c r="E4628">
        <v>8.5581999999999994</v>
      </c>
      <c r="F4628">
        <f t="shared" si="76"/>
        <v>57</v>
      </c>
    </row>
    <row r="4629" spans="1:6" x14ac:dyDescent="0.35">
      <c r="A4629">
        <v>57072</v>
      </c>
      <c r="B4629" t="s">
        <v>5006</v>
      </c>
      <c r="C4629" t="s">
        <v>442</v>
      </c>
      <c r="D4629" t="s">
        <v>433</v>
      </c>
      <c r="E4629">
        <v>9.0421999999999993</v>
      </c>
      <c r="F4629">
        <f t="shared" si="76"/>
        <v>57</v>
      </c>
    </row>
    <row r="4630" spans="1:6" x14ac:dyDescent="0.35">
      <c r="A4630">
        <v>57073</v>
      </c>
      <c r="B4630" t="s">
        <v>5007</v>
      </c>
      <c r="C4630" t="s">
        <v>442</v>
      </c>
      <c r="D4630" t="s">
        <v>433</v>
      </c>
      <c r="E4630">
        <v>24.874500000000001</v>
      </c>
      <c r="F4630">
        <f t="shared" si="76"/>
        <v>57</v>
      </c>
    </row>
    <row r="4631" spans="1:6" x14ac:dyDescent="0.35">
      <c r="A4631">
        <v>58001</v>
      </c>
      <c r="B4631" t="s">
        <v>5008</v>
      </c>
      <c r="C4631" t="s">
        <v>432</v>
      </c>
      <c r="D4631" t="s">
        <v>433</v>
      </c>
      <c r="E4631">
        <v>15.0876</v>
      </c>
      <c r="F4631">
        <f t="shared" si="76"/>
        <v>58</v>
      </c>
    </row>
    <row r="4632" spans="1:6" x14ac:dyDescent="0.35">
      <c r="A4632">
        <v>58002</v>
      </c>
      <c r="B4632" t="s">
        <v>5009</v>
      </c>
      <c r="C4632" t="s">
        <v>442</v>
      </c>
      <c r="D4632" t="s">
        <v>433</v>
      </c>
      <c r="E4632">
        <v>9.67</v>
      </c>
      <c r="F4632">
        <f t="shared" si="76"/>
        <v>58</v>
      </c>
    </row>
    <row r="4633" spans="1:6" x14ac:dyDescent="0.35">
      <c r="A4633">
        <v>58003</v>
      </c>
      <c r="B4633" t="s">
        <v>5010</v>
      </c>
      <c r="C4633" t="s">
        <v>428</v>
      </c>
      <c r="D4633" t="s">
        <v>429</v>
      </c>
      <c r="E4633">
        <v>23.669</v>
      </c>
      <c r="F4633">
        <f t="shared" si="76"/>
        <v>58</v>
      </c>
    </row>
    <row r="4634" spans="1:6" x14ac:dyDescent="0.35">
      <c r="A4634">
        <v>58004</v>
      </c>
      <c r="B4634" t="s">
        <v>5011</v>
      </c>
      <c r="C4634" t="s">
        <v>428</v>
      </c>
      <c r="D4634" t="s">
        <v>429</v>
      </c>
      <c r="E4634">
        <v>92.162700000000001</v>
      </c>
      <c r="F4634">
        <f t="shared" si="76"/>
        <v>58</v>
      </c>
    </row>
    <row r="4635" spans="1:6" x14ac:dyDescent="0.35">
      <c r="A4635">
        <v>58005</v>
      </c>
      <c r="B4635" t="s">
        <v>5012</v>
      </c>
      <c r="C4635" t="s">
        <v>442</v>
      </c>
      <c r="D4635" t="s">
        <v>433</v>
      </c>
      <c r="E4635">
        <v>75.841999999999999</v>
      </c>
      <c r="F4635">
        <f t="shared" si="76"/>
        <v>58</v>
      </c>
    </row>
    <row r="4636" spans="1:6" x14ac:dyDescent="0.35">
      <c r="A4636">
        <v>58006</v>
      </c>
      <c r="B4636" t="s">
        <v>5013</v>
      </c>
      <c r="C4636" t="s">
        <v>442</v>
      </c>
      <c r="D4636" t="s">
        <v>433</v>
      </c>
      <c r="E4636">
        <v>16.215399999999999</v>
      </c>
      <c r="F4636">
        <f t="shared" si="76"/>
        <v>58</v>
      </c>
    </row>
    <row r="4637" spans="1:6" x14ac:dyDescent="0.35">
      <c r="A4637">
        <v>58007</v>
      </c>
      <c r="B4637" t="s">
        <v>5014</v>
      </c>
      <c r="C4637" t="s">
        <v>511</v>
      </c>
      <c r="D4637" t="s">
        <v>429</v>
      </c>
      <c r="E4637">
        <v>43.701500000000003</v>
      </c>
      <c r="F4637">
        <f t="shared" si="76"/>
        <v>58</v>
      </c>
    </row>
    <row r="4638" spans="1:6" x14ac:dyDescent="0.35">
      <c r="A4638">
        <v>58008</v>
      </c>
      <c r="B4638" t="s">
        <v>5015</v>
      </c>
      <c r="C4638" t="s">
        <v>432</v>
      </c>
      <c r="D4638" t="s">
        <v>433</v>
      </c>
      <c r="E4638">
        <v>28.540600000000001</v>
      </c>
      <c r="F4638">
        <f t="shared" si="76"/>
        <v>58</v>
      </c>
    </row>
    <row r="4639" spans="1:6" x14ac:dyDescent="0.35">
      <c r="A4639">
        <v>58009</v>
      </c>
      <c r="B4639" t="s">
        <v>5016</v>
      </c>
      <c r="C4639" t="s">
        <v>428</v>
      </c>
      <c r="D4639" t="s">
        <v>429</v>
      </c>
      <c r="E4639">
        <v>18.933800000000002</v>
      </c>
      <c r="F4639">
        <f t="shared" si="76"/>
        <v>58</v>
      </c>
    </row>
    <row r="4640" spans="1:6" x14ac:dyDescent="0.35">
      <c r="A4640">
        <v>58010</v>
      </c>
      <c r="B4640" t="s">
        <v>5017</v>
      </c>
      <c r="C4640" t="s">
        <v>442</v>
      </c>
      <c r="D4640" t="s">
        <v>433</v>
      </c>
      <c r="E4640">
        <v>12.0212</v>
      </c>
      <c r="F4640">
        <f t="shared" si="76"/>
        <v>58</v>
      </c>
    </row>
    <row r="4641" spans="1:6" x14ac:dyDescent="0.35">
      <c r="A4641">
        <v>58011</v>
      </c>
      <c r="B4641" t="s">
        <v>5018</v>
      </c>
      <c r="C4641" t="s">
        <v>428</v>
      </c>
      <c r="D4641" t="s">
        <v>429</v>
      </c>
      <c r="E4641">
        <v>54.594200000000001</v>
      </c>
      <c r="F4641">
        <f t="shared" si="76"/>
        <v>58</v>
      </c>
    </row>
    <row r="4642" spans="1:6" x14ac:dyDescent="0.35">
      <c r="A4642">
        <v>58012</v>
      </c>
      <c r="B4642" t="s">
        <v>5019</v>
      </c>
      <c r="C4642" t="s">
        <v>432</v>
      </c>
      <c r="D4642" t="s">
        <v>433</v>
      </c>
      <c r="E4642">
        <v>18.135899999999999</v>
      </c>
      <c r="F4642">
        <f t="shared" si="76"/>
        <v>58</v>
      </c>
    </row>
    <row r="4643" spans="1:6" x14ac:dyDescent="0.35">
      <c r="A4643">
        <v>58013</v>
      </c>
      <c r="B4643" t="s">
        <v>5020</v>
      </c>
      <c r="C4643" t="s">
        <v>432</v>
      </c>
      <c r="D4643" t="s">
        <v>433</v>
      </c>
      <c r="E4643">
        <v>142.7295</v>
      </c>
      <c r="F4643">
        <f t="shared" si="76"/>
        <v>58</v>
      </c>
    </row>
    <row r="4644" spans="1:6" x14ac:dyDescent="0.35">
      <c r="A4644">
        <v>58014</v>
      </c>
      <c r="B4644" t="s">
        <v>5021</v>
      </c>
      <c r="C4644" t="s">
        <v>442</v>
      </c>
      <c r="D4644" t="s">
        <v>433</v>
      </c>
      <c r="E4644">
        <v>40.718000000000004</v>
      </c>
      <c r="F4644">
        <f t="shared" si="76"/>
        <v>58</v>
      </c>
    </row>
    <row r="4645" spans="1:6" x14ac:dyDescent="0.35">
      <c r="A4645">
        <v>58015</v>
      </c>
      <c r="B4645" t="s">
        <v>5022</v>
      </c>
      <c r="C4645" t="s">
        <v>442</v>
      </c>
      <c r="D4645" t="s">
        <v>433</v>
      </c>
      <c r="E4645">
        <v>46.051900000000003</v>
      </c>
      <c r="F4645">
        <f t="shared" si="76"/>
        <v>58</v>
      </c>
    </row>
    <row r="4646" spans="1:6" x14ac:dyDescent="0.35">
      <c r="A4646">
        <v>58016</v>
      </c>
      <c r="B4646" t="s">
        <v>5023</v>
      </c>
      <c r="C4646" t="s">
        <v>432</v>
      </c>
      <c r="D4646" t="s">
        <v>433</v>
      </c>
      <c r="E4646">
        <v>37.371099999999998</v>
      </c>
      <c r="F4646">
        <f t="shared" si="76"/>
        <v>58</v>
      </c>
    </row>
    <row r="4647" spans="1:6" x14ac:dyDescent="0.35">
      <c r="A4647">
        <v>58017</v>
      </c>
      <c r="B4647" t="s">
        <v>5024</v>
      </c>
      <c r="C4647" t="s">
        <v>442</v>
      </c>
      <c r="D4647" t="s">
        <v>433</v>
      </c>
      <c r="E4647">
        <v>7.5137</v>
      </c>
      <c r="F4647">
        <f t="shared" si="76"/>
        <v>58</v>
      </c>
    </row>
    <row r="4648" spans="1:6" x14ac:dyDescent="0.35">
      <c r="A4648">
        <v>58018</v>
      </c>
      <c r="B4648" t="s">
        <v>5025</v>
      </c>
      <c r="C4648" t="s">
        <v>428</v>
      </c>
      <c r="D4648" t="s">
        <v>429</v>
      </c>
      <c r="E4648">
        <v>29.388500000000001</v>
      </c>
      <c r="F4648">
        <f t="shared" si="76"/>
        <v>58</v>
      </c>
    </row>
    <row r="4649" spans="1:6" x14ac:dyDescent="0.35">
      <c r="A4649">
        <v>58019</v>
      </c>
      <c r="B4649" t="s">
        <v>5026</v>
      </c>
      <c r="C4649" t="s">
        <v>442</v>
      </c>
      <c r="D4649" t="s">
        <v>433</v>
      </c>
      <c r="E4649">
        <v>20.359500000000001</v>
      </c>
      <c r="F4649">
        <f t="shared" si="76"/>
        <v>58</v>
      </c>
    </row>
    <row r="4650" spans="1:6" x14ac:dyDescent="0.35">
      <c r="A4650">
        <v>58020</v>
      </c>
      <c r="B4650" t="s">
        <v>5027</v>
      </c>
      <c r="C4650" t="s">
        <v>432</v>
      </c>
      <c r="D4650" t="s">
        <v>433</v>
      </c>
      <c r="E4650">
        <v>86.164000000000001</v>
      </c>
      <c r="F4650">
        <f t="shared" si="76"/>
        <v>58</v>
      </c>
    </row>
    <row r="4651" spans="1:6" x14ac:dyDescent="0.35">
      <c r="A4651">
        <v>58021</v>
      </c>
      <c r="B4651" t="s">
        <v>5028</v>
      </c>
      <c r="C4651" t="s">
        <v>428</v>
      </c>
      <c r="D4651" t="s">
        <v>429</v>
      </c>
      <c r="E4651">
        <v>5.6702000000000004</v>
      </c>
      <c r="F4651">
        <f t="shared" si="76"/>
        <v>58</v>
      </c>
    </row>
    <row r="4652" spans="1:6" x14ac:dyDescent="0.35">
      <c r="A4652">
        <v>58022</v>
      </c>
      <c r="B4652" t="s">
        <v>5029</v>
      </c>
      <c r="C4652" t="s">
        <v>428</v>
      </c>
      <c r="D4652" t="s">
        <v>429</v>
      </c>
      <c r="E4652">
        <v>13.6556</v>
      </c>
      <c r="F4652">
        <f t="shared" si="76"/>
        <v>58</v>
      </c>
    </row>
    <row r="4653" spans="1:6" x14ac:dyDescent="0.35">
      <c r="A4653">
        <v>58023</v>
      </c>
      <c r="B4653" t="s">
        <v>5030</v>
      </c>
      <c r="C4653" t="s">
        <v>428</v>
      </c>
      <c r="D4653" t="s">
        <v>429</v>
      </c>
      <c r="E4653">
        <v>29.409800000000001</v>
      </c>
      <c r="F4653">
        <f t="shared" si="76"/>
        <v>58</v>
      </c>
    </row>
    <row r="4654" spans="1:6" x14ac:dyDescent="0.35">
      <c r="A4654">
        <v>58024</v>
      </c>
      <c r="B4654" t="s">
        <v>5031</v>
      </c>
      <c r="C4654" t="s">
        <v>442</v>
      </c>
      <c r="D4654" t="s">
        <v>433</v>
      </c>
      <c r="E4654">
        <v>30.7043</v>
      </c>
      <c r="F4654">
        <f t="shared" si="76"/>
        <v>58</v>
      </c>
    </row>
    <row r="4655" spans="1:6" x14ac:dyDescent="0.35">
      <c r="A4655">
        <v>58025</v>
      </c>
      <c r="B4655" t="s">
        <v>5032</v>
      </c>
      <c r="C4655" t="s">
        <v>442</v>
      </c>
      <c r="D4655" t="s">
        <v>433</v>
      </c>
      <c r="E4655">
        <v>14.7963</v>
      </c>
      <c r="F4655">
        <f t="shared" si="76"/>
        <v>58</v>
      </c>
    </row>
    <row r="4656" spans="1:6" x14ac:dyDescent="0.35">
      <c r="A4656">
        <v>58026</v>
      </c>
      <c r="B4656" t="s">
        <v>5033</v>
      </c>
      <c r="C4656" t="s">
        <v>442</v>
      </c>
      <c r="D4656" t="s">
        <v>433</v>
      </c>
      <c r="E4656">
        <v>18.0794</v>
      </c>
      <c r="F4656">
        <f t="shared" si="76"/>
        <v>58</v>
      </c>
    </row>
    <row r="4657" spans="1:6" x14ac:dyDescent="0.35">
      <c r="A4657">
        <v>58027</v>
      </c>
      <c r="B4657" t="s">
        <v>5034</v>
      </c>
      <c r="C4657" t="s">
        <v>428</v>
      </c>
      <c r="D4657" t="s">
        <v>429</v>
      </c>
      <c r="E4657">
        <v>12.2181</v>
      </c>
      <c r="F4657">
        <f t="shared" si="76"/>
        <v>58</v>
      </c>
    </row>
    <row r="4658" spans="1:6" x14ac:dyDescent="0.35">
      <c r="A4658">
        <v>58028</v>
      </c>
      <c r="B4658" t="s">
        <v>5035</v>
      </c>
      <c r="C4658" t="s">
        <v>432</v>
      </c>
      <c r="D4658" t="s">
        <v>433</v>
      </c>
      <c r="E4658">
        <v>31.693300000000001</v>
      </c>
      <c r="F4658">
        <f t="shared" si="76"/>
        <v>58</v>
      </c>
    </row>
    <row r="4659" spans="1:6" x14ac:dyDescent="0.35">
      <c r="A4659">
        <v>58029</v>
      </c>
      <c r="B4659" t="s">
        <v>5036</v>
      </c>
      <c r="C4659" t="s">
        <v>442</v>
      </c>
      <c r="D4659" t="s">
        <v>433</v>
      </c>
      <c r="E4659">
        <v>135.00149999999999</v>
      </c>
      <c r="F4659">
        <f t="shared" si="76"/>
        <v>58</v>
      </c>
    </row>
    <row r="4660" spans="1:6" x14ac:dyDescent="0.35">
      <c r="A4660">
        <v>58030</v>
      </c>
      <c r="B4660" t="s">
        <v>5037</v>
      </c>
      <c r="C4660" t="s">
        <v>428</v>
      </c>
      <c r="D4660" t="s">
        <v>429</v>
      </c>
      <c r="E4660">
        <v>18.915600000000001</v>
      </c>
      <c r="F4660">
        <f t="shared" si="76"/>
        <v>58</v>
      </c>
    </row>
    <row r="4661" spans="1:6" x14ac:dyDescent="0.35">
      <c r="A4661">
        <v>58031</v>
      </c>
      <c r="B4661" t="s">
        <v>5038</v>
      </c>
      <c r="C4661" t="s">
        <v>428</v>
      </c>
      <c r="D4661" t="s">
        <v>429</v>
      </c>
      <c r="E4661">
        <v>10.663600000000001</v>
      </c>
      <c r="F4661">
        <f t="shared" si="76"/>
        <v>58</v>
      </c>
    </row>
    <row r="4662" spans="1:6" x14ac:dyDescent="0.35">
      <c r="A4662">
        <v>58032</v>
      </c>
      <c r="B4662" t="s">
        <v>5039</v>
      </c>
      <c r="C4662" t="s">
        <v>511</v>
      </c>
      <c r="D4662" t="s">
        <v>429</v>
      </c>
      <c r="E4662">
        <v>73.9054</v>
      </c>
      <c r="F4662">
        <f t="shared" si="76"/>
        <v>58</v>
      </c>
    </row>
    <row r="4663" spans="1:6" x14ac:dyDescent="0.35">
      <c r="A4663">
        <v>58033</v>
      </c>
      <c r="B4663" t="s">
        <v>5040</v>
      </c>
      <c r="C4663" t="s">
        <v>442</v>
      </c>
      <c r="D4663" t="s">
        <v>433</v>
      </c>
      <c r="E4663">
        <v>20.340299999999999</v>
      </c>
      <c r="F4663">
        <f t="shared" si="76"/>
        <v>58</v>
      </c>
    </row>
    <row r="4664" spans="1:6" x14ac:dyDescent="0.35">
      <c r="A4664">
        <v>58034</v>
      </c>
      <c r="B4664" t="s">
        <v>5041</v>
      </c>
      <c r="C4664" t="s">
        <v>442</v>
      </c>
      <c r="D4664" t="s">
        <v>433</v>
      </c>
      <c r="E4664">
        <v>27.121099999999998</v>
      </c>
      <c r="F4664">
        <f t="shared" si="76"/>
        <v>58</v>
      </c>
    </row>
    <row r="4665" spans="1:6" x14ac:dyDescent="0.35">
      <c r="A4665">
        <v>58035</v>
      </c>
      <c r="B4665" t="s">
        <v>5042</v>
      </c>
      <c r="C4665" t="s">
        <v>428</v>
      </c>
      <c r="D4665" t="s">
        <v>429</v>
      </c>
      <c r="E4665">
        <v>3.5121000000000002</v>
      </c>
      <c r="F4665">
        <f t="shared" si="76"/>
        <v>58</v>
      </c>
    </row>
    <row r="4666" spans="1:6" x14ac:dyDescent="0.35">
      <c r="A4666">
        <v>58036</v>
      </c>
      <c r="B4666" t="s">
        <v>5043</v>
      </c>
      <c r="C4666" t="s">
        <v>442</v>
      </c>
      <c r="D4666" t="s">
        <v>433</v>
      </c>
      <c r="E4666">
        <v>41.322000000000003</v>
      </c>
      <c r="F4666">
        <f t="shared" si="76"/>
        <v>58</v>
      </c>
    </row>
    <row r="4667" spans="1:6" x14ac:dyDescent="0.35">
      <c r="A4667">
        <v>58037</v>
      </c>
      <c r="B4667" t="s">
        <v>5044</v>
      </c>
      <c r="C4667" t="s">
        <v>442</v>
      </c>
      <c r="D4667" t="s">
        <v>433</v>
      </c>
      <c r="E4667">
        <v>5.8526999999999996</v>
      </c>
      <c r="F4667">
        <f t="shared" si="76"/>
        <v>58</v>
      </c>
    </row>
    <row r="4668" spans="1:6" x14ac:dyDescent="0.35">
      <c r="A4668">
        <v>58038</v>
      </c>
      <c r="B4668" t="s">
        <v>5045</v>
      </c>
      <c r="C4668" t="s">
        <v>428</v>
      </c>
      <c r="D4668" t="s">
        <v>429</v>
      </c>
      <c r="E4668">
        <v>31.493099999999998</v>
      </c>
      <c r="F4668">
        <f t="shared" si="76"/>
        <v>58</v>
      </c>
    </row>
    <row r="4669" spans="1:6" x14ac:dyDescent="0.35">
      <c r="A4669">
        <v>58039</v>
      </c>
      <c r="B4669" t="s">
        <v>5046</v>
      </c>
      <c r="C4669" t="s">
        <v>428</v>
      </c>
      <c r="D4669" t="s">
        <v>429</v>
      </c>
      <c r="E4669">
        <v>23.1297</v>
      </c>
      <c r="F4669">
        <f t="shared" si="76"/>
        <v>58</v>
      </c>
    </row>
    <row r="4670" spans="1:6" x14ac:dyDescent="0.35">
      <c r="A4670">
        <v>58040</v>
      </c>
      <c r="B4670" t="s">
        <v>5047</v>
      </c>
      <c r="C4670" t="s">
        <v>442</v>
      </c>
      <c r="D4670" t="s">
        <v>433</v>
      </c>
      <c r="E4670">
        <v>25.680900000000001</v>
      </c>
      <c r="F4670">
        <f t="shared" si="76"/>
        <v>58</v>
      </c>
    </row>
    <row r="4671" spans="1:6" x14ac:dyDescent="0.35">
      <c r="A4671">
        <v>58041</v>
      </c>
      <c r="B4671" t="s">
        <v>5048</v>
      </c>
      <c r="C4671" t="s">
        <v>442</v>
      </c>
      <c r="D4671" t="s">
        <v>433</v>
      </c>
      <c r="E4671">
        <v>15.2973</v>
      </c>
      <c r="F4671">
        <f t="shared" si="76"/>
        <v>58</v>
      </c>
    </row>
    <row r="4672" spans="1:6" x14ac:dyDescent="0.35">
      <c r="A4672">
        <v>58042</v>
      </c>
      <c r="B4672" t="s">
        <v>5049</v>
      </c>
      <c r="C4672" t="s">
        <v>442</v>
      </c>
      <c r="D4672" t="s">
        <v>433</v>
      </c>
      <c r="E4672">
        <v>31.360499999999998</v>
      </c>
      <c r="F4672">
        <f t="shared" si="76"/>
        <v>58</v>
      </c>
    </row>
    <row r="4673" spans="1:6" x14ac:dyDescent="0.35">
      <c r="A4673">
        <v>58043</v>
      </c>
      <c r="B4673" t="s">
        <v>5050</v>
      </c>
      <c r="C4673" t="s">
        <v>428</v>
      </c>
      <c r="D4673" t="s">
        <v>429</v>
      </c>
      <c r="E4673">
        <v>17.100999999999999</v>
      </c>
      <c r="F4673">
        <f t="shared" si="76"/>
        <v>58</v>
      </c>
    </row>
    <row r="4674" spans="1:6" x14ac:dyDescent="0.35">
      <c r="A4674">
        <v>58044</v>
      </c>
      <c r="B4674" t="s">
        <v>5051</v>
      </c>
      <c r="C4674" t="s">
        <v>442</v>
      </c>
      <c r="D4674" t="s">
        <v>433</v>
      </c>
      <c r="E4674">
        <v>10.2036</v>
      </c>
      <c r="F4674">
        <f t="shared" si="76"/>
        <v>58</v>
      </c>
    </row>
    <row r="4675" spans="1:6" x14ac:dyDescent="0.35">
      <c r="A4675">
        <v>58045</v>
      </c>
      <c r="B4675" t="s">
        <v>5052</v>
      </c>
      <c r="C4675" t="s">
        <v>432</v>
      </c>
      <c r="D4675" t="s">
        <v>433</v>
      </c>
      <c r="E4675">
        <v>26.3874</v>
      </c>
      <c r="F4675">
        <f t="shared" ref="F4675:F4738" si="77">INT(A4675/1000)</f>
        <v>58</v>
      </c>
    </row>
    <row r="4676" spans="1:6" x14ac:dyDescent="0.35">
      <c r="A4676">
        <v>58046</v>
      </c>
      <c r="B4676" t="s">
        <v>5053</v>
      </c>
      <c r="C4676" t="s">
        <v>428</v>
      </c>
      <c r="D4676" t="s">
        <v>429</v>
      </c>
      <c r="E4676">
        <v>18.088200000000001</v>
      </c>
      <c r="F4676">
        <f t="shared" si="77"/>
        <v>58</v>
      </c>
    </row>
    <row r="4677" spans="1:6" x14ac:dyDescent="0.35">
      <c r="A4677">
        <v>58047</v>
      </c>
      <c r="B4677" t="s">
        <v>5054</v>
      </c>
      <c r="C4677" t="s">
        <v>428</v>
      </c>
      <c r="D4677" t="s">
        <v>429</v>
      </c>
      <c r="E4677">
        <v>80.308899999999994</v>
      </c>
      <c r="F4677">
        <f t="shared" si="77"/>
        <v>58</v>
      </c>
    </row>
    <row r="4678" spans="1:6" x14ac:dyDescent="0.35">
      <c r="A4678">
        <v>58048</v>
      </c>
      <c r="B4678" t="s">
        <v>5055</v>
      </c>
      <c r="C4678" t="s">
        <v>432</v>
      </c>
      <c r="D4678" t="s">
        <v>433</v>
      </c>
      <c r="E4678">
        <v>31.552800000000001</v>
      </c>
      <c r="F4678">
        <f t="shared" si="77"/>
        <v>58</v>
      </c>
    </row>
    <row r="4679" spans="1:6" x14ac:dyDescent="0.35">
      <c r="A4679">
        <v>58049</v>
      </c>
      <c r="B4679" t="s">
        <v>5056</v>
      </c>
      <c r="C4679" t="s">
        <v>442</v>
      </c>
      <c r="D4679" t="s">
        <v>433</v>
      </c>
      <c r="E4679">
        <v>11.9415</v>
      </c>
      <c r="F4679">
        <f t="shared" si="77"/>
        <v>58</v>
      </c>
    </row>
    <row r="4680" spans="1:6" x14ac:dyDescent="0.35">
      <c r="A4680">
        <v>58050</v>
      </c>
      <c r="B4680" t="s">
        <v>5057</v>
      </c>
      <c r="C4680" t="s">
        <v>428</v>
      </c>
      <c r="D4680" t="s">
        <v>429</v>
      </c>
      <c r="E4680">
        <v>44.320700000000002</v>
      </c>
      <c r="F4680">
        <f t="shared" si="77"/>
        <v>58</v>
      </c>
    </row>
    <row r="4681" spans="1:6" x14ac:dyDescent="0.35">
      <c r="A4681">
        <v>58051</v>
      </c>
      <c r="B4681" t="s">
        <v>5058</v>
      </c>
      <c r="C4681" t="s">
        <v>428</v>
      </c>
      <c r="D4681" t="s">
        <v>429</v>
      </c>
      <c r="E4681">
        <v>18.061699999999998</v>
      </c>
      <c r="F4681">
        <f t="shared" si="77"/>
        <v>58</v>
      </c>
    </row>
    <row r="4682" spans="1:6" x14ac:dyDescent="0.35">
      <c r="A4682">
        <v>58052</v>
      </c>
      <c r="B4682" t="s">
        <v>5059</v>
      </c>
      <c r="C4682" t="s">
        <v>442</v>
      </c>
      <c r="D4682" t="s">
        <v>433</v>
      </c>
      <c r="E4682">
        <v>20.560500000000001</v>
      </c>
      <c r="F4682">
        <f t="shared" si="77"/>
        <v>58</v>
      </c>
    </row>
    <row r="4683" spans="1:6" x14ac:dyDescent="0.35">
      <c r="A4683">
        <v>58053</v>
      </c>
      <c r="B4683" t="s">
        <v>5060</v>
      </c>
      <c r="C4683" t="s">
        <v>428</v>
      </c>
      <c r="D4683" t="s">
        <v>429</v>
      </c>
      <c r="E4683">
        <v>13.847200000000001</v>
      </c>
      <c r="F4683">
        <f t="shared" si="77"/>
        <v>58</v>
      </c>
    </row>
    <row r="4684" spans="1:6" x14ac:dyDescent="0.35">
      <c r="A4684">
        <v>58054</v>
      </c>
      <c r="B4684" t="s">
        <v>5061</v>
      </c>
      <c r="C4684" t="s">
        <v>432</v>
      </c>
      <c r="D4684" t="s">
        <v>433</v>
      </c>
      <c r="E4684">
        <v>23.994399999999999</v>
      </c>
      <c r="F4684">
        <f t="shared" si="77"/>
        <v>58</v>
      </c>
    </row>
    <row r="4685" spans="1:6" x14ac:dyDescent="0.35">
      <c r="A4685">
        <v>58055</v>
      </c>
      <c r="B4685" t="s">
        <v>5062</v>
      </c>
      <c r="C4685" t="s">
        <v>442</v>
      </c>
      <c r="D4685" t="s">
        <v>433</v>
      </c>
      <c r="E4685">
        <v>7.6664000000000003</v>
      </c>
      <c r="F4685">
        <f t="shared" si="77"/>
        <v>58</v>
      </c>
    </row>
    <row r="4686" spans="1:6" x14ac:dyDescent="0.35">
      <c r="A4686">
        <v>58056</v>
      </c>
      <c r="B4686" t="s">
        <v>5063</v>
      </c>
      <c r="C4686" t="s">
        <v>428</v>
      </c>
      <c r="D4686" t="s">
        <v>429</v>
      </c>
      <c r="E4686">
        <v>15.436</v>
      </c>
      <c r="F4686">
        <f t="shared" si="77"/>
        <v>58</v>
      </c>
    </row>
    <row r="4687" spans="1:6" x14ac:dyDescent="0.35">
      <c r="A4687">
        <v>58057</v>
      </c>
      <c r="B4687" t="s">
        <v>5064</v>
      </c>
      <c r="C4687" t="s">
        <v>428</v>
      </c>
      <c r="D4687" t="s">
        <v>429</v>
      </c>
      <c r="E4687">
        <v>24.536300000000001</v>
      </c>
      <c r="F4687">
        <f t="shared" si="77"/>
        <v>58</v>
      </c>
    </row>
    <row r="4688" spans="1:6" x14ac:dyDescent="0.35">
      <c r="A4688">
        <v>58058</v>
      </c>
      <c r="B4688" t="s">
        <v>5065</v>
      </c>
      <c r="C4688" t="s">
        <v>442</v>
      </c>
      <c r="D4688" t="s">
        <v>433</v>
      </c>
      <c r="E4688">
        <v>29.058800000000002</v>
      </c>
      <c r="F4688">
        <f t="shared" si="77"/>
        <v>58</v>
      </c>
    </row>
    <row r="4689" spans="1:6" x14ac:dyDescent="0.35">
      <c r="A4689">
        <v>58059</v>
      </c>
      <c r="B4689" t="s">
        <v>5066</v>
      </c>
      <c r="C4689" t="s">
        <v>428</v>
      </c>
      <c r="D4689" t="s">
        <v>429</v>
      </c>
      <c r="E4689">
        <v>24.669699999999999</v>
      </c>
      <c r="F4689">
        <f t="shared" si="77"/>
        <v>58</v>
      </c>
    </row>
    <row r="4690" spans="1:6" x14ac:dyDescent="0.35">
      <c r="A4690">
        <v>58060</v>
      </c>
      <c r="B4690" t="s">
        <v>5067</v>
      </c>
      <c r="C4690" t="s">
        <v>428</v>
      </c>
      <c r="D4690" t="s">
        <v>429</v>
      </c>
      <c r="E4690">
        <v>24.28</v>
      </c>
      <c r="F4690">
        <f t="shared" si="77"/>
        <v>58</v>
      </c>
    </row>
    <row r="4691" spans="1:6" x14ac:dyDescent="0.35">
      <c r="A4691">
        <v>58061</v>
      </c>
      <c r="B4691" t="s">
        <v>5068</v>
      </c>
      <c r="C4691" t="s">
        <v>432</v>
      </c>
      <c r="D4691" t="s">
        <v>433</v>
      </c>
      <c r="E4691">
        <v>16.679300000000001</v>
      </c>
      <c r="F4691">
        <f t="shared" si="77"/>
        <v>58</v>
      </c>
    </row>
    <row r="4692" spans="1:6" x14ac:dyDescent="0.35">
      <c r="A4692">
        <v>58062</v>
      </c>
      <c r="B4692" t="s">
        <v>5069</v>
      </c>
      <c r="C4692" t="s">
        <v>442</v>
      </c>
      <c r="D4692" t="s">
        <v>433</v>
      </c>
      <c r="E4692">
        <v>35.464100000000002</v>
      </c>
      <c r="F4692">
        <f t="shared" si="77"/>
        <v>58</v>
      </c>
    </row>
    <row r="4693" spans="1:6" x14ac:dyDescent="0.35">
      <c r="A4693">
        <v>58063</v>
      </c>
      <c r="B4693" t="s">
        <v>5070</v>
      </c>
      <c r="C4693" t="s">
        <v>442</v>
      </c>
      <c r="D4693" t="s">
        <v>433</v>
      </c>
      <c r="E4693">
        <v>45.614400000000003</v>
      </c>
      <c r="F4693">
        <f t="shared" si="77"/>
        <v>58</v>
      </c>
    </row>
    <row r="4694" spans="1:6" x14ac:dyDescent="0.35">
      <c r="A4694">
        <v>58064</v>
      </c>
      <c r="B4694" t="s">
        <v>5071</v>
      </c>
      <c r="C4694" t="s">
        <v>428</v>
      </c>
      <c r="D4694" t="s">
        <v>429</v>
      </c>
      <c r="E4694">
        <v>9.2919999999999998</v>
      </c>
      <c r="F4694">
        <f t="shared" si="77"/>
        <v>58</v>
      </c>
    </row>
    <row r="4695" spans="1:6" x14ac:dyDescent="0.35">
      <c r="A4695">
        <v>58065</v>
      </c>
      <c r="B4695" t="s">
        <v>5072</v>
      </c>
      <c r="C4695" t="s">
        <v>442</v>
      </c>
      <c r="D4695" t="s">
        <v>433</v>
      </c>
      <c r="E4695">
        <v>41.003599999999999</v>
      </c>
      <c r="F4695">
        <f t="shared" si="77"/>
        <v>58</v>
      </c>
    </row>
    <row r="4696" spans="1:6" x14ac:dyDescent="0.35">
      <c r="A4696">
        <v>58066</v>
      </c>
      <c r="B4696" t="s">
        <v>5073</v>
      </c>
      <c r="C4696" t="s">
        <v>442</v>
      </c>
      <c r="D4696" t="s">
        <v>433</v>
      </c>
      <c r="E4696">
        <v>23.608499999999999</v>
      </c>
      <c r="F4696">
        <f t="shared" si="77"/>
        <v>58</v>
      </c>
    </row>
    <row r="4697" spans="1:6" x14ac:dyDescent="0.35">
      <c r="A4697">
        <v>58067</v>
      </c>
      <c r="B4697" t="s">
        <v>5074</v>
      </c>
      <c r="C4697" t="s">
        <v>442</v>
      </c>
      <c r="D4697" t="s">
        <v>433</v>
      </c>
      <c r="E4697">
        <v>19.500900000000001</v>
      </c>
      <c r="F4697">
        <f t="shared" si="77"/>
        <v>58</v>
      </c>
    </row>
    <row r="4698" spans="1:6" x14ac:dyDescent="0.35">
      <c r="A4698">
        <v>58068</v>
      </c>
      <c r="B4698" t="s">
        <v>5075</v>
      </c>
      <c r="C4698" t="s">
        <v>442</v>
      </c>
      <c r="D4698" t="s">
        <v>433</v>
      </c>
      <c r="E4698">
        <v>23.753799999999998</v>
      </c>
      <c r="F4698">
        <f t="shared" si="77"/>
        <v>58</v>
      </c>
    </row>
    <row r="4699" spans="1:6" x14ac:dyDescent="0.35">
      <c r="A4699">
        <v>58069</v>
      </c>
      <c r="B4699" t="s">
        <v>5076</v>
      </c>
      <c r="C4699" t="s">
        <v>442</v>
      </c>
      <c r="D4699" t="s">
        <v>433</v>
      </c>
      <c r="E4699">
        <v>12.400700000000001</v>
      </c>
      <c r="F4699">
        <f t="shared" si="77"/>
        <v>58</v>
      </c>
    </row>
    <row r="4700" spans="1:6" x14ac:dyDescent="0.35">
      <c r="A4700">
        <v>58070</v>
      </c>
      <c r="B4700" t="s">
        <v>5077</v>
      </c>
      <c r="C4700" t="s">
        <v>428</v>
      </c>
      <c r="D4700" t="s">
        <v>429</v>
      </c>
      <c r="E4700">
        <v>7.2268999999999997</v>
      </c>
      <c r="F4700">
        <f t="shared" si="77"/>
        <v>58</v>
      </c>
    </row>
    <row r="4701" spans="1:6" x14ac:dyDescent="0.35">
      <c r="A4701">
        <v>58071</v>
      </c>
      <c r="B4701" t="s">
        <v>5078</v>
      </c>
      <c r="C4701" t="s">
        <v>442</v>
      </c>
      <c r="D4701" t="s">
        <v>433</v>
      </c>
      <c r="E4701">
        <v>17.141100000000002</v>
      </c>
      <c r="F4701">
        <f t="shared" si="77"/>
        <v>58</v>
      </c>
    </row>
    <row r="4702" spans="1:6" x14ac:dyDescent="0.35">
      <c r="A4702">
        <v>58072</v>
      </c>
      <c r="B4702" t="s">
        <v>5079</v>
      </c>
      <c r="C4702" t="s">
        <v>428</v>
      </c>
      <c r="D4702" t="s">
        <v>429</v>
      </c>
      <c r="E4702">
        <v>71.229200000000006</v>
      </c>
      <c r="F4702">
        <f t="shared" si="77"/>
        <v>58</v>
      </c>
    </row>
    <row r="4703" spans="1:6" x14ac:dyDescent="0.35">
      <c r="A4703">
        <v>58073</v>
      </c>
      <c r="B4703" t="s">
        <v>5080</v>
      </c>
      <c r="C4703" t="s">
        <v>432</v>
      </c>
      <c r="D4703" t="s">
        <v>433</v>
      </c>
      <c r="E4703">
        <v>26.023499999999999</v>
      </c>
      <c r="F4703">
        <f t="shared" si="77"/>
        <v>58</v>
      </c>
    </row>
    <row r="4704" spans="1:6" x14ac:dyDescent="0.35">
      <c r="A4704">
        <v>58074</v>
      </c>
      <c r="B4704" t="s">
        <v>5081</v>
      </c>
      <c r="C4704" t="s">
        <v>442</v>
      </c>
      <c r="D4704" t="s">
        <v>433</v>
      </c>
      <c r="E4704">
        <v>46.552199999999999</v>
      </c>
      <c r="F4704">
        <f t="shared" si="77"/>
        <v>58</v>
      </c>
    </row>
    <row r="4705" spans="1:6" x14ac:dyDescent="0.35">
      <c r="A4705">
        <v>58075</v>
      </c>
      <c r="B4705" t="s">
        <v>5082</v>
      </c>
      <c r="C4705" t="s">
        <v>442</v>
      </c>
      <c r="D4705" t="s">
        <v>433</v>
      </c>
      <c r="E4705">
        <v>76.127799999999993</v>
      </c>
      <c r="F4705">
        <f t="shared" si="77"/>
        <v>58</v>
      </c>
    </row>
    <row r="4706" spans="1:6" x14ac:dyDescent="0.35">
      <c r="A4706">
        <v>58076</v>
      </c>
      <c r="B4706" t="s">
        <v>5083</v>
      </c>
      <c r="C4706" t="s">
        <v>442</v>
      </c>
      <c r="D4706" t="s">
        <v>433</v>
      </c>
      <c r="E4706">
        <v>17.518000000000001</v>
      </c>
      <c r="F4706">
        <f t="shared" si="77"/>
        <v>58</v>
      </c>
    </row>
    <row r="4707" spans="1:6" x14ac:dyDescent="0.35">
      <c r="A4707">
        <v>58077</v>
      </c>
      <c r="B4707" t="s">
        <v>5084</v>
      </c>
      <c r="C4707" t="s">
        <v>442</v>
      </c>
      <c r="D4707" t="s">
        <v>433</v>
      </c>
      <c r="E4707">
        <v>12.675700000000001</v>
      </c>
      <c r="F4707">
        <f t="shared" si="77"/>
        <v>58</v>
      </c>
    </row>
    <row r="4708" spans="1:6" x14ac:dyDescent="0.35">
      <c r="A4708">
        <v>58078</v>
      </c>
      <c r="B4708" t="s">
        <v>5085</v>
      </c>
      <c r="C4708" t="s">
        <v>442</v>
      </c>
      <c r="D4708" t="s">
        <v>433</v>
      </c>
      <c r="E4708">
        <v>22.433299999999999</v>
      </c>
      <c r="F4708">
        <f t="shared" si="77"/>
        <v>58</v>
      </c>
    </row>
    <row r="4709" spans="1:6" x14ac:dyDescent="0.35">
      <c r="A4709">
        <v>58079</v>
      </c>
      <c r="B4709" t="s">
        <v>5086</v>
      </c>
      <c r="C4709" t="s">
        <v>428</v>
      </c>
      <c r="D4709" t="s">
        <v>429</v>
      </c>
      <c r="E4709">
        <v>86.4482</v>
      </c>
      <c r="F4709">
        <f t="shared" si="77"/>
        <v>58</v>
      </c>
    </row>
    <row r="4710" spans="1:6" x14ac:dyDescent="0.35">
      <c r="A4710">
        <v>58080</v>
      </c>
      <c r="B4710" t="s">
        <v>5087</v>
      </c>
      <c r="C4710" t="s">
        <v>442</v>
      </c>
      <c r="D4710" t="s">
        <v>433</v>
      </c>
      <c r="E4710">
        <v>19.170100000000001</v>
      </c>
      <c r="F4710">
        <f t="shared" si="77"/>
        <v>58</v>
      </c>
    </row>
    <row r="4711" spans="1:6" x14ac:dyDescent="0.35">
      <c r="A4711">
        <v>58081</v>
      </c>
      <c r="B4711" t="s">
        <v>5088</v>
      </c>
      <c r="C4711" t="s">
        <v>428</v>
      </c>
      <c r="D4711" t="s">
        <v>429</v>
      </c>
      <c r="E4711">
        <v>24.9084</v>
      </c>
      <c r="F4711">
        <f t="shared" si="77"/>
        <v>58</v>
      </c>
    </row>
    <row r="4712" spans="1:6" x14ac:dyDescent="0.35">
      <c r="A4712">
        <v>58082</v>
      </c>
      <c r="B4712" t="s">
        <v>5089</v>
      </c>
      <c r="C4712" t="s">
        <v>442</v>
      </c>
      <c r="D4712" t="s">
        <v>433</v>
      </c>
      <c r="E4712">
        <v>39.535400000000003</v>
      </c>
      <c r="F4712">
        <f t="shared" si="77"/>
        <v>58</v>
      </c>
    </row>
    <row r="4713" spans="1:6" x14ac:dyDescent="0.35">
      <c r="A4713">
        <v>58083</v>
      </c>
      <c r="B4713" t="s">
        <v>5090</v>
      </c>
      <c r="C4713" t="s">
        <v>442</v>
      </c>
      <c r="D4713" t="s">
        <v>433</v>
      </c>
      <c r="E4713">
        <v>12.3635</v>
      </c>
      <c r="F4713">
        <f t="shared" si="77"/>
        <v>58</v>
      </c>
    </row>
    <row r="4714" spans="1:6" x14ac:dyDescent="0.35">
      <c r="A4714">
        <v>58084</v>
      </c>
      <c r="B4714" t="s">
        <v>5091</v>
      </c>
      <c r="C4714" t="s">
        <v>442</v>
      </c>
      <c r="D4714" t="s">
        <v>433</v>
      </c>
      <c r="E4714">
        <v>15.7469</v>
      </c>
      <c r="F4714">
        <f t="shared" si="77"/>
        <v>58</v>
      </c>
    </row>
    <row r="4715" spans="1:6" x14ac:dyDescent="0.35">
      <c r="A4715">
        <v>58085</v>
      </c>
      <c r="B4715" t="s">
        <v>5092</v>
      </c>
      <c r="C4715" t="s">
        <v>432</v>
      </c>
      <c r="D4715" t="s">
        <v>433</v>
      </c>
      <c r="E4715">
        <v>11.455299999999999</v>
      </c>
      <c r="F4715">
        <f t="shared" si="77"/>
        <v>58</v>
      </c>
    </row>
    <row r="4716" spans="1:6" x14ac:dyDescent="0.35">
      <c r="A4716">
        <v>58086</v>
      </c>
      <c r="B4716" t="s">
        <v>5093</v>
      </c>
      <c r="C4716" t="s">
        <v>428</v>
      </c>
      <c r="D4716" t="s">
        <v>429</v>
      </c>
      <c r="E4716">
        <v>39.8367</v>
      </c>
      <c r="F4716">
        <f t="shared" si="77"/>
        <v>58</v>
      </c>
    </row>
    <row r="4717" spans="1:6" x14ac:dyDescent="0.35">
      <c r="A4717">
        <v>58087</v>
      </c>
      <c r="B4717" t="s">
        <v>5094</v>
      </c>
      <c r="C4717" t="s">
        <v>428</v>
      </c>
      <c r="D4717" t="s">
        <v>429</v>
      </c>
      <c r="E4717">
        <v>8.3792000000000009</v>
      </c>
      <c r="F4717">
        <f t="shared" si="77"/>
        <v>58</v>
      </c>
    </row>
    <row r="4718" spans="1:6" x14ac:dyDescent="0.35">
      <c r="A4718">
        <v>58088</v>
      </c>
      <c r="B4718" t="s">
        <v>5095</v>
      </c>
      <c r="C4718" t="s">
        <v>428</v>
      </c>
      <c r="D4718" t="s">
        <v>429</v>
      </c>
      <c r="E4718">
        <v>29.004200000000001</v>
      </c>
      <c r="F4718">
        <f t="shared" si="77"/>
        <v>58</v>
      </c>
    </row>
    <row r="4719" spans="1:6" x14ac:dyDescent="0.35">
      <c r="A4719">
        <v>58089</v>
      </c>
      <c r="B4719" t="s">
        <v>5096</v>
      </c>
      <c r="C4719" t="s">
        <v>442</v>
      </c>
      <c r="D4719" t="s">
        <v>433</v>
      </c>
      <c r="E4719">
        <v>9.9623000000000008</v>
      </c>
      <c r="F4719">
        <f t="shared" si="77"/>
        <v>58</v>
      </c>
    </row>
    <row r="4720" spans="1:6" x14ac:dyDescent="0.35">
      <c r="A4720">
        <v>58090</v>
      </c>
      <c r="B4720" t="s">
        <v>5097</v>
      </c>
      <c r="C4720" t="s">
        <v>432</v>
      </c>
      <c r="D4720" t="s">
        <v>433</v>
      </c>
      <c r="E4720">
        <v>10.386200000000001</v>
      </c>
      <c r="F4720">
        <f t="shared" si="77"/>
        <v>58</v>
      </c>
    </row>
    <row r="4721" spans="1:6" x14ac:dyDescent="0.35">
      <c r="A4721">
        <v>58091</v>
      </c>
      <c r="B4721" t="s">
        <v>76</v>
      </c>
      <c r="C4721" t="s">
        <v>511</v>
      </c>
      <c r="D4721" t="s">
        <v>429</v>
      </c>
      <c r="E4721">
        <v>1286.7304999999999</v>
      </c>
      <c r="F4721">
        <f t="shared" si="77"/>
        <v>58</v>
      </c>
    </row>
    <row r="4722" spans="1:6" x14ac:dyDescent="0.35">
      <c r="A4722">
        <v>58092</v>
      </c>
      <c r="B4722" t="s">
        <v>5098</v>
      </c>
      <c r="C4722" t="s">
        <v>442</v>
      </c>
      <c r="D4722" t="s">
        <v>433</v>
      </c>
      <c r="E4722">
        <v>8.4632000000000005</v>
      </c>
      <c r="F4722">
        <f t="shared" si="77"/>
        <v>58</v>
      </c>
    </row>
    <row r="4723" spans="1:6" x14ac:dyDescent="0.35">
      <c r="A4723">
        <v>58093</v>
      </c>
      <c r="B4723" t="s">
        <v>5099</v>
      </c>
      <c r="C4723" t="s">
        <v>428</v>
      </c>
      <c r="D4723" t="s">
        <v>429</v>
      </c>
      <c r="E4723">
        <v>28.611499999999999</v>
      </c>
      <c r="F4723">
        <f t="shared" si="77"/>
        <v>58</v>
      </c>
    </row>
    <row r="4724" spans="1:6" x14ac:dyDescent="0.35">
      <c r="A4724">
        <v>58094</v>
      </c>
      <c r="B4724" t="s">
        <v>5100</v>
      </c>
      <c r="C4724" t="s">
        <v>428</v>
      </c>
      <c r="D4724" t="s">
        <v>429</v>
      </c>
      <c r="E4724">
        <v>8.7311999999999994</v>
      </c>
      <c r="F4724">
        <f t="shared" si="77"/>
        <v>58</v>
      </c>
    </row>
    <row r="4725" spans="1:6" x14ac:dyDescent="0.35">
      <c r="A4725">
        <v>58095</v>
      </c>
      <c r="B4725" t="s">
        <v>5101</v>
      </c>
      <c r="C4725" t="s">
        <v>428</v>
      </c>
      <c r="D4725" t="s">
        <v>429</v>
      </c>
      <c r="E4725">
        <v>35.0351</v>
      </c>
      <c r="F4725">
        <f t="shared" si="77"/>
        <v>58</v>
      </c>
    </row>
    <row r="4726" spans="1:6" x14ac:dyDescent="0.35">
      <c r="A4726">
        <v>58096</v>
      </c>
      <c r="B4726" t="s">
        <v>5102</v>
      </c>
      <c r="C4726" t="s">
        <v>428</v>
      </c>
      <c r="D4726" t="s">
        <v>429</v>
      </c>
      <c r="E4726">
        <v>42.037300000000002</v>
      </c>
      <c r="F4726">
        <f t="shared" si="77"/>
        <v>58</v>
      </c>
    </row>
    <row r="4727" spans="1:6" x14ac:dyDescent="0.35">
      <c r="A4727">
        <v>58097</v>
      </c>
      <c r="B4727" t="s">
        <v>5103</v>
      </c>
      <c r="C4727" t="s">
        <v>428</v>
      </c>
      <c r="D4727" t="s">
        <v>429</v>
      </c>
      <c r="E4727">
        <v>48.596200000000003</v>
      </c>
      <c r="F4727">
        <f t="shared" si="77"/>
        <v>58</v>
      </c>
    </row>
    <row r="4728" spans="1:6" x14ac:dyDescent="0.35">
      <c r="A4728">
        <v>58098</v>
      </c>
      <c r="B4728" t="s">
        <v>5104</v>
      </c>
      <c r="C4728" t="s">
        <v>442</v>
      </c>
      <c r="D4728" t="s">
        <v>433</v>
      </c>
      <c r="E4728">
        <v>20.655899999999999</v>
      </c>
      <c r="F4728">
        <f t="shared" si="77"/>
        <v>58</v>
      </c>
    </row>
    <row r="4729" spans="1:6" x14ac:dyDescent="0.35">
      <c r="A4729">
        <v>58099</v>
      </c>
      <c r="B4729" t="s">
        <v>5105</v>
      </c>
      <c r="C4729" t="s">
        <v>432</v>
      </c>
      <c r="D4729" t="s">
        <v>433</v>
      </c>
      <c r="E4729">
        <v>43.139699999999998</v>
      </c>
      <c r="F4729">
        <f t="shared" si="77"/>
        <v>58</v>
      </c>
    </row>
    <row r="4730" spans="1:6" x14ac:dyDescent="0.35">
      <c r="A4730">
        <v>58100</v>
      </c>
      <c r="B4730" t="s">
        <v>5106</v>
      </c>
      <c r="C4730" t="s">
        <v>442</v>
      </c>
      <c r="D4730" t="s">
        <v>433</v>
      </c>
      <c r="E4730">
        <v>12.429600000000001</v>
      </c>
      <c r="F4730">
        <f t="shared" si="77"/>
        <v>58</v>
      </c>
    </row>
    <row r="4731" spans="1:6" x14ac:dyDescent="0.35">
      <c r="A4731">
        <v>58101</v>
      </c>
      <c r="B4731" t="s">
        <v>5107</v>
      </c>
      <c r="C4731" t="s">
        <v>442</v>
      </c>
      <c r="D4731" t="s">
        <v>433</v>
      </c>
      <c r="E4731">
        <v>10.857100000000001</v>
      </c>
      <c r="F4731">
        <f t="shared" si="77"/>
        <v>58</v>
      </c>
    </row>
    <row r="4732" spans="1:6" x14ac:dyDescent="0.35">
      <c r="A4732">
        <v>58102</v>
      </c>
      <c r="B4732" t="s">
        <v>5108</v>
      </c>
      <c r="C4732" t="s">
        <v>442</v>
      </c>
      <c r="D4732" t="s">
        <v>433</v>
      </c>
      <c r="E4732">
        <v>60.445700000000002</v>
      </c>
      <c r="F4732">
        <f t="shared" si="77"/>
        <v>58</v>
      </c>
    </row>
    <row r="4733" spans="1:6" x14ac:dyDescent="0.35">
      <c r="A4733">
        <v>58103</v>
      </c>
      <c r="B4733" t="s">
        <v>5109</v>
      </c>
      <c r="C4733" t="s">
        <v>432</v>
      </c>
      <c r="D4733" t="s">
        <v>433</v>
      </c>
      <c r="E4733">
        <v>62.980699999999999</v>
      </c>
      <c r="F4733">
        <f t="shared" si="77"/>
        <v>58</v>
      </c>
    </row>
    <row r="4734" spans="1:6" x14ac:dyDescent="0.35">
      <c r="A4734">
        <v>58104</v>
      </c>
      <c r="B4734" t="s">
        <v>5110</v>
      </c>
      <c r="C4734" t="s">
        <v>511</v>
      </c>
      <c r="D4734" t="s">
        <v>429</v>
      </c>
      <c r="E4734">
        <v>68.4465</v>
      </c>
      <c r="F4734">
        <f t="shared" si="77"/>
        <v>58</v>
      </c>
    </row>
    <row r="4735" spans="1:6" x14ac:dyDescent="0.35">
      <c r="A4735">
        <v>58105</v>
      </c>
      <c r="B4735" t="s">
        <v>5111</v>
      </c>
      <c r="C4735" t="s">
        <v>428</v>
      </c>
      <c r="D4735" t="s">
        <v>429</v>
      </c>
      <c r="E4735">
        <v>167.8904</v>
      </c>
      <c r="F4735">
        <f t="shared" si="77"/>
        <v>58</v>
      </c>
    </row>
    <row r="4736" spans="1:6" x14ac:dyDescent="0.35">
      <c r="A4736">
        <v>58106</v>
      </c>
      <c r="B4736" t="s">
        <v>5112</v>
      </c>
      <c r="C4736" t="s">
        <v>442</v>
      </c>
      <c r="D4736" t="s">
        <v>433</v>
      </c>
      <c r="E4736">
        <v>10.7904</v>
      </c>
      <c r="F4736">
        <f t="shared" si="77"/>
        <v>58</v>
      </c>
    </row>
    <row r="4737" spans="1:6" x14ac:dyDescent="0.35">
      <c r="A4737">
        <v>58107</v>
      </c>
      <c r="B4737" t="s">
        <v>5113</v>
      </c>
      <c r="C4737" t="s">
        <v>442</v>
      </c>
      <c r="D4737" t="s">
        <v>433</v>
      </c>
      <c r="E4737">
        <v>38.892299999999999</v>
      </c>
      <c r="F4737">
        <f t="shared" si="77"/>
        <v>58</v>
      </c>
    </row>
    <row r="4738" spans="1:6" x14ac:dyDescent="0.35">
      <c r="A4738">
        <v>58108</v>
      </c>
      <c r="B4738" t="s">
        <v>5114</v>
      </c>
      <c r="C4738" t="s">
        <v>451</v>
      </c>
      <c r="D4738" t="s">
        <v>433</v>
      </c>
      <c r="E4738">
        <v>53.006599999999999</v>
      </c>
      <c r="F4738">
        <f t="shared" si="77"/>
        <v>58</v>
      </c>
    </row>
    <row r="4739" spans="1:6" x14ac:dyDescent="0.35">
      <c r="A4739">
        <v>58109</v>
      </c>
      <c r="B4739" t="s">
        <v>5115</v>
      </c>
      <c r="C4739" t="s">
        <v>432</v>
      </c>
      <c r="D4739" t="s">
        <v>433</v>
      </c>
      <c r="E4739">
        <v>16.754899999999999</v>
      </c>
      <c r="F4739">
        <f t="shared" ref="F4739:F4802" si="78">INT(A4739/1000)</f>
        <v>58</v>
      </c>
    </row>
    <row r="4740" spans="1:6" x14ac:dyDescent="0.35">
      <c r="A4740">
        <v>58110</v>
      </c>
      <c r="B4740" t="s">
        <v>5116</v>
      </c>
      <c r="C4740" t="s">
        <v>428</v>
      </c>
      <c r="D4740" t="s">
        <v>429</v>
      </c>
      <c r="E4740">
        <v>41.206899999999997</v>
      </c>
      <c r="F4740">
        <f t="shared" si="78"/>
        <v>58</v>
      </c>
    </row>
    <row r="4741" spans="1:6" x14ac:dyDescent="0.35">
      <c r="A4741">
        <v>58111</v>
      </c>
      <c r="B4741" t="s">
        <v>5117</v>
      </c>
      <c r="C4741" t="s">
        <v>511</v>
      </c>
      <c r="D4741" t="s">
        <v>429</v>
      </c>
      <c r="E4741">
        <v>118.8642</v>
      </c>
      <c r="F4741">
        <f t="shared" si="78"/>
        <v>58</v>
      </c>
    </row>
    <row r="4742" spans="1:6" x14ac:dyDescent="0.35">
      <c r="A4742">
        <v>58112</v>
      </c>
      <c r="B4742" t="s">
        <v>5118</v>
      </c>
      <c r="C4742" t="s">
        <v>428</v>
      </c>
      <c r="D4742" t="s">
        <v>429</v>
      </c>
      <c r="E4742">
        <v>35.396099999999997</v>
      </c>
      <c r="F4742">
        <f t="shared" si="78"/>
        <v>58</v>
      </c>
    </row>
    <row r="4743" spans="1:6" x14ac:dyDescent="0.35">
      <c r="A4743">
        <v>58113</v>
      </c>
      <c r="B4743" t="s">
        <v>5119</v>
      </c>
      <c r="C4743" t="s">
        <v>442</v>
      </c>
      <c r="D4743" t="s">
        <v>433</v>
      </c>
      <c r="E4743">
        <v>12.621499999999999</v>
      </c>
      <c r="F4743">
        <f t="shared" si="78"/>
        <v>58</v>
      </c>
    </row>
    <row r="4744" spans="1:6" x14ac:dyDescent="0.35">
      <c r="A4744">
        <v>58114</v>
      </c>
      <c r="B4744" t="s">
        <v>5120</v>
      </c>
      <c r="C4744" t="s">
        <v>428</v>
      </c>
      <c r="D4744" t="s">
        <v>429</v>
      </c>
      <c r="E4744">
        <v>27.546700000000001</v>
      </c>
      <c r="F4744">
        <f t="shared" si="78"/>
        <v>58</v>
      </c>
    </row>
    <row r="4745" spans="1:6" x14ac:dyDescent="0.35">
      <c r="A4745">
        <v>58115</v>
      </c>
      <c r="B4745" t="s">
        <v>5121</v>
      </c>
      <c r="C4745" t="s">
        <v>428</v>
      </c>
      <c r="D4745" t="s">
        <v>429</v>
      </c>
      <c r="E4745">
        <v>22.563700000000001</v>
      </c>
      <c r="F4745">
        <f t="shared" si="78"/>
        <v>58</v>
      </c>
    </row>
    <row r="4746" spans="1:6" x14ac:dyDescent="0.35">
      <c r="A4746">
        <v>58116</v>
      </c>
      <c r="B4746" t="s">
        <v>5122</v>
      </c>
      <c r="C4746" t="s">
        <v>442</v>
      </c>
      <c r="D4746" t="s">
        <v>433</v>
      </c>
      <c r="E4746">
        <v>25.933199999999999</v>
      </c>
      <c r="F4746">
        <f t="shared" si="78"/>
        <v>58</v>
      </c>
    </row>
    <row r="4747" spans="1:6" x14ac:dyDescent="0.35">
      <c r="A4747">
        <v>58117</v>
      </c>
      <c r="B4747" t="s">
        <v>5123</v>
      </c>
      <c r="C4747" t="s">
        <v>442</v>
      </c>
      <c r="D4747" t="s">
        <v>433</v>
      </c>
      <c r="E4747">
        <v>72.948999999999998</v>
      </c>
      <c r="F4747">
        <f t="shared" si="78"/>
        <v>58</v>
      </c>
    </row>
    <row r="4748" spans="1:6" x14ac:dyDescent="0.35">
      <c r="A4748">
        <v>58118</v>
      </c>
      <c r="B4748" t="s">
        <v>5124</v>
      </c>
      <c r="C4748" t="s">
        <v>428</v>
      </c>
      <c r="D4748" t="s">
        <v>429</v>
      </c>
      <c r="E4748">
        <v>13.741</v>
      </c>
      <c r="F4748">
        <f t="shared" si="78"/>
        <v>58</v>
      </c>
    </row>
    <row r="4749" spans="1:6" x14ac:dyDescent="0.35">
      <c r="A4749">
        <v>58119</v>
      </c>
      <c r="B4749" t="s">
        <v>5125</v>
      </c>
      <c r="C4749" t="s">
        <v>428</v>
      </c>
      <c r="D4749" t="s">
        <v>429</v>
      </c>
      <c r="E4749">
        <v>23.565899999999999</v>
      </c>
      <c r="F4749">
        <f t="shared" si="78"/>
        <v>58</v>
      </c>
    </row>
    <row r="4750" spans="1:6" x14ac:dyDescent="0.35">
      <c r="A4750">
        <v>58120</v>
      </c>
      <c r="B4750" t="s">
        <v>5126</v>
      </c>
      <c r="C4750" t="s">
        <v>428</v>
      </c>
      <c r="D4750" t="s">
        <v>429</v>
      </c>
      <c r="E4750">
        <v>214.6224</v>
      </c>
      <c r="F4750">
        <f t="shared" si="78"/>
        <v>58</v>
      </c>
    </row>
    <row r="4751" spans="1:6" x14ac:dyDescent="0.35">
      <c r="A4751">
        <v>58122</v>
      </c>
      <c r="B4751" t="s">
        <v>5127</v>
      </c>
      <c r="C4751" t="s">
        <v>428</v>
      </c>
      <c r="D4751" t="s">
        <v>429</v>
      </c>
      <c r="E4751">
        <v>20.114999999999998</v>
      </c>
      <c r="F4751">
        <f t="shared" si="78"/>
        <v>58</v>
      </c>
    </row>
    <row r="4752" spans="1:6" x14ac:dyDescent="0.35">
      <c r="A4752">
        <v>59001</v>
      </c>
      <c r="B4752" t="s">
        <v>5128</v>
      </c>
      <c r="C4752" t="s">
        <v>428</v>
      </c>
      <c r="D4752" t="s">
        <v>429</v>
      </c>
      <c r="E4752">
        <v>177.0615</v>
      </c>
      <c r="F4752">
        <f t="shared" si="78"/>
        <v>59</v>
      </c>
    </row>
    <row r="4753" spans="1:6" x14ac:dyDescent="0.35">
      <c r="A4753">
        <v>59002</v>
      </c>
      <c r="B4753" t="s">
        <v>5129</v>
      </c>
      <c r="C4753" t="s">
        <v>442</v>
      </c>
      <c r="D4753" t="s">
        <v>433</v>
      </c>
      <c r="E4753">
        <v>32.374699999999997</v>
      </c>
      <c r="F4753">
        <f t="shared" si="78"/>
        <v>59</v>
      </c>
    </row>
    <row r="4754" spans="1:6" x14ac:dyDescent="0.35">
      <c r="A4754">
        <v>59003</v>
      </c>
      <c r="B4754" t="s">
        <v>5130</v>
      </c>
      <c r="C4754" t="s">
        <v>442</v>
      </c>
      <c r="D4754" t="s">
        <v>433</v>
      </c>
      <c r="E4754">
        <v>38.743000000000002</v>
      </c>
      <c r="F4754">
        <f t="shared" si="78"/>
        <v>59</v>
      </c>
    </row>
    <row r="4755" spans="1:6" x14ac:dyDescent="0.35">
      <c r="A4755">
        <v>59004</v>
      </c>
      <c r="B4755" t="s">
        <v>5131</v>
      </c>
      <c r="C4755" t="s">
        <v>442</v>
      </c>
      <c r="D4755" t="s">
        <v>433</v>
      </c>
      <c r="E4755">
        <v>29.773599999999998</v>
      </c>
      <c r="F4755">
        <f t="shared" si="78"/>
        <v>59</v>
      </c>
    </row>
    <row r="4756" spans="1:6" x14ac:dyDescent="0.35">
      <c r="A4756">
        <v>59005</v>
      </c>
      <c r="B4756" t="s">
        <v>5132</v>
      </c>
      <c r="C4756" t="s">
        <v>428</v>
      </c>
      <c r="D4756" t="s">
        <v>429</v>
      </c>
      <c r="E4756">
        <v>143.6866</v>
      </c>
      <c r="F4756">
        <f t="shared" si="78"/>
        <v>59</v>
      </c>
    </row>
    <row r="4757" spans="1:6" x14ac:dyDescent="0.35">
      <c r="A4757">
        <v>59006</v>
      </c>
      <c r="B4757" t="s">
        <v>5133</v>
      </c>
      <c r="C4757" t="s">
        <v>428</v>
      </c>
      <c r="D4757" t="s">
        <v>429</v>
      </c>
      <c r="E4757">
        <v>85.5154</v>
      </c>
      <c r="F4757">
        <f t="shared" si="78"/>
        <v>59</v>
      </c>
    </row>
    <row r="4758" spans="1:6" x14ac:dyDescent="0.35">
      <c r="A4758">
        <v>59007</v>
      </c>
      <c r="B4758" t="s">
        <v>5134</v>
      </c>
      <c r="C4758" t="s">
        <v>428</v>
      </c>
      <c r="D4758" t="s">
        <v>429</v>
      </c>
      <c r="E4758">
        <v>145.14879999999999</v>
      </c>
      <c r="F4758">
        <f t="shared" si="78"/>
        <v>59</v>
      </c>
    </row>
    <row r="4759" spans="1:6" x14ac:dyDescent="0.35">
      <c r="A4759">
        <v>59008</v>
      </c>
      <c r="B4759" t="s">
        <v>5135</v>
      </c>
      <c r="C4759" t="s">
        <v>511</v>
      </c>
      <c r="D4759" t="s">
        <v>429</v>
      </c>
      <c r="E4759">
        <v>73.961100000000002</v>
      </c>
      <c r="F4759">
        <f t="shared" si="78"/>
        <v>59</v>
      </c>
    </row>
    <row r="4760" spans="1:6" x14ac:dyDescent="0.35">
      <c r="A4760">
        <v>59009</v>
      </c>
      <c r="B4760" t="s">
        <v>5136</v>
      </c>
      <c r="C4760" t="s">
        <v>428</v>
      </c>
      <c r="D4760" t="s">
        <v>429</v>
      </c>
      <c r="E4760">
        <v>28.532699999999998</v>
      </c>
      <c r="F4760">
        <f t="shared" si="78"/>
        <v>59</v>
      </c>
    </row>
    <row r="4761" spans="1:6" x14ac:dyDescent="0.35">
      <c r="A4761">
        <v>59010</v>
      </c>
      <c r="B4761" t="s">
        <v>5137</v>
      </c>
      <c r="C4761" t="s">
        <v>428</v>
      </c>
      <c r="D4761" t="s">
        <v>429</v>
      </c>
      <c r="E4761">
        <v>100.86239999999999</v>
      </c>
      <c r="F4761">
        <f t="shared" si="78"/>
        <v>59</v>
      </c>
    </row>
    <row r="4762" spans="1:6" x14ac:dyDescent="0.35">
      <c r="A4762">
        <v>59011</v>
      </c>
      <c r="B4762" t="s">
        <v>77</v>
      </c>
      <c r="C4762" t="s">
        <v>511</v>
      </c>
      <c r="D4762" t="s">
        <v>429</v>
      </c>
      <c r="E4762">
        <v>278.24209999999999</v>
      </c>
      <c r="F4762">
        <f t="shared" si="78"/>
        <v>59</v>
      </c>
    </row>
    <row r="4763" spans="1:6" x14ac:dyDescent="0.35">
      <c r="A4763">
        <v>59012</v>
      </c>
      <c r="B4763" t="s">
        <v>5138</v>
      </c>
      <c r="C4763" t="s">
        <v>432</v>
      </c>
      <c r="D4763" t="s">
        <v>433</v>
      </c>
      <c r="E4763">
        <v>44.953800000000001</v>
      </c>
      <c r="F4763">
        <f t="shared" si="78"/>
        <v>59</v>
      </c>
    </row>
    <row r="4764" spans="1:6" x14ac:dyDescent="0.35">
      <c r="A4764">
        <v>59013</v>
      </c>
      <c r="B4764" t="s">
        <v>5139</v>
      </c>
      <c r="C4764" t="s">
        <v>442</v>
      </c>
      <c r="D4764" t="s">
        <v>433</v>
      </c>
      <c r="E4764">
        <v>41.767800000000001</v>
      </c>
      <c r="F4764">
        <f t="shared" si="78"/>
        <v>59</v>
      </c>
    </row>
    <row r="4765" spans="1:6" x14ac:dyDescent="0.35">
      <c r="A4765">
        <v>59014</v>
      </c>
      <c r="B4765" t="s">
        <v>5140</v>
      </c>
      <c r="C4765" t="s">
        <v>428</v>
      </c>
      <c r="D4765" t="s">
        <v>429</v>
      </c>
      <c r="E4765">
        <v>42.2727</v>
      </c>
      <c r="F4765">
        <f t="shared" si="78"/>
        <v>59</v>
      </c>
    </row>
    <row r="4766" spans="1:6" x14ac:dyDescent="0.35">
      <c r="A4766">
        <v>59015</v>
      </c>
      <c r="B4766" t="s">
        <v>5141</v>
      </c>
      <c r="C4766" t="s">
        <v>442</v>
      </c>
      <c r="D4766" t="s">
        <v>433</v>
      </c>
      <c r="E4766">
        <v>65.307299999999998</v>
      </c>
      <c r="F4766">
        <f t="shared" si="78"/>
        <v>59</v>
      </c>
    </row>
    <row r="4767" spans="1:6" x14ac:dyDescent="0.35">
      <c r="A4767">
        <v>59016</v>
      </c>
      <c r="B4767" t="s">
        <v>5142</v>
      </c>
      <c r="C4767" t="s">
        <v>442</v>
      </c>
      <c r="D4767" t="s">
        <v>433</v>
      </c>
      <c r="E4767">
        <v>30.778099999999998</v>
      </c>
      <c r="F4767">
        <f t="shared" si="78"/>
        <v>59</v>
      </c>
    </row>
    <row r="4768" spans="1:6" x14ac:dyDescent="0.35">
      <c r="A4768">
        <v>59017</v>
      </c>
      <c r="B4768" t="s">
        <v>5143</v>
      </c>
      <c r="C4768" t="s">
        <v>428</v>
      </c>
      <c r="D4768" t="s">
        <v>429</v>
      </c>
      <c r="E4768">
        <v>112.27200000000001</v>
      </c>
      <c r="F4768">
        <f t="shared" si="78"/>
        <v>59</v>
      </c>
    </row>
    <row r="4769" spans="1:6" x14ac:dyDescent="0.35">
      <c r="A4769">
        <v>59018</v>
      </c>
      <c r="B4769" t="s">
        <v>5144</v>
      </c>
      <c r="C4769" t="s">
        <v>451</v>
      </c>
      <c r="D4769" t="s">
        <v>433</v>
      </c>
      <c r="E4769">
        <v>9.8043999999999993</v>
      </c>
      <c r="F4769">
        <f t="shared" si="78"/>
        <v>59</v>
      </c>
    </row>
    <row r="4770" spans="1:6" x14ac:dyDescent="0.35">
      <c r="A4770">
        <v>59019</v>
      </c>
      <c r="B4770" t="s">
        <v>5145</v>
      </c>
      <c r="C4770" t="s">
        <v>442</v>
      </c>
      <c r="D4770" t="s">
        <v>433</v>
      </c>
      <c r="E4770">
        <v>56.619900000000001</v>
      </c>
      <c r="F4770">
        <f t="shared" si="78"/>
        <v>59</v>
      </c>
    </row>
    <row r="4771" spans="1:6" x14ac:dyDescent="0.35">
      <c r="A4771">
        <v>59020</v>
      </c>
      <c r="B4771" t="s">
        <v>5146</v>
      </c>
      <c r="C4771" t="s">
        <v>428</v>
      </c>
      <c r="D4771" t="s">
        <v>429</v>
      </c>
      <c r="E4771">
        <v>35.484099999999998</v>
      </c>
      <c r="F4771">
        <f t="shared" si="78"/>
        <v>59</v>
      </c>
    </row>
    <row r="4772" spans="1:6" x14ac:dyDescent="0.35">
      <c r="A4772">
        <v>59021</v>
      </c>
      <c r="B4772" t="s">
        <v>5147</v>
      </c>
      <c r="C4772" t="s">
        <v>442</v>
      </c>
      <c r="D4772" t="s">
        <v>433</v>
      </c>
      <c r="E4772">
        <v>24.759599999999999</v>
      </c>
      <c r="F4772">
        <f t="shared" si="78"/>
        <v>59</v>
      </c>
    </row>
    <row r="4773" spans="1:6" x14ac:dyDescent="0.35">
      <c r="A4773">
        <v>59022</v>
      </c>
      <c r="B4773" t="s">
        <v>5148</v>
      </c>
      <c r="C4773" t="s">
        <v>442</v>
      </c>
      <c r="D4773" t="s">
        <v>433</v>
      </c>
      <c r="E4773">
        <v>18.050799999999999</v>
      </c>
      <c r="F4773">
        <f t="shared" si="78"/>
        <v>59</v>
      </c>
    </row>
    <row r="4774" spans="1:6" x14ac:dyDescent="0.35">
      <c r="A4774">
        <v>59023</v>
      </c>
      <c r="B4774" t="s">
        <v>5149</v>
      </c>
      <c r="C4774" t="s">
        <v>442</v>
      </c>
      <c r="D4774" t="s">
        <v>433</v>
      </c>
      <c r="E4774">
        <v>23.418900000000001</v>
      </c>
      <c r="F4774">
        <f t="shared" si="78"/>
        <v>59</v>
      </c>
    </row>
    <row r="4775" spans="1:6" x14ac:dyDescent="0.35">
      <c r="A4775">
        <v>59024</v>
      </c>
      <c r="B4775" t="s">
        <v>5150</v>
      </c>
      <c r="C4775" t="s">
        <v>442</v>
      </c>
      <c r="D4775" t="s">
        <v>433</v>
      </c>
      <c r="E4775">
        <v>145.655</v>
      </c>
      <c r="F4775">
        <f t="shared" si="78"/>
        <v>59</v>
      </c>
    </row>
    <row r="4776" spans="1:6" x14ac:dyDescent="0.35">
      <c r="A4776">
        <v>59025</v>
      </c>
      <c r="B4776" t="s">
        <v>5151</v>
      </c>
      <c r="C4776" t="s">
        <v>442</v>
      </c>
      <c r="D4776" t="s">
        <v>433</v>
      </c>
      <c r="E4776">
        <v>32.950800000000001</v>
      </c>
      <c r="F4776">
        <f t="shared" si="78"/>
        <v>59</v>
      </c>
    </row>
    <row r="4777" spans="1:6" x14ac:dyDescent="0.35">
      <c r="A4777">
        <v>59026</v>
      </c>
      <c r="B4777" t="s">
        <v>5152</v>
      </c>
      <c r="C4777" t="s">
        <v>442</v>
      </c>
      <c r="D4777" t="s">
        <v>433</v>
      </c>
      <c r="E4777">
        <v>32.087000000000003</v>
      </c>
      <c r="F4777">
        <f t="shared" si="78"/>
        <v>59</v>
      </c>
    </row>
    <row r="4778" spans="1:6" x14ac:dyDescent="0.35">
      <c r="A4778">
        <v>59027</v>
      </c>
      <c r="B4778" t="s">
        <v>5153</v>
      </c>
      <c r="C4778" t="s">
        <v>442</v>
      </c>
      <c r="D4778" t="s">
        <v>433</v>
      </c>
      <c r="E4778">
        <v>45.261699999999998</v>
      </c>
      <c r="F4778">
        <f t="shared" si="78"/>
        <v>59</v>
      </c>
    </row>
    <row r="4779" spans="1:6" x14ac:dyDescent="0.35">
      <c r="A4779">
        <v>59028</v>
      </c>
      <c r="B4779" t="s">
        <v>5154</v>
      </c>
      <c r="C4779" t="s">
        <v>442</v>
      </c>
      <c r="D4779" t="s">
        <v>433</v>
      </c>
      <c r="E4779">
        <v>100.318</v>
      </c>
      <c r="F4779">
        <f t="shared" si="78"/>
        <v>59</v>
      </c>
    </row>
    <row r="4780" spans="1:6" x14ac:dyDescent="0.35">
      <c r="A4780">
        <v>59029</v>
      </c>
      <c r="B4780" t="s">
        <v>5155</v>
      </c>
      <c r="C4780" t="s">
        <v>432</v>
      </c>
      <c r="D4780" t="s">
        <v>433</v>
      </c>
      <c r="E4780">
        <v>64.578100000000006</v>
      </c>
      <c r="F4780">
        <f t="shared" si="78"/>
        <v>59</v>
      </c>
    </row>
    <row r="4781" spans="1:6" x14ac:dyDescent="0.35">
      <c r="A4781">
        <v>59030</v>
      </c>
      <c r="B4781" t="s">
        <v>5156</v>
      </c>
      <c r="C4781" t="s">
        <v>428</v>
      </c>
      <c r="D4781" t="s">
        <v>429</v>
      </c>
      <c r="E4781">
        <v>18.5276</v>
      </c>
      <c r="F4781">
        <f t="shared" si="78"/>
        <v>59</v>
      </c>
    </row>
    <row r="4782" spans="1:6" x14ac:dyDescent="0.35">
      <c r="A4782">
        <v>59031</v>
      </c>
      <c r="B4782" t="s">
        <v>5157</v>
      </c>
      <c r="C4782" t="s">
        <v>428</v>
      </c>
      <c r="D4782" t="s">
        <v>429</v>
      </c>
      <c r="E4782">
        <v>38.934100000000001</v>
      </c>
      <c r="F4782">
        <f t="shared" si="78"/>
        <v>59</v>
      </c>
    </row>
    <row r="4783" spans="1:6" x14ac:dyDescent="0.35">
      <c r="A4783">
        <v>59032</v>
      </c>
      <c r="B4783" t="s">
        <v>5158</v>
      </c>
      <c r="C4783" t="s">
        <v>432</v>
      </c>
      <c r="D4783" t="s">
        <v>433</v>
      </c>
      <c r="E4783">
        <v>136.10839999999999</v>
      </c>
      <c r="F4783">
        <f t="shared" si="78"/>
        <v>59</v>
      </c>
    </row>
    <row r="4784" spans="1:6" x14ac:dyDescent="0.35">
      <c r="A4784">
        <v>59033</v>
      </c>
      <c r="B4784" t="s">
        <v>5159</v>
      </c>
      <c r="C4784" t="s">
        <v>451</v>
      </c>
      <c r="D4784" t="s">
        <v>433</v>
      </c>
      <c r="E4784">
        <v>2.2090000000000001</v>
      </c>
      <c r="F4784">
        <f t="shared" si="78"/>
        <v>59</v>
      </c>
    </row>
    <row r="4785" spans="1:6" x14ac:dyDescent="0.35">
      <c r="A4785">
        <v>60001</v>
      </c>
      <c r="B4785" t="s">
        <v>5160</v>
      </c>
      <c r="C4785" t="s">
        <v>442</v>
      </c>
      <c r="D4785" t="s">
        <v>433</v>
      </c>
      <c r="E4785">
        <v>25.863800000000001</v>
      </c>
      <c r="F4785">
        <f t="shared" si="78"/>
        <v>60</v>
      </c>
    </row>
    <row r="4786" spans="1:6" x14ac:dyDescent="0.35">
      <c r="A4786">
        <v>60002</v>
      </c>
      <c r="B4786" t="s">
        <v>5161</v>
      </c>
      <c r="C4786" t="s">
        <v>442</v>
      </c>
      <c r="D4786" t="s">
        <v>433</v>
      </c>
      <c r="E4786">
        <v>13.4923</v>
      </c>
      <c r="F4786">
        <f t="shared" si="78"/>
        <v>60</v>
      </c>
    </row>
    <row r="4787" spans="1:6" x14ac:dyDescent="0.35">
      <c r="A4787">
        <v>60003</v>
      </c>
      <c r="B4787" t="s">
        <v>5162</v>
      </c>
      <c r="C4787" t="s">
        <v>428</v>
      </c>
      <c r="D4787" t="s">
        <v>429</v>
      </c>
      <c r="E4787">
        <v>96.217299999999994</v>
      </c>
      <c r="F4787">
        <f t="shared" si="78"/>
        <v>60</v>
      </c>
    </row>
    <row r="4788" spans="1:6" x14ac:dyDescent="0.35">
      <c r="A4788">
        <v>60004</v>
      </c>
      <c r="B4788" t="s">
        <v>5163</v>
      </c>
      <c r="C4788" t="s">
        <v>428</v>
      </c>
      <c r="D4788" t="s">
        <v>429</v>
      </c>
      <c r="E4788">
        <v>52.230899999999998</v>
      </c>
      <c r="F4788">
        <f t="shared" si="78"/>
        <v>60</v>
      </c>
    </row>
    <row r="4789" spans="1:6" x14ac:dyDescent="0.35">
      <c r="A4789">
        <v>60005</v>
      </c>
      <c r="B4789" t="s">
        <v>5164</v>
      </c>
      <c r="C4789" t="s">
        <v>442</v>
      </c>
      <c r="D4789" t="s">
        <v>433</v>
      </c>
      <c r="E4789">
        <v>77.982299999999995</v>
      </c>
      <c r="F4789">
        <f t="shared" si="78"/>
        <v>60</v>
      </c>
    </row>
    <row r="4790" spans="1:6" x14ac:dyDescent="0.35">
      <c r="A4790">
        <v>60006</v>
      </c>
      <c r="B4790" t="s">
        <v>5165</v>
      </c>
      <c r="C4790" t="s">
        <v>442</v>
      </c>
      <c r="D4790" t="s">
        <v>433</v>
      </c>
      <c r="E4790">
        <v>113.1039</v>
      </c>
      <c r="F4790">
        <f t="shared" si="78"/>
        <v>60</v>
      </c>
    </row>
    <row r="4791" spans="1:6" x14ac:dyDescent="0.35">
      <c r="A4791">
        <v>60007</v>
      </c>
      <c r="B4791" t="s">
        <v>5166</v>
      </c>
      <c r="C4791" t="s">
        <v>428</v>
      </c>
      <c r="D4791" t="s">
        <v>429</v>
      </c>
      <c r="E4791">
        <v>19.310500000000001</v>
      </c>
      <c r="F4791">
        <f t="shared" si="78"/>
        <v>60</v>
      </c>
    </row>
    <row r="4792" spans="1:6" x14ac:dyDescent="0.35">
      <c r="A4792">
        <v>60008</v>
      </c>
      <c r="B4792" t="s">
        <v>5167</v>
      </c>
      <c r="C4792" t="s">
        <v>442</v>
      </c>
      <c r="D4792" t="s">
        <v>433</v>
      </c>
      <c r="E4792">
        <v>38.865600000000001</v>
      </c>
      <c r="F4792">
        <f t="shared" si="78"/>
        <v>60</v>
      </c>
    </row>
    <row r="4793" spans="1:6" x14ac:dyDescent="0.35">
      <c r="A4793">
        <v>60009</v>
      </c>
      <c r="B4793" t="s">
        <v>5168</v>
      </c>
      <c r="C4793" t="s">
        <v>428</v>
      </c>
      <c r="D4793" t="s">
        <v>429</v>
      </c>
      <c r="E4793">
        <v>12.174099999999999</v>
      </c>
      <c r="F4793">
        <f t="shared" si="78"/>
        <v>60</v>
      </c>
    </row>
    <row r="4794" spans="1:6" x14ac:dyDescent="0.35">
      <c r="A4794">
        <v>60010</v>
      </c>
      <c r="B4794" t="s">
        <v>5169</v>
      </c>
      <c r="C4794" t="s">
        <v>442</v>
      </c>
      <c r="D4794" t="s">
        <v>433</v>
      </c>
      <c r="E4794">
        <v>55.928600000000003</v>
      </c>
      <c r="F4794">
        <f t="shared" si="78"/>
        <v>60</v>
      </c>
    </row>
    <row r="4795" spans="1:6" x14ac:dyDescent="0.35">
      <c r="A4795">
        <v>60011</v>
      </c>
      <c r="B4795" t="s">
        <v>5170</v>
      </c>
      <c r="C4795" t="s">
        <v>428</v>
      </c>
      <c r="D4795" t="s">
        <v>429</v>
      </c>
      <c r="E4795">
        <v>30.028500000000001</v>
      </c>
      <c r="F4795">
        <f t="shared" si="78"/>
        <v>60</v>
      </c>
    </row>
    <row r="4796" spans="1:6" x14ac:dyDescent="0.35">
      <c r="A4796">
        <v>60012</v>
      </c>
      <c r="B4796" t="s">
        <v>5171</v>
      </c>
      <c r="C4796" t="s">
        <v>428</v>
      </c>
      <c r="D4796" t="s">
        <v>429</v>
      </c>
      <c r="E4796">
        <v>19.7912</v>
      </c>
      <c r="F4796">
        <f t="shared" si="78"/>
        <v>60</v>
      </c>
    </row>
    <row r="4797" spans="1:6" x14ac:dyDescent="0.35">
      <c r="A4797">
        <v>60013</v>
      </c>
      <c r="B4797" t="s">
        <v>5172</v>
      </c>
      <c r="C4797" t="s">
        <v>428</v>
      </c>
      <c r="D4797" t="s">
        <v>429</v>
      </c>
      <c r="E4797">
        <v>13.968500000000001</v>
      </c>
      <c r="F4797">
        <f t="shared" si="78"/>
        <v>60</v>
      </c>
    </row>
    <row r="4798" spans="1:6" x14ac:dyDescent="0.35">
      <c r="A4798">
        <v>60014</v>
      </c>
      <c r="B4798" t="s">
        <v>5173</v>
      </c>
      <c r="C4798" t="s">
        <v>428</v>
      </c>
      <c r="D4798" t="s">
        <v>429</v>
      </c>
      <c r="E4798">
        <v>28.593</v>
      </c>
      <c r="F4798">
        <f t="shared" si="78"/>
        <v>60</v>
      </c>
    </row>
    <row r="4799" spans="1:6" x14ac:dyDescent="0.35">
      <c r="A4799">
        <v>60015</v>
      </c>
      <c r="B4799" t="s">
        <v>5174</v>
      </c>
      <c r="C4799" t="s">
        <v>442</v>
      </c>
      <c r="D4799" t="s">
        <v>433</v>
      </c>
      <c r="E4799">
        <v>11.678599999999999</v>
      </c>
      <c r="F4799">
        <f t="shared" si="78"/>
        <v>60</v>
      </c>
    </row>
    <row r="4800" spans="1:6" x14ac:dyDescent="0.35">
      <c r="A4800">
        <v>60016</v>
      </c>
      <c r="B4800" t="s">
        <v>5175</v>
      </c>
      <c r="C4800" t="s">
        <v>442</v>
      </c>
      <c r="D4800" t="s">
        <v>433</v>
      </c>
      <c r="E4800">
        <v>32.353099999999998</v>
      </c>
      <c r="F4800">
        <f t="shared" si="78"/>
        <v>60</v>
      </c>
    </row>
    <row r="4801" spans="1:6" x14ac:dyDescent="0.35">
      <c r="A4801">
        <v>60017</v>
      </c>
      <c r="B4801" t="s">
        <v>5176</v>
      </c>
      <c r="C4801" t="s">
        <v>428</v>
      </c>
      <c r="D4801" t="s">
        <v>429</v>
      </c>
      <c r="E4801">
        <v>28.423500000000001</v>
      </c>
      <c r="F4801">
        <f t="shared" si="78"/>
        <v>60</v>
      </c>
    </row>
    <row r="4802" spans="1:6" x14ac:dyDescent="0.35">
      <c r="A4802">
        <v>60018</v>
      </c>
      <c r="B4802" t="s">
        <v>5177</v>
      </c>
      <c r="C4802" t="s">
        <v>428</v>
      </c>
      <c r="D4802" t="s">
        <v>429</v>
      </c>
      <c r="E4802">
        <v>27.460699999999999</v>
      </c>
      <c r="F4802">
        <f t="shared" si="78"/>
        <v>60</v>
      </c>
    </row>
    <row r="4803" spans="1:6" x14ac:dyDescent="0.35">
      <c r="A4803">
        <v>60019</v>
      </c>
      <c r="B4803" t="s">
        <v>5178</v>
      </c>
      <c r="C4803" t="s">
        <v>511</v>
      </c>
      <c r="D4803" t="s">
        <v>429</v>
      </c>
      <c r="E4803">
        <v>83.369900000000001</v>
      </c>
      <c r="F4803">
        <f t="shared" ref="F4803:F4866" si="79">INT(A4803/1000)</f>
        <v>60</v>
      </c>
    </row>
    <row r="4804" spans="1:6" x14ac:dyDescent="0.35">
      <c r="A4804">
        <v>60020</v>
      </c>
      <c r="B4804" t="s">
        <v>5179</v>
      </c>
      <c r="C4804" t="s">
        <v>428</v>
      </c>
      <c r="D4804" t="s">
        <v>429</v>
      </c>
      <c r="E4804">
        <v>15.4206</v>
      </c>
      <c r="F4804">
        <f t="shared" si="79"/>
        <v>60</v>
      </c>
    </row>
    <row r="4805" spans="1:6" x14ac:dyDescent="0.35">
      <c r="A4805">
        <v>60021</v>
      </c>
      <c r="B4805" t="s">
        <v>5180</v>
      </c>
      <c r="C4805" t="s">
        <v>428</v>
      </c>
      <c r="D4805" t="s">
        <v>429</v>
      </c>
      <c r="E4805">
        <v>9.9528999999999996</v>
      </c>
      <c r="F4805">
        <f t="shared" si="79"/>
        <v>60</v>
      </c>
    </row>
    <row r="4806" spans="1:6" x14ac:dyDescent="0.35">
      <c r="A4806">
        <v>60022</v>
      </c>
      <c r="B4806" t="s">
        <v>5181</v>
      </c>
      <c r="C4806" t="s">
        <v>428</v>
      </c>
      <c r="D4806" t="s">
        <v>429</v>
      </c>
      <c r="E4806">
        <v>27.7498</v>
      </c>
      <c r="F4806">
        <f t="shared" si="79"/>
        <v>60</v>
      </c>
    </row>
    <row r="4807" spans="1:6" x14ac:dyDescent="0.35">
      <c r="A4807">
        <v>60023</v>
      </c>
      <c r="B4807" t="s">
        <v>5182</v>
      </c>
      <c r="C4807" t="s">
        <v>442</v>
      </c>
      <c r="D4807" t="s">
        <v>433</v>
      </c>
      <c r="E4807">
        <v>58.286499999999997</v>
      </c>
      <c r="F4807">
        <f t="shared" si="79"/>
        <v>60</v>
      </c>
    </row>
    <row r="4808" spans="1:6" x14ac:dyDescent="0.35">
      <c r="A4808">
        <v>60024</v>
      </c>
      <c r="B4808" t="s">
        <v>5183</v>
      </c>
      <c r="C4808" t="s">
        <v>428</v>
      </c>
      <c r="D4808" t="s">
        <v>429</v>
      </c>
      <c r="E4808">
        <v>61.5884</v>
      </c>
      <c r="F4808">
        <f t="shared" si="79"/>
        <v>60</v>
      </c>
    </row>
    <row r="4809" spans="1:6" x14ac:dyDescent="0.35">
      <c r="A4809">
        <v>60025</v>
      </c>
      <c r="B4809" t="s">
        <v>5184</v>
      </c>
      <c r="C4809" t="s">
        <v>428</v>
      </c>
      <c r="D4809" t="s">
        <v>429</v>
      </c>
      <c r="E4809">
        <v>38.593699999999998</v>
      </c>
      <c r="F4809">
        <f t="shared" si="79"/>
        <v>60</v>
      </c>
    </row>
    <row r="4810" spans="1:6" x14ac:dyDescent="0.35">
      <c r="A4810">
        <v>60026</v>
      </c>
      <c r="B4810" t="s">
        <v>5185</v>
      </c>
      <c r="C4810" t="s">
        <v>428</v>
      </c>
      <c r="D4810" t="s">
        <v>429</v>
      </c>
      <c r="E4810">
        <v>39.166600000000003</v>
      </c>
      <c r="F4810">
        <f t="shared" si="79"/>
        <v>60</v>
      </c>
    </row>
    <row r="4811" spans="1:6" x14ac:dyDescent="0.35">
      <c r="A4811">
        <v>60027</v>
      </c>
      <c r="B4811" t="s">
        <v>5186</v>
      </c>
      <c r="C4811" t="s">
        <v>442</v>
      </c>
      <c r="D4811" t="s">
        <v>433</v>
      </c>
      <c r="E4811">
        <v>14.741400000000001</v>
      </c>
      <c r="F4811">
        <f t="shared" si="79"/>
        <v>60</v>
      </c>
    </row>
    <row r="4812" spans="1:6" x14ac:dyDescent="0.35">
      <c r="A4812">
        <v>60028</v>
      </c>
      <c r="B4812" t="s">
        <v>5187</v>
      </c>
      <c r="C4812" t="s">
        <v>442</v>
      </c>
      <c r="D4812" t="s">
        <v>433</v>
      </c>
      <c r="E4812">
        <v>24.918700000000001</v>
      </c>
      <c r="F4812">
        <f t="shared" si="79"/>
        <v>60</v>
      </c>
    </row>
    <row r="4813" spans="1:6" x14ac:dyDescent="0.35">
      <c r="A4813">
        <v>60029</v>
      </c>
      <c r="B4813" t="s">
        <v>5188</v>
      </c>
      <c r="C4813" t="s">
        <v>442</v>
      </c>
      <c r="D4813" t="s">
        <v>433</v>
      </c>
      <c r="E4813">
        <v>45.450099999999999</v>
      </c>
      <c r="F4813">
        <f t="shared" si="79"/>
        <v>60</v>
      </c>
    </row>
    <row r="4814" spans="1:6" x14ac:dyDescent="0.35">
      <c r="A4814">
        <v>60030</v>
      </c>
      <c r="B4814" t="s">
        <v>5189</v>
      </c>
      <c r="C4814" t="s">
        <v>442</v>
      </c>
      <c r="D4814" t="s">
        <v>433</v>
      </c>
      <c r="E4814">
        <v>26.222899999999999</v>
      </c>
      <c r="F4814">
        <f t="shared" si="79"/>
        <v>60</v>
      </c>
    </row>
    <row r="4815" spans="1:6" x14ac:dyDescent="0.35">
      <c r="A4815">
        <v>60031</v>
      </c>
      <c r="B4815" t="s">
        <v>5190</v>
      </c>
      <c r="C4815" t="s">
        <v>428</v>
      </c>
      <c r="D4815" t="s">
        <v>429</v>
      </c>
      <c r="E4815">
        <v>107.6759</v>
      </c>
      <c r="F4815">
        <f t="shared" si="79"/>
        <v>60</v>
      </c>
    </row>
    <row r="4816" spans="1:6" x14ac:dyDescent="0.35">
      <c r="A4816">
        <v>60032</v>
      </c>
      <c r="B4816" t="s">
        <v>5191</v>
      </c>
      <c r="C4816" t="s">
        <v>442</v>
      </c>
      <c r="D4816" t="s">
        <v>433</v>
      </c>
      <c r="E4816">
        <v>13.1654</v>
      </c>
      <c r="F4816">
        <f t="shared" si="79"/>
        <v>60</v>
      </c>
    </row>
    <row r="4817" spans="1:6" x14ac:dyDescent="0.35">
      <c r="A4817">
        <v>60033</v>
      </c>
      <c r="B4817" t="s">
        <v>5192</v>
      </c>
      <c r="C4817" t="s">
        <v>428</v>
      </c>
      <c r="D4817" t="s">
        <v>429</v>
      </c>
      <c r="E4817">
        <v>81.3857</v>
      </c>
      <c r="F4817">
        <f t="shared" si="79"/>
        <v>60</v>
      </c>
    </row>
    <row r="4818" spans="1:6" x14ac:dyDescent="0.35">
      <c r="A4818">
        <v>60034</v>
      </c>
      <c r="B4818" t="s">
        <v>5193</v>
      </c>
      <c r="C4818" t="s">
        <v>432</v>
      </c>
      <c r="D4818" t="s">
        <v>433</v>
      </c>
      <c r="E4818">
        <v>78.741900000000001</v>
      </c>
      <c r="F4818">
        <f t="shared" si="79"/>
        <v>60</v>
      </c>
    </row>
    <row r="4819" spans="1:6" x14ac:dyDescent="0.35">
      <c r="A4819">
        <v>60035</v>
      </c>
      <c r="B4819" t="s">
        <v>5194</v>
      </c>
      <c r="C4819" t="s">
        <v>432</v>
      </c>
      <c r="D4819" t="s">
        <v>433</v>
      </c>
      <c r="E4819">
        <v>32.727899999999998</v>
      </c>
      <c r="F4819">
        <f t="shared" si="79"/>
        <v>60</v>
      </c>
    </row>
    <row r="4820" spans="1:6" x14ac:dyDescent="0.35">
      <c r="A4820">
        <v>60036</v>
      </c>
      <c r="B4820" t="s">
        <v>5195</v>
      </c>
      <c r="C4820" t="s">
        <v>442</v>
      </c>
      <c r="D4820" t="s">
        <v>433</v>
      </c>
      <c r="E4820">
        <v>16.3428</v>
      </c>
      <c r="F4820">
        <f t="shared" si="79"/>
        <v>60</v>
      </c>
    </row>
    <row r="4821" spans="1:6" x14ac:dyDescent="0.35">
      <c r="A4821">
        <v>60037</v>
      </c>
      <c r="B4821" t="s">
        <v>5196</v>
      </c>
      <c r="C4821" t="s">
        <v>442</v>
      </c>
      <c r="D4821" t="s">
        <v>433</v>
      </c>
      <c r="E4821">
        <v>16.266500000000001</v>
      </c>
      <c r="F4821">
        <f t="shared" si="79"/>
        <v>60</v>
      </c>
    </row>
    <row r="4822" spans="1:6" x14ac:dyDescent="0.35">
      <c r="A4822">
        <v>60038</v>
      </c>
      <c r="B4822" t="s">
        <v>78</v>
      </c>
      <c r="C4822" t="s">
        <v>511</v>
      </c>
      <c r="D4822" t="s">
        <v>429</v>
      </c>
      <c r="E4822">
        <v>46.244599999999998</v>
      </c>
      <c r="F4822">
        <f t="shared" si="79"/>
        <v>60</v>
      </c>
    </row>
    <row r="4823" spans="1:6" x14ac:dyDescent="0.35">
      <c r="A4823">
        <v>60039</v>
      </c>
      <c r="B4823" t="s">
        <v>5197</v>
      </c>
      <c r="C4823" t="s">
        <v>442</v>
      </c>
      <c r="D4823" t="s">
        <v>433</v>
      </c>
      <c r="E4823">
        <v>14.914</v>
      </c>
      <c r="F4823">
        <f t="shared" si="79"/>
        <v>60</v>
      </c>
    </row>
    <row r="4824" spans="1:6" x14ac:dyDescent="0.35">
      <c r="A4824">
        <v>60040</v>
      </c>
      <c r="B4824" t="s">
        <v>5198</v>
      </c>
      <c r="C4824" t="s">
        <v>428</v>
      </c>
      <c r="D4824" t="s">
        <v>429</v>
      </c>
      <c r="E4824">
        <v>17.721299999999999</v>
      </c>
      <c r="F4824">
        <f t="shared" si="79"/>
        <v>60</v>
      </c>
    </row>
    <row r="4825" spans="1:6" x14ac:dyDescent="0.35">
      <c r="A4825">
        <v>60041</v>
      </c>
      <c r="B4825" t="s">
        <v>5199</v>
      </c>
      <c r="C4825" t="s">
        <v>428</v>
      </c>
      <c r="D4825" t="s">
        <v>429</v>
      </c>
      <c r="E4825">
        <v>33.372799999999998</v>
      </c>
      <c r="F4825">
        <f t="shared" si="79"/>
        <v>60</v>
      </c>
    </row>
    <row r="4826" spans="1:6" x14ac:dyDescent="0.35">
      <c r="A4826">
        <v>60042</v>
      </c>
      <c r="B4826" t="s">
        <v>5200</v>
      </c>
      <c r="C4826" t="s">
        <v>442</v>
      </c>
      <c r="D4826" t="s">
        <v>433</v>
      </c>
      <c r="E4826">
        <v>40.229100000000003</v>
      </c>
      <c r="F4826">
        <f t="shared" si="79"/>
        <v>60</v>
      </c>
    </row>
    <row r="4827" spans="1:6" x14ac:dyDescent="0.35">
      <c r="A4827">
        <v>60043</v>
      </c>
      <c r="B4827" t="s">
        <v>5201</v>
      </c>
      <c r="C4827" t="s">
        <v>428</v>
      </c>
      <c r="D4827" t="s">
        <v>429</v>
      </c>
      <c r="E4827">
        <v>16.2607</v>
      </c>
      <c r="F4827">
        <f t="shared" si="79"/>
        <v>60</v>
      </c>
    </row>
    <row r="4828" spans="1:6" x14ac:dyDescent="0.35">
      <c r="A4828">
        <v>60044</v>
      </c>
      <c r="B4828" t="s">
        <v>5202</v>
      </c>
      <c r="C4828" t="s">
        <v>428</v>
      </c>
      <c r="D4828" t="s">
        <v>429</v>
      </c>
      <c r="E4828">
        <v>48.731299999999997</v>
      </c>
      <c r="F4828">
        <f t="shared" si="79"/>
        <v>60</v>
      </c>
    </row>
    <row r="4829" spans="1:6" x14ac:dyDescent="0.35">
      <c r="A4829">
        <v>60045</v>
      </c>
      <c r="B4829" t="s">
        <v>5203</v>
      </c>
      <c r="C4829" t="s">
        <v>428</v>
      </c>
      <c r="D4829" t="s">
        <v>429</v>
      </c>
      <c r="E4829">
        <v>26.8415</v>
      </c>
      <c r="F4829">
        <f t="shared" si="79"/>
        <v>60</v>
      </c>
    </row>
    <row r="4830" spans="1:6" x14ac:dyDescent="0.35">
      <c r="A4830">
        <v>60046</v>
      </c>
      <c r="B4830" t="s">
        <v>5204</v>
      </c>
      <c r="C4830" t="s">
        <v>442</v>
      </c>
      <c r="D4830" t="s">
        <v>433</v>
      </c>
      <c r="E4830">
        <v>71.715500000000006</v>
      </c>
      <c r="F4830">
        <f t="shared" si="79"/>
        <v>60</v>
      </c>
    </row>
    <row r="4831" spans="1:6" x14ac:dyDescent="0.35">
      <c r="A4831">
        <v>60047</v>
      </c>
      <c r="B4831" t="s">
        <v>5205</v>
      </c>
      <c r="C4831" t="s">
        <v>442</v>
      </c>
      <c r="D4831" t="s">
        <v>433</v>
      </c>
      <c r="E4831">
        <v>42.392600000000002</v>
      </c>
      <c r="F4831">
        <f t="shared" si="79"/>
        <v>60</v>
      </c>
    </row>
    <row r="4832" spans="1:6" x14ac:dyDescent="0.35">
      <c r="A4832">
        <v>60048</v>
      </c>
      <c r="B4832" t="s">
        <v>5206</v>
      </c>
      <c r="C4832" t="s">
        <v>442</v>
      </c>
      <c r="D4832" t="s">
        <v>433</v>
      </c>
      <c r="E4832">
        <v>27.35</v>
      </c>
      <c r="F4832">
        <f t="shared" si="79"/>
        <v>60</v>
      </c>
    </row>
    <row r="4833" spans="1:6" x14ac:dyDescent="0.35">
      <c r="A4833">
        <v>60049</v>
      </c>
      <c r="B4833" t="s">
        <v>5207</v>
      </c>
      <c r="C4833" t="s">
        <v>442</v>
      </c>
      <c r="D4833" t="s">
        <v>433</v>
      </c>
      <c r="E4833">
        <v>44.967100000000002</v>
      </c>
      <c r="F4833">
        <f t="shared" si="79"/>
        <v>60</v>
      </c>
    </row>
    <row r="4834" spans="1:6" x14ac:dyDescent="0.35">
      <c r="A4834">
        <v>60050</v>
      </c>
      <c r="B4834" t="s">
        <v>5208</v>
      </c>
      <c r="C4834" t="s">
        <v>442</v>
      </c>
      <c r="D4834" t="s">
        <v>433</v>
      </c>
      <c r="E4834">
        <v>62.210900000000002</v>
      </c>
      <c r="F4834">
        <f t="shared" si="79"/>
        <v>60</v>
      </c>
    </row>
    <row r="4835" spans="1:6" x14ac:dyDescent="0.35">
      <c r="A4835">
        <v>60051</v>
      </c>
      <c r="B4835" t="s">
        <v>5209</v>
      </c>
      <c r="C4835" t="s">
        <v>442</v>
      </c>
      <c r="D4835" t="s">
        <v>433</v>
      </c>
      <c r="E4835">
        <v>33.0456</v>
      </c>
      <c r="F4835">
        <f t="shared" si="79"/>
        <v>60</v>
      </c>
    </row>
    <row r="4836" spans="1:6" x14ac:dyDescent="0.35">
      <c r="A4836">
        <v>60052</v>
      </c>
      <c r="B4836" t="s">
        <v>5210</v>
      </c>
      <c r="C4836" t="s">
        <v>428</v>
      </c>
      <c r="D4836" t="s">
        <v>429</v>
      </c>
      <c r="E4836">
        <v>16.763100000000001</v>
      </c>
      <c r="F4836">
        <f t="shared" si="79"/>
        <v>60</v>
      </c>
    </row>
    <row r="4837" spans="1:6" x14ac:dyDescent="0.35">
      <c r="A4837">
        <v>60053</v>
      </c>
      <c r="B4837" t="s">
        <v>5211</v>
      </c>
      <c r="C4837" t="s">
        <v>442</v>
      </c>
      <c r="D4837" t="s">
        <v>433</v>
      </c>
      <c r="E4837">
        <v>35.244199999999999</v>
      </c>
      <c r="F4837">
        <f t="shared" si="79"/>
        <v>60</v>
      </c>
    </row>
    <row r="4838" spans="1:6" x14ac:dyDescent="0.35">
      <c r="A4838">
        <v>60054</v>
      </c>
      <c r="B4838" t="s">
        <v>5212</v>
      </c>
      <c r="C4838" t="s">
        <v>428</v>
      </c>
      <c r="D4838" t="s">
        <v>429</v>
      </c>
      <c r="E4838">
        <v>24.334399999999999</v>
      </c>
      <c r="F4838">
        <f t="shared" si="79"/>
        <v>60</v>
      </c>
    </row>
    <row r="4839" spans="1:6" x14ac:dyDescent="0.35">
      <c r="A4839">
        <v>60055</v>
      </c>
      <c r="B4839" t="s">
        <v>5213</v>
      </c>
      <c r="C4839" t="s">
        <v>428</v>
      </c>
      <c r="D4839" t="s">
        <v>429</v>
      </c>
      <c r="E4839">
        <v>30.4893</v>
      </c>
      <c r="F4839">
        <f t="shared" si="79"/>
        <v>60</v>
      </c>
    </row>
    <row r="4840" spans="1:6" x14ac:dyDescent="0.35">
      <c r="A4840">
        <v>60056</v>
      </c>
      <c r="B4840" t="s">
        <v>5214</v>
      </c>
      <c r="C4840" t="s">
        <v>428</v>
      </c>
      <c r="D4840" t="s">
        <v>429</v>
      </c>
      <c r="E4840">
        <v>89.162800000000004</v>
      </c>
      <c r="F4840">
        <f t="shared" si="79"/>
        <v>60</v>
      </c>
    </row>
    <row r="4841" spans="1:6" x14ac:dyDescent="0.35">
      <c r="A4841">
        <v>60057</v>
      </c>
      <c r="B4841" t="s">
        <v>5215</v>
      </c>
      <c r="C4841" t="s">
        <v>442</v>
      </c>
      <c r="D4841" t="s">
        <v>433</v>
      </c>
      <c r="E4841">
        <v>9.5062999999999995</v>
      </c>
      <c r="F4841">
        <f t="shared" si="79"/>
        <v>60</v>
      </c>
    </row>
    <row r="4842" spans="1:6" x14ac:dyDescent="0.35">
      <c r="A4842">
        <v>60058</v>
      </c>
      <c r="B4842" t="s">
        <v>5216</v>
      </c>
      <c r="C4842" t="s">
        <v>428</v>
      </c>
      <c r="D4842" t="s">
        <v>429</v>
      </c>
      <c r="E4842">
        <v>31.544799999999999</v>
      </c>
      <c r="F4842">
        <f t="shared" si="79"/>
        <v>60</v>
      </c>
    </row>
    <row r="4843" spans="1:6" x14ac:dyDescent="0.35">
      <c r="A4843">
        <v>60059</v>
      </c>
      <c r="B4843" t="s">
        <v>5217</v>
      </c>
      <c r="C4843" t="s">
        <v>442</v>
      </c>
      <c r="D4843" t="s">
        <v>433</v>
      </c>
      <c r="E4843">
        <v>11.337300000000001</v>
      </c>
      <c r="F4843">
        <f t="shared" si="79"/>
        <v>60</v>
      </c>
    </row>
    <row r="4844" spans="1:6" x14ac:dyDescent="0.35">
      <c r="A4844">
        <v>60060</v>
      </c>
      <c r="B4844" t="s">
        <v>5218</v>
      </c>
      <c r="C4844" t="s">
        <v>428</v>
      </c>
      <c r="D4844" t="s">
        <v>429</v>
      </c>
      <c r="E4844">
        <v>43.649500000000003</v>
      </c>
      <c r="F4844">
        <f t="shared" si="79"/>
        <v>60</v>
      </c>
    </row>
    <row r="4845" spans="1:6" x14ac:dyDescent="0.35">
      <c r="A4845">
        <v>60061</v>
      </c>
      <c r="B4845" t="s">
        <v>5219</v>
      </c>
      <c r="C4845" t="s">
        <v>442</v>
      </c>
      <c r="D4845" t="s">
        <v>433</v>
      </c>
      <c r="E4845">
        <v>31.138000000000002</v>
      </c>
      <c r="F4845">
        <f t="shared" si="79"/>
        <v>60</v>
      </c>
    </row>
    <row r="4846" spans="1:6" x14ac:dyDescent="0.35">
      <c r="A4846">
        <v>60062</v>
      </c>
      <c r="B4846" t="s">
        <v>5220</v>
      </c>
      <c r="C4846" t="s">
        <v>442</v>
      </c>
      <c r="D4846" t="s">
        <v>433</v>
      </c>
      <c r="E4846">
        <v>37.502600000000001</v>
      </c>
      <c r="F4846">
        <f t="shared" si="79"/>
        <v>60</v>
      </c>
    </row>
    <row r="4847" spans="1:6" x14ac:dyDescent="0.35">
      <c r="A4847">
        <v>60063</v>
      </c>
      <c r="B4847" t="s">
        <v>5221</v>
      </c>
      <c r="C4847" t="s">
        <v>428</v>
      </c>
      <c r="D4847" t="s">
        <v>429</v>
      </c>
      <c r="E4847">
        <v>15.480399999999999</v>
      </c>
      <c r="F4847">
        <f t="shared" si="79"/>
        <v>60</v>
      </c>
    </row>
    <row r="4848" spans="1:6" x14ac:dyDescent="0.35">
      <c r="A4848">
        <v>60064</v>
      </c>
      <c r="B4848" t="s">
        <v>5222</v>
      </c>
      <c r="C4848" t="s">
        <v>442</v>
      </c>
      <c r="D4848" t="s">
        <v>433</v>
      </c>
      <c r="E4848">
        <v>24.170999999999999</v>
      </c>
      <c r="F4848">
        <f t="shared" si="79"/>
        <v>60</v>
      </c>
    </row>
    <row r="4849" spans="1:6" x14ac:dyDescent="0.35">
      <c r="A4849">
        <v>60065</v>
      </c>
      <c r="B4849" t="s">
        <v>5223</v>
      </c>
      <c r="C4849" t="s">
        <v>428</v>
      </c>
      <c r="D4849" t="s">
        <v>429</v>
      </c>
      <c r="E4849">
        <v>9.3622999999999994</v>
      </c>
      <c r="F4849">
        <f t="shared" si="79"/>
        <v>60</v>
      </c>
    </row>
    <row r="4850" spans="1:6" x14ac:dyDescent="0.35">
      <c r="A4850">
        <v>60066</v>
      </c>
      <c r="B4850" t="s">
        <v>5224</v>
      </c>
      <c r="C4850" t="s">
        <v>428</v>
      </c>
      <c r="D4850" t="s">
        <v>429</v>
      </c>
      <c r="E4850">
        <v>17.825399999999998</v>
      </c>
      <c r="F4850">
        <f t="shared" si="79"/>
        <v>60</v>
      </c>
    </row>
    <row r="4851" spans="1:6" x14ac:dyDescent="0.35">
      <c r="A4851">
        <v>60067</v>
      </c>
      <c r="B4851" t="s">
        <v>5225</v>
      </c>
      <c r="C4851" t="s">
        <v>428</v>
      </c>
      <c r="D4851" t="s">
        <v>429</v>
      </c>
      <c r="E4851">
        <v>17.681999999999999</v>
      </c>
      <c r="F4851">
        <f t="shared" si="79"/>
        <v>60</v>
      </c>
    </row>
    <row r="4852" spans="1:6" x14ac:dyDescent="0.35">
      <c r="A4852">
        <v>60068</v>
      </c>
      <c r="B4852" t="s">
        <v>5226</v>
      </c>
      <c r="C4852" t="s">
        <v>428</v>
      </c>
      <c r="D4852" t="s">
        <v>429</v>
      </c>
      <c r="E4852">
        <v>41.340899999999998</v>
      </c>
      <c r="F4852">
        <f t="shared" si="79"/>
        <v>60</v>
      </c>
    </row>
    <row r="4853" spans="1:6" x14ac:dyDescent="0.35">
      <c r="A4853">
        <v>60069</v>
      </c>
      <c r="B4853" t="s">
        <v>5227</v>
      </c>
      <c r="C4853" t="s">
        <v>442</v>
      </c>
      <c r="D4853" t="s">
        <v>433</v>
      </c>
      <c r="E4853">
        <v>21.559699999999999</v>
      </c>
      <c r="F4853">
        <f t="shared" si="79"/>
        <v>60</v>
      </c>
    </row>
    <row r="4854" spans="1:6" x14ac:dyDescent="0.35">
      <c r="A4854">
        <v>60070</v>
      </c>
      <c r="B4854" t="s">
        <v>5228</v>
      </c>
      <c r="C4854" t="s">
        <v>428</v>
      </c>
      <c r="D4854" t="s">
        <v>429</v>
      </c>
      <c r="E4854">
        <v>27.937000000000001</v>
      </c>
      <c r="F4854">
        <f t="shared" si="79"/>
        <v>60</v>
      </c>
    </row>
    <row r="4855" spans="1:6" x14ac:dyDescent="0.35">
      <c r="A4855">
        <v>60071</v>
      </c>
      <c r="B4855" t="s">
        <v>5229</v>
      </c>
      <c r="C4855" t="s">
        <v>432</v>
      </c>
      <c r="D4855" t="s">
        <v>433</v>
      </c>
      <c r="E4855">
        <v>15.761200000000001</v>
      </c>
      <c r="F4855">
        <f t="shared" si="79"/>
        <v>60</v>
      </c>
    </row>
    <row r="4856" spans="1:6" x14ac:dyDescent="0.35">
      <c r="A4856">
        <v>60072</v>
      </c>
      <c r="B4856" t="s">
        <v>5230</v>
      </c>
      <c r="C4856" t="s">
        <v>442</v>
      </c>
      <c r="D4856" t="s">
        <v>433</v>
      </c>
      <c r="E4856">
        <v>50.660499999999999</v>
      </c>
      <c r="F4856">
        <f t="shared" si="79"/>
        <v>60</v>
      </c>
    </row>
    <row r="4857" spans="1:6" x14ac:dyDescent="0.35">
      <c r="A4857">
        <v>60073</v>
      </c>
      <c r="B4857" t="s">
        <v>5231</v>
      </c>
      <c r="C4857" t="s">
        <v>442</v>
      </c>
      <c r="D4857" t="s">
        <v>433</v>
      </c>
      <c r="E4857">
        <v>18.891300000000001</v>
      </c>
      <c r="F4857">
        <f t="shared" si="79"/>
        <v>60</v>
      </c>
    </row>
    <row r="4858" spans="1:6" x14ac:dyDescent="0.35">
      <c r="A4858">
        <v>60074</v>
      </c>
      <c r="B4858" t="s">
        <v>5232</v>
      </c>
      <c r="C4858" t="s">
        <v>442</v>
      </c>
      <c r="D4858" t="s">
        <v>433</v>
      </c>
      <c r="E4858">
        <v>72.084100000000007</v>
      </c>
      <c r="F4858">
        <f t="shared" si="79"/>
        <v>60</v>
      </c>
    </row>
    <row r="4859" spans="1:6" x14ac:dyDescent="0.35">
      <c r="A4859">
        <v>60075</v>
      </c>
      <c r="B4859" t="s">
        <v>5233</v>
      </c>
      <c r="C4859" t="s">
        <v>428</v>
      </c>
      <c r="D4859" t="s">
        <v>429</v>
      </c>
      <c r="E4859">
        <v>10.4247</v>
      </c>
      <c r="F4859">
        <f t="shared" si="79"/>
        <v>60</v>
      </c>
    </row>
    <row r="4860" spans="1:6" x14ac:dyDescent="0.35">
      <c r="A4860">
        <v>60076</v>
      </c>
      <c r="B4860" t="s">
        <v>5234</v>
      </c>
      <c r="C4860" t="s">
        <v>428</v>
      </c>
      <c r="D4860" t="s">
        <v>429</v>
      </c>
      <c r="E4860">
        <v>35.751100000000001</v>
      </c>
      <c r="F4860">
        <f t="shared" si="79"/>
        <v>60</v>
      </c>
    </row>
    <row r="4861" spans="1:6" x14ac:dyDescent="0.35">
      <c r="A4861">
        <v>60077</v>
      </c>
      <c r="B4861" t="s">
        <v>5235</v>
      </c>
      <c r="C4861" t="s">
        <v>442</v>
      </c>
      <c r="D4861" t="s">
        <v>433</v>
      </c>
      <c r="E4861">
        <v>31.4696</v>
      </c>
      <c r="F4861">
        <f t="shared" si="79"/>
        <v>60</v>
      </c>
    </row>
    <row r="4862" spans="1:6" x14ac:dyDescent="0.35">
      <c r="A4862">
        <v>60078</v>
      </c>
      <c r="B4862" t="s">
        <v>5236</v>
      </c>
      <c r="C4862" t="s">
        <v>442</v>
      </c>
      <c r="D4862" t="s">
        <v>433</v>
      </c>
      <c r="E4862">
        <v>11.9671</v>
      </c>
      <c r="F4862">
        <f t="shared" si="79"/>
        <v>60</v>
      </c>
    </row>
    <row r="4863" spans="1:6" x14ac:dyDescent="0.35">
      <c r="A4863">
        <v>60079</v>
      </c>
      <c r="B4863" t="s">
        <v>5237</v>
      </c>
      <c r="C4863" t="s">
        <v>428</v>
      </c>
      <c r="D4863" t="s">
        <v>429</v>
      </c>
      <c r="E4863">
        <v>18.275500000000001</v>
      </c>
      <c r="F4863">
        <f t="shared" si="79"/>
        <v>60</v>
      </c>
    </row>
    <row r="4864" spans="1:6" x14ac:dyDescent="0.35">
      <c r="A4864">
        <v>60080</v>
      </c>
      <c r="B4864" t="s">
        <v>5238</v>
      </c>
      <c r="C4864" t="s">
        <v>432</v>
      </c>
      <c r="D4864" t="s">
        <v>433</v>
      </c>
      <c r="E4864">
        <v>53.414900000000003</v>
      </c>
      <c r="F4864">
        <f t="shared" si="79"/>
        <v>60</v>
      </c>
    </row>
    <row r="4865" spans="1:6" x14ac:dyDescent="0.35">
      <c r="A4865">
        <v>60081</v>
      </c>
      <c r="B4865" t="s">
        <v>5239</v>
      </c>
      <c r="C4865" t="s">
        <v>442</v>
      </c>
      <c r="D4865" t="s">
        <v>433</v>
      </c>
      <c r="E4865">
        <v>12.7315</v>
      </c>
      <c r="F4865">
        <f t="shared" si="79"/>
        <v>60</v>
      </c>
    </row>
    <row r="4866" spans="1:6" x14ac:dyDescent="0.35">
      <c r="A4866">
        <v>60082</v>
      </c>
      <c r="B4866" t="s">
        <v>5240</v>
      </c>
      <c r="C4866" t="s">
        <v>442</v>
      </c>
      <c r="D4866" t="s">
        <v>433</v>
      </c>
      <c r="E4866">
        <v>39.423900000000003</v>
      </c>
      <c r="F4866">
        <f t="shared" si="79"/>
        <v>60</v>
      </c>
    </row>
    <row r="4867" spans="1:6" x14ac:dyDescent="0.35">
      <c r="A4867">
        <v>60083</v>
      </c>
      <c r="B4867" t="s">
        <v>5241</v>
      </c>
      <c r="C4867" t="s">
        <v>428</v>
      </c>
      <c r="D4867" t="s">
        <v>429</v>
      </c>
      <c r="E4867">
        <v>18.282499999999999</v>
      </c>
      <c r="F4867">
        <f t="shared" ref="F4867:F4930" si="80">INT(A4867/1000)</f>
        <v>60</v>
      </c>
    </row>
    <row r="4868" spans="1:6" x14ac:dyDescent="0.35">
      <c r="A4868">
        <v>60084</v>
      </c>
      <c r="B4868" t="s">
        <v>5242</v>
      </c>
      <c r="C4868" t="s">
        <v>428</v>
      </c>
      <c r="D4868" t="s">
        <v>429</v>
      </c>
      <c r="E4868">
        <v>59.378799999999998</v>
      </c>
      <c r="F4868">
        <f t="shared" si="80"/>
        <v>60</v>
      </c>
    </row>
    <row r="4869" spans="1:6" x14ac:dyDescent="0.35">
      <c r="A4869">
        <v>60085</v>
      </c>
      <c r="B4869" t="s">
        <v>5243</v>
      </c>
      <c r="C4869" t="s">
        <v>428</v>
      </c>
      <c r="D4869" t="s">
        <v>429</v>
      </c>
      <c r="E4869">
        <v>119.28019999999999</v>
      </c>
      <c r="F4869">
        <f t="shared" si="80"/>
        <v>60</v>
      </c>
    </row>
    <row r="4870" spans="1:6" x14ac:dyDescent="0.35">
      <c r="A4870">
        <v>60086</v>
      </c>
      <c r="B4870" t="s">
        <v>5244</v>
      </c>
      <c r="C4870" t="s">
        <v>428</v>
      </c>
      <c r="D4870" t="s">
        <v>429</v>
      </c>
      <c r="E4870">
        <v>8.2296999999999993</v>
      </c>
      <c r="F4870">
        <f t="shared" si="80"/>
        <v>60</v>
      </c>
    </row>
    <row r="4871" spans="1:6" x14ac:dyDescent="0.35">
      <c r="A4871">
        <v>60087</v>
      </c>
      <c r="B4871" t="s">
        <v>5245</v>
      </c>
      <c r="C4871" t="s">
        <v>442</v>
      </c>
      <c r="D4871" t="s">
        <v>433</v>
      </c>
      <c r="E4871">
        <v>45.726999999999997</v>
      </c>
      <c r="F4871">
        <f t="shared" si="80"/>
        <v>60</v>
      </c>
    </row>
    <row r="4872" spans="1:6" x14ac:dyDescent="0.35">
      <c r="A4872">
        <v>60088</v>
      </c>
      <c r="B4872" t="s">
        <v>5246</v>
      </c>
      <c r="C4872" t="s">
        <v>428</v>
      </c>
      <c r="D4872" t="s">
        <v>429</v>
      </c>
      <c r="E4872">
        <v>16.772400000000001</v>
      </c>
      <c r="F4872">
        <f t="shared" si="80"/>
        <v>60</v>
      </c>
    </row>
    <row r="4873" spans="1:6" x14ac:dyDescent="0.35">
      <c r="A4873">
        <v>60089</v>
      </c>
      <c r="B4873" t="s">
        <v>5247</v>
      </c>
      <c r="C4873" t="s">
        <v>428</v>
      </c>
      <c r="D4873" t="s">
        <v>429</v>
      </c>
      <c r="E4873">
        <v>17.956199999999999</v>
      </c>
      <c r="F4873">
        <f t="shared" si="80"/>
        <v>60</v>
      </c>
    </row>
    <row r="4874" spans="1:6" x14ac:dyDescent="0.35">
      <c r="A4874">
        <v>60090</v>
      </c>
      <c r="B4874" t="s">
        <v>5248</v>
      </c>
      <c r="C4874" t="s">
        <v>442</v>
      </c>
      <c r="D4874" t="s">
        <v>433</v>
      </c>
      <c r="E4874">
        <v>19.765799999999999</v>
      </c>
      <c r="F4874">
        <f t="shared" si="80"/>
        <v>60</v>
      </c>
    </row>
    <row r="4875" spans="1:6" x14ac:dyDescent="0.35">
      <c r="A4875">
        <v>60091</v>
      </c>
      <c r="B4875" t="s">
        <v>5249</v>
      </c>
      <c r="C4875" t="s">
        <v>442</v>
      </c>
      <c r="D4875" t="s">
        <v>433</v>
      </c>
      <c r="E4875">
        <v>20.911999999999999</v>
      </c>
      <c r="F4875">
        <f t="shared" si="80"/>
        <v>60</v>
      </c>
    </row>
    <row r="4876" spans="1:6" x14ac:dyDescent="0.35">
      <c r="A4876">
        <v>61001</v>
      </c>
      <c r="B4876" t="s">
        <v>5250</v>
      </c>
      <c r="C4876" t="s">
        <v>432</v>
      </c>
      <c r="D4876" t="s">
        <v>433</v>
      </c>
      <c r="E4876">
        <v>15.8042</v>
      </c>
      <c r="F4876">
        <f t="shared" si="80"/>
        <v>61</v>
      </c>
    </row>
    <row r="4877" spans="1:6" x14ac:dyDescent="0.35">
      <c r="A4877">
        <v>61002</v>
      </c>
      <c r="B4877" t="s">
        <v>5251</v>
      </c>
      <c r="C4877" t="s">
        <v>432</v>
      </c>
      <c r="D4877" t="s">
        <v>433</v>
      </c>
      <c r="E4877">
        <v>64.471100000000007</v>
      </c>
      <c r="F4877">
        <f t="shared" si="80"/>
        <v>61</v>
      </c>
    </row>
    <row r="4878" spans="1:6" x14ac:dyDescent="0.35">
      <c r="A4878">
        <v>61003</v>
      </c>
      <c r="B4878" t="s">
        <v>5252</v>
      </c>
      <c r="C4878" t="s">
        <v>442</v>
      </c>
      <c r="D4878" t="s">
        <v>433</v>
      </c>
      <c r="E4878">
        <v>38.031199999999998</v>
      </c>
      <c r="F4878">
        <f t="shared" si="80"/>
        <v>61</v>
      </c>
    </row>
    <row r="4879" spans="1:6" x14ac:dyDescent="0.35">
      <c r="A4879">
        <v>61004</v>
      </c>
      <c r="B4879" t="s">
        <v>5253</v>
      </c>
      <c r="C4879" t="s">
        <v>442</v>
      </c>
      <c r="D4879" t="s">
        <v>433</v>
      </c>
      <c r="E4879">
        <v>14.184200000000001</v>
      </c>
      <c r="F4879">
        <f t="shared" si="80"/>
        <v>61</v>
      </c>
    </row>
    <row r="4880" spans="1:6" x14ac:dyDescent="0.35">
      <c r="A4880">
        <v>61005</v>
      </c>
      <c r="B4880" t="s">
        <v>5254</v>
      </c>
      <c r="C4880" t="s">
        <v>511</v>
      </c>
      <c r="D4880" t="s">
        <v>429</v>
      </c>
      <c r="E4880">
        <v>9.1743000000000006</v>
      </c>
      <c r="F4880">
        <f t="shared" si="80"/>
        <v>61</v>
      </c>
    </row>
    <row r="4881" spans="1:6" x14ac:dyDescent="0.35">
      <c r="A4881">
        <v>61006</v>
      </c>
      <c r="B4881" t="s">
        <v>5255</v>
      </c>
      <c r="C4881" t="s">
        <v>442</v>
      </c>
      <c r="D4881" t="s">
        <v>433</v>
      </c>
      <c r="E4881">
        <v>24.038599999999999</v>
      </c>
      <c r="F4881">
        <f t="shared" si="80"/>
        <v>61</v>
      </c>
    </row>
    <row r="4882" spans="1:6" x14ac:dyDescent="0.35">
      <c r="A4882">
        <v>61007</v>
      </c>
      <c r="B4882" t="s">
        <v>5256</v>
      </c>
      <c r="C4882" t="s">
        <v>428</v>
      </c>
      <c r="D4882" t="s">
        <v>429</v>
      </c>
      <c r="E4882">
        <v>11.632999999999999</v>
      </c>
      <c r="F4882">
        <f t="shared" si="80"/>
        <v>61</v>
      </c>
    </row>
    <row r="4883" spans="1:6" x14ac:dyDescent="0.35">
      <c r="A4883">
        <v>61008</v>
      </c>
      <c r="B4883" t="s">
        <v>5257</v>
      </c>
      <c r="C4883" t="s">
        <v>442</v>
      </c>
      <c r="D4883" t="s">
        <v>433</v>
      </c>
      <c r="E4883">
        <v>15.379099999999999</v>
      </c>
      <c r="F4883">
        <f t="shared" si="80"/>
        <v>61</v>
      </c>
    </row>
    <row r="4884" spans="1:6" x14ac:dyDescent="0.35">
      <c r="A4884">
        <v>61009</v>
      </c>
      <c r="B4884" t="s">
        <v>5258</v>
      </c>
      <c r="C4884" t="s">
        <v>428</v>
      </c>
      <c r="D4884" t="s">
        <v>429</v>
      </c>
      <c r="E4884">
        <v>37.6389</v>
      </c>
      <c r="F4884">
        <f t="shared" si="80"/>
        <v>61</v>
      </c>
    </row>
    <row r="4885" spans="1:6" x14ac:dyDescent="0.35">
      <c r="A4885">
        <v>61010</v>
      </c>
      <c r="B4885" t="s">
        <v>5259</v>
      </c>
      <c r="C4885" t="s">
        <v>442</v>
      </c>
      <c r="D4885" t="s">
        <v>433</v>
      </c>
      <c r="E4885">
        <v>15.7233</v>
      </c>
      <c r="F4885">
        <f t="shared" si="80"/>
        <v>61</v>
      </c>
    </row>
    <row r="4886" spans="1:6" x14ac:dyDescent="0.35">
      <c r="A4886">
        <v>61011</v>
      </c>
      <c r="B4886" t="s">
        <v>5260</v>
      </c>
      <c r="C4886" t="s">
        <v>442</v>
      </c>
      <c r="D4886" t="s">
        <v>433</v>
      </c>
      <c r="E4886">
        <v>6.0248999999999997</v>
      </c>
      <c r="F4886">
        <f t="shared" si="80"/>
        <v>61</v>
      </c>
    </row>
    <row r="4887" spans="1:6" x14ac:dyDescent="0.35">
      <c r="A4887">
        <v>61012</v>
      </c>
      <c r="B4887" t="s">
        <v>5261</v>
      </c>
      <c r="C4887" t="s">
        <v>442</v>
      </c>
      <c r="D4887" t="s">
        <v>433</v>
      </c>
      <c r="E4887">
        <v>48.921700000000001</v>
      </c>
      <c r="F4887">
        <f t="shared" si="80"/>
        <v>61</v>
      </c>
    </row>
    <row r="4888" spans="1:6" x14ac:dyDescent="0.35">
      <c r="A4888">
        <v>61013</v>
      </c>
      <c r="B4888" t="s">
        <v>5262</v>
      </c>
      <c r="C4888" t="s">
        <v>428</v>
      </c>
      <c r="D4888" t="s">
        <v>429</v>
      </c>
      <c r="E4888">
        <v>3.8315000000000001</v>
      </c>
      <c r="F4888">
        <f t="shared" si="80"/>
        <v>61</v>
      </c>
    </row>
    <row r="4889" spans="1:6" x14ac:dyDescent="0.35">
      <c r="A4889">
        <v>61014</v>
      </c>
      <c r="B4889" t="s">
        <v>5263</v>
      </c>
      <c r="C4889" t="s">
        <v>432</v>
      </c>
      <c r="D4889" t="s">
        <v>433</v>
      </c>
      <c r="E4889">
        <v>18.674900000000001</v>
      </c>
      <c r="F4889">
        <f t="shared" si="80"/>
        <v>61</v>
      </c>
    </row>
    <row r="4890" spans="1:6" x14ac:dyDescent="0.35">
      <c r="A4890">
        <v>61015</v>
      </c>
      <c r="B4890" t="s">
        <v>5264</v>
      </c>
      <c r="C4890" t="s">
        <v>428</v>
      </c>
      <c r="D4890" t="s">
        <v>429</v>
      </c>
      <c r="E4890">
        <v>47.671300000000002</v>
      </c>
      <c r="F4890">
        <f t="shared" si="80"/>
        <v>61</v>
      </c>
    </row>
    <row r="4891" spans="1:6" x14ac:dyDescent="0.35">
      <c r="A4891">
        <v>61016</v>
      </c>
      <c r="B4891" t="s">
        <v>5265</v>
      </c>
      <c r="C4891" t="s">
        <v>428</v>
      </c>
      <c r="D4891" t="s">
        <v>429</v>
      </c>
      <c r="E4891">
        <v>6.2878999999999996</v>
      </c>
      <c r="F4891">
        <f t="shared" si="80"/>
        <v>61</v>
      </c>
    </row>
    <row r="4892" spans="1:6" x14ac:dyDescent="0.35">
      <c r="A4892">
        <v>61017</v>
      </c>
      <c r="B4892" t="s">
        <v>5266</v>
      </c>
      <c r="C4892" t="s">
        <v>442</v>
      </c>
      <c r="D4892" t="s">
        <v>433</v>
      </c>
      <c r="E4892">
        <v>59.8384</v>
      </c>
      <c r="F4892">
        <f t="shared" si="80"/>
        <v>61</v>
      </c>
    </row>
    <row r="4893" spans="1:6" x14ac:dyDescent="0.35">
      <c r="A4893">
        <v>61018</v>
      </c>
      <c r="B4893" t="s">
        <v>5267</v>
      </c>
      <c r="C4893" t="s">
        <v>428</v>
      </c>
      <c r="D4893" t="s">
        <v>429</v>
      </c>
      <c r="E4893">
        <v>6.4291999999999998</v>
      </c>
      <c r="F4893">
        <f t="shared" si="80"/>
        <v>61</v>
      </c>
    </row>
    <row r="4894" spans="1:6" x14ac:dyDescent="0.35">
      <c r="A4894">
        <v>61019</v>
      </c>
      <c r="B4894" t="s">
        <v>5268</v>
      </c>
      <c r="C4894" t="s">
        <v>428</v>
      </c>
      <c r="D4894" t="s">
        <v>429</v>
      </c>
      <c r="E4894">
        <v>23.1554</v>
      </c>
      <c r="F4894">
        <f t="shared" si="80"/>
        <v>61</v>
      </c>
    </row>
    <row r="4895" spans="1:6" x14ac:dyDescent="0.35">
      <c r="A4895">
        <v>61020</v>
      </c>
      <c r="B4895" t="s">
        <v>5269</v>
      </c>
      <c r="C4895" t="s">
        <v>428</v>
      </c>
      <c r="D4895" t="s">
        <v>429</v>
      </c>
      <c r="E4895">
        <v>10.1304</v>
      </c>
      <c r="F4895">
        <f t="shared" si="80"/>
        <v>61</v>
      </c>
    </row>
    <row r="4896" spans="1:6" x14ac:dyDescent="0.35">
      <c r="A4896">
        <v>61021</v>
      </c>
      <c r="B4896" t="s">
        <v>5270</v>
      </c>
      <c r="C4896" t="s">
        <v>428</v>
      </c>
      <c r="D4896" t="s">
        <v>429</v>
      </c>
      <c r="E4896">
        <v>2.7648000000000001</v>
      </c>
      <c r="F4896">
        <f t="shared" si="80"/>
        <v>61</v>
      </c>
    </row>
    <row r="4897" spans="1:6" x14ac:dyDescent="0.35">
      <c r="A4897">
        <v>61022</v>
      </c>
      <c r="B4897" t="s">
        <v>85</v>
      </c>
      <c r="C4897" t="s">
        <v>511</v>
      </c>
      <c r="D4897" t="s">
        <v>429</v>
      </c>
      <c r="E4897">
        <v>53.271700000000003</v>
      </c>
      <c r="F4897">
        <f t="shared" si="80"/>
        <v>61</v>
      </c>
    </row>
    <row r="4898" spans="1:6" x14ac:dyDescent="0.35">
      <c r="A4898">
        <v>61023</v>
      </c>
      <c r="B4898" t="s">
        <v>5271</v>
      </c>
      <c r="C4898" t="s">
        <v>442</v>
      </c>
      <c r="D4898" t="s">
        <v>433</v>
      </c>
      <c r="E4898">
        <v>17.3597</v>
      </c>
      <c r="F4898">
        <f t="shared" si="80"/>
        <v>61</v>
      </c>
    </row>
    <row r="4899" spans="1:6" x14ac:dyDescent="0.35">
      <c r="A4899">
        <v>61024</v>
      </c>
      <c r="B4899" t="s">
        <v>5272</v>
      </c>
      <c r="C4899" t="s">
        <v>442</v>
      </c>
      <c r="D4899" t="s">
        <v>433</v>
      </c>
      <c r="E4899">
        <v>20.586500000000001</v>
      </c>
      <c r="F4899">
        <f t="shared" si="80"/>
        <v>61</v>
      </c>
    </row>
    <row r="4900" spans="1:6" x14ac:dyDescent="0.35">
      <c r="A4900">
        <v>61025</v>
      </c>
      <c r="B4900" t="s">
        <v>5273</v>
      </c>
      <c r="C4900" t="s">
        <v>432</v>
      </c>
      <c r="D4900" t="s">
        <v>433</v>
      </c>
      <c r="E4900">
        <v>21.933399999999999</v>
      </c>
      <c r="F4900">
        <f t="shared" si="80"/>
        <v>61</v>
      </c>
    </row>
    <row r="4901" spans="1:6" x14ac:dyDescent="0.35">
      <c r="A4901">
        <v>61026</v>
      </c>
      <c r="B4901" t="s">
        <v>5274</v>
      </c>
      <c r="C4901" t="s">
        <v>428</v>
      </c>
      <c r="D4901" t="s">
        <v>429</v>
      </c>
      <c r="E4901">
        <v>25.6645</v>
      </c>
      <c r="F4901">
        <f t="shared" si="80"/>
        <v>61</v>
      </c>
    </row>
    <row r="4902" spans="1:6" x14ac:dyDescent="0.35">
      <c r="A4902">
        <v>61027</v>
      </c>
      <c r="B4902" t="s">
        <v>5275</v>
      </c>
      <c r="C4902" t="s">
        <v>428</v>
      </c>
      <c r="D4902" t="s">
        <v>429</v>
      </c>
      <c r="E4902">
        <v>75.050299999999993</v>
      </c>
      <c r="F4902">
        <f t="shared" si="80"/>
        <v>61</v>
      </c>
    </row>
    <row r="4903" spans="1:6" x14ac:dyDescent="0.35">
      <c r="A4903">
        <v>61028</v>
      </c>
      <c r="B4903" t="s">
        <v>5276</v>
      </c>
      <c r="C4903" t="s">
        <v>428</v>
      </c>
      <c r="D4903" t="s">
        <v>429</v>
      </c>
      <c r="E4903">
        <v>8.5553000000000008</v>
      </c>
      <c r="F4903">
        <f t="shared" si="80"/>
        <v>61</v>
      </c>
    </row>
    <row r="4904" spans="1:6" x14ac:dyDescent="0.35">
      <c r="A4904">
        <v>61029</v>
      </c>
      <c r="B4904" t="s">
        <v>5277</v>
      </c>
      <c r="C4904" t="s">
        <v>428</v>
      </c>
      <c r="D4904" t="s">
        <v>429</v>
      </c>
      <c r="E4904">
        <v>2.5600999999999998</v>
      </c>
      <c r="F4904">
        <f t="shared" si="80"/>
        <v>61</v>
      </c>
    </row>
    <row r="4905" spans="1:6" x14ac:dyDescent="0.35">
      <c r="A4905">
        <v>61030</v>
      </c>
      <c r="B4905" t="s">
        <v>5278</v>
      </c>
      <c r="C4905" t="s">
        <v>432</v>
      </c>
      <c r="D4905" t="s">
        <v>433</v>
      </c>
      <c r="E4905">
        <v>28.512899999999998</v>
      </c>
      <c r="F4905">
        <f t="shared" si="80"/>
        <v>61</v>
      </c>
    </row>
    <row r="4906" spans="1:6" x14ac:dyDescent="0.35">
      <c r="A4906">
        <v>61031</v>
      </c>
      <c r="B4906" t="s">
        <v>5279</v>
      </c>
      <c r="C4906" t="s">
        <v>442</v>
      </c>
      <c r="D4906" t="s">
        <v>433</v>
      </c>
      <c r="E4906">
        <v>26.5471</v>
      </c>
      <c r="F4906">
        <f t="shared" si="80"/>
        <v>61</v>
      </c>
    </row>
    <row r="4907" spans="1:6" x14ac:dyDescent="0.35">
      <c r="A4907">
        <v>61032</v>
      </c>
      <c r="B4907" t="s">
        <v>5280</v>
      </c>
      <c r="C4907" t="s">
        <v>428</v>
      </c>
      <c r="D4907" t="s">
        <v>429</v>
      </c>
      <c r="E4907">
        <v>1.7425999999999999</v>
      </c>
      <c r="F4907">
        <f t="shared" si="80"/>
        <v>61</v>
      </c>
    </row>
    <row r="4908" spans="1:6" x14ac:dyDescent="0.35">
      <c r="A4908">
        <v>61033</v>
      </c>
      <c r="B4908" t="s">
        <v>5281</v>
      </c>
      <c r="C4908" t="s">
        <v>432</v>
      </c>
      <c r="D4908" t="s">
        <v>433</v>
      </c>
      <c r="E4908">
        <v>25.932300000000001</v>
      </c>
      <c r="F4908">
        <f t="shared" si="80"/>
        <v>61</v>
      </c>
    </row>
    <row r="4909" spans="1:6" x14ac:dyDescent="0.35">
      <c r="A4909">
        <v>61034</v>
      </c>
      <c r="B4909" t="s">
        <v>5282</v>
      </c>
      <c r="C4909" t="s">
        <v>432</v>
      </c>
      <c r="D4909" t="s">
        <v>433</v>
      </c>
      <c r="E4909">
        <v>9.6659000000000006</v>
      </c>
      <c r="F4909">
        <f t="shared" si="80"/>
        <v>61</v>
      </c>
    </row>
    <row r="4910" spans="1:6" x14ac:dyDescent="0.35">
      <c r="A4910">
        <v>61035</v>
      </c>
      <c r="B4910" t="s">
        <v>5283</v>
      </c>
      <c r="C4910" t="s">
        <v>442</v>
      </c>
      <c r="D4910" t="s">
        <v>433</v>
      </c>
      <c r="E4910">
        <v>15.897</v>
      </c>
      <c r="F4910">
        <f t="shared" si="80"/>
        <v>61</v>
      </c>
    </row>
    <row r="4911" spans="1:6" x14ac:dyDescent="0.35">
      <c r="A4911">
        <v>61036</v>
      </c>
      <c r="B4911" t="s">
        <v>5284</v>
      </c>
      <c r="C4911" t="s">
        <v>442</v>
      </c>
      <c r="D4911" t="s">
        <v>433</v>
      </c>
      <c r="E4911">
        <v>40.369799999999998</v>
      </c>
      <c r="F4911">
        <f t="shared" si="80"/>
        <v>61</v>
      </c>
    </row>
    <row r="4912" spans="1:6" x14ac:dyDescent="0.35">
      <c r="A4912">
        <v>61037</v>
      </c>
      <c r="B4912" t="s">
        <v>5285</v>
      </c>
      <c r="C4912" t="s">
        <v>428</v>
      </c>
      <c r="D4912" t="s">
        <v>429</v>
      </c>
      <c r="E4912">
        <v>9.8290000000000006</v>
      </c>
      <c r="F4912">
        <f t="shared" si="80"/>
        <v>61</v>
      </c>
    </row>
    <row r="4913" spans="1:6" x14ac:dyDescent="0.35">
      <c r="A4913">
        <v>61038</v>
      </c>
      <c r="B4913" t="s">
        <v>5286</v>
      </c>
      <c r="C4913" t="s">
        <v>432</v>
      </c>
      <c r="D4913" t="s">
        <v>433</v>
      </c>
      <c r="E4913">
        <v>31.054500000000001</v>
      </c>
      <c r="F4913">
        <f t="shared" si="80"/>
        <v>61</v>
      </c>
    </row>
    <row r="4914" spans="1:6" x14ac:dyDescent="0.35">
      <c r="A4914">
        <v>61039</v>
      </c>
      <c r="B4914" t="s">
        <v>5287</v>
      </c>
      <c r="C4914" t="s">
        <v>442</v>
      </c>
      <c r="D4914" t="s">
        <v>433</v>
      </c>
      <c r="E4914">
        <v>31.473600000000001</v>
      </c>
      <c r="F4914">
        <f t="shared" si="80"/>
        <v>61</v>
      </c>
    </row>
    <row r="4915" spans="1:6" x14ac:dyDescent="0.35">
      <c r="A4915">
        <v>61040</v>
      </c>
      <c r="B4915" t="s">
        <v>5288</v>
      </c>
      <c r="C4915" t="s">
        <v>432</v>
      </c>
      <c r="D4915" t="s">
        <v>433</v>
      </c>
      <c r="E4915">
        <v>11.214</v>
      </c>
      <c r="F4915">
        <f t="shared" si="80"/>
        <v>61</v>
      </c>
    </row>
    <row r="4916" spans="1:6" x14ac:dyDescent="0.35">
      <c r="A4916">
        <v>61041</v>
      </c>
      <c r="B4916" t="s">
        <v>5289</v>
      </c>
      <c r="C4916" t="s">
        <v>432</v>
      </c>
      <c r="D4916" t="s">
        <v>433</v>
      </c>
      <c r="E4916">
        <v>54.289200000000001</v>
      </c>
      <c r="F4916">
        <f t="shared" si="80"/>
        <v>61</v>
      </c>
    </row>
    <row r="4917" spans="1:6" x14ac:dyDescent="0.35">
      <c r="A4917">
        <v>61042</v>
      </c>
      <c r="B4917" t="s">
        <v>5290</v>
      </c>
      <c r="C4917" t="s">
        <v>442</v>
      </c>
      <c r="D4917" t="s">
        <v>433</v>
      </c>
      <c r="E4917">
        <v>46.810200000000002</v>
      </c>
      <c r="F4917">
        <f t="shared" si="80"/>
        <v>61</v>
      </c>
    </row>
    <row r="4918" spans="1:6" x14ac:dyDescent="0.35">
      <c r="A4918">
        <v>61043</v>
      </c>
      <c r="B4918" t="s">
        <v>5291</v>
      </c>
      <c r="C4918" t="s">
        <v>428</v>
      </c>
      <c r="D4918" t="s">
        <v>429</v>
      </c>
      <c r="E4918">
        <v>9.8681999999999999</v>
      </c>
      <c r="F4918">
        <f t="shared" si="80"/>
        <v>61</v>
      </c>
    </row>
    <row r="4919" spans="1:6" x14ac:dyDescent="0.35">
      <c r="A4919">
        <v>61044</v>
      </c>
      <c r="B4919" t="s">
        <v>5292</v>
      </c>
      <c r="C4919" t="s">
        <v>432</v>
      </c>
      <c r="D4919" t="s">
        <v>433</v>
      </c>
      <c r="E4919">
        <v>31.794699999999999</v>
      </c>
      <c r="F4919">
        <f t="shared" si="80"/>
        <v>61</v>
      </c>
    </row>
    <row r="4920" spans="1:6" x14ac:dyDescent="0.35">
      <c r="A4920">
        <v>61045</v>
      </c>
      <c r="B4920" t="s">
        <v>5293</v>
      </c>
      <c r="C4920" t="s">
        <v>442</v>
      </c>
      <c r="D4920" t="s">
        <v>433</v>
      </c>
      <c r="E4920">
        <v>17.727399999999999</v>
      </c>
      <c r="F4920">
        <f t="shared" si="80"/>
        <v>61</v>
      </c>
    </row>
    <row r="4921" spans="1:6" x14ac:dyDescent="0.35">
      <c r="A4921">
        <v>61046</v>
      </c>
      <c r="B4921" t="s">
        <v>5294</v>
      </c>
      <c r="C4921" t="s">
        <v>428</v>
      </c>
      <c r="D4921" t="s">
        <v>429</v>
      </c>
      <c r="E4921">
        <v>4.6753999999999998</v>
      </c>
      <c r="F4921">
        <f t="shared" si="80"/>
        <v>61</v>
      </c>
    </row>
    <row r="4922" spans="1:6" x14ac:dyDescent="0.35">
      <c r="A4922">
        <v>61047</v>
      </c>
      <c r="B4922" t="s">
        <v>5295</v>
      </c>
      <c r="C4922" t="s">
        <v>428</v>
      </c>
      <c r="D4922" t="s">
        <v>429</v>
      </c>
      <c r="E4922">
        <v>7.8479000000000001</v>
      </c>
      <c r="F4922">
        <f t="shared" si="80"/>
        <v>61</v>
      </c>
    </row>
    <row r="4923" spans="1:6" x14ac:dyDescent="0.35">
      <c r="A4923">
        <v>61048</v>
      </c>
      <c r="B4923" t="s">
        <v>5296</v>
      </c>
      <c r="C4923" t="s">
        <v>428</v>
      </c>
      <c r="D4923" t="s">
        <v>429</v>
      </c>
      <c r="E4923">
        <v>37.188400000000001</v>
      </c>
      <c r="F4923">
        <f t="shared" si="80"/>
        <v>61</v>
      </c>
    </row>
    <row r="4924" spans="1:6" x14ac:dyDescent="0.35">
      <c r="A4924">
        <v>61049</v>
      </c>
      <c r="B4924" t="s">
        <v>5297</v>
      </c>
      <c r="C4924" t="s">
        <v>428</v>
      </c>
      <c r="D4924" t="s">
        <v>429</v>
      </c>
      <c r="E4924">
        <v>29.673400000000001</v>
      </c>
      <c r="F4924">
        <f t="shared" si="80"/>
        <v>61</v>
      </c>
    </row>
    <row r="4925" spans="1:6" x14ac:dyDescent="0.35">
      <c r="A4925">
        <v>61050</v>
      </c>
      <c r="B4925" t="s">
        <v>5298</v>
      </c>
      <c r="C4925" t="s">
        <v>442</v>
      </c>
      <c r="D4925" t="s">
        <v>433</v>
      </c>
      <c r="E4925">
        <v>28.379899999999999</v>
      </c>
      <c r="F4925">
        <f t="shared" si="80"/>
        <v>61</v>
      </c>
    </row>
    <row r="4926" spans="1:6" x14ac:dyDescent="0.35">
      <c r="A4926">
        <v>61051</v>
      </c>
      <c r="B4926" t="s">
        <v>5299</v>
      </c>
      <c r="C4926" t="s">
        <v>428</v>
      </c>
      <c r="D4926" t="s">
        <v>429</v>
      </c>
      <c r="E4926">
        <v>52.772100000000002</v>
      </c>
      <c r="F4926">
        <f t="shared" si="80"/>
        <v>61</v>
      </c>
    </row>
    <row r="4927" spans="1:6" x14ac:dyDescent="0.35">
      <c r="A4927">
        <v>61052</v>
      </c>
      <c r="B4927" t="s">
        <v>5300</v>
      </c>
      <c r="C4927" t="s">
        <v>442</v>
      </c>
      <c r="D4927" t="s">
        <v>433</v>
      </c>
      <c r="E4927">
        <v>54.982399999999998</v>
      </c>
      <c r="F4927">
        <f t="shared" si="80"/>
        <v>61</v>
      </c>
    </row>
    <row r="4928" spans="1:6" x14ac:dyDescent="0.35">
      <c r="A4928">
        <v>61053</v>
      </c>
      <c r="B4928" t="s">
        <v>5301</v>
      </c>
      <c r="C4928" t="s">
        <v>428</v>
      </c>
      <c r="D4928" t="s">
        <v>429</v>
      </c>
      <c r="E4928">
        <v>10.608499999999999</v>
      </c>
      <c r="F4928">
        <f t="shared" si="80"/>
        <v>61</v>
      </c>
    </row>
    <row r="4929" spans="1:6" x14ac:dyDescent="0.35">
      <c r="A4929">
        <v>61054</v>
      </c>
      <c r="B4929" t="s">
        <v>5302</v>
      </c>
      <c r="C4929" t="s">
        <v>428</v>
      </c>
      <c r="D4929" t="s">
        <v>429</v>
      </c>
      <c r="E4929">
        <v>5.4465000000000003</v>
      </c>
      <c r="F4929">
        <f t="shared" si="80"/>
        <v>61</v>
      </c>
    </row>
    <row r="4930" spans="1:6" x14ac:dyDescent="0.35">
      <c r="A4930">
        <v>61055</v>
      </c>
      <c r="B4930" t="s">
        <v>5303</v>
      </c>
      <c r="C4930" t="s">
        <v>442</v>
      </c>
      <c r="D4930" t="s">
        <v>433</v>
      </c>
      <c r="E4930">
        <v>13.3728</v>
      </c>
      <c r="F4930">
        <f t="shared" si="80"/>
        <v>61</v>
      </c>
    </row>
    <row r="4931" spans="1:6" x14ac:dyDescent="0.35">
      <c r="A4931">
        <v>61056</v>
      </c>
      <c r="B4931" t="s">
        <v>5304</v>
      </c>
      <c r="C4931" t="s">
        <v>428</v>
      </c>
      <c r="D4931" t="s">
        <v>429</v>
      </c>
      <c r="E4931">
        <v>23.087499999999999</v>
      </c>
      <c r="F4931">
        <f t="shared" ref="F4931:F4994" si="81">INT(A4931/1000)</f>
        <v>61</v>
      </c>
    </row>
    <row r="4932" spans="1:6" x14ac:dyDescent="0.35">
      <c r="A4932">
        <v>61057</v>
      </c>
      <c r="B4932" t="s">
        <v>5305</v>
      </c>
      <c r="C4932" t="s">
        <v>432</v>
      </c>
      <c r="D4932" t="s">
        <v>433</v>
      </c>
      <c r="E4932">
        <v>41.658999999999999</v>
      </c>
      <c r="F4932">
        <f t="shared" si="81"/>
        <v>61</v>
      </c>
    </row>
    <row r="4933" spans="1:6" x14ac:dyDescent="0.35">
      <c r="A4933">
        <v>61058</v>
      </c>
      <c r="B4933" t="s">
        <v>5306</v>
      </c>
      <c r="C4933" t="s">
        <v>442</v>
      </c>
      <c r="D4933" t="s">
        <v>433</v>
      </c>
      <c r="E4933">
        <v>24.3184</v>
      </c>
      <c r="F4933">
        <f t="shared" si="81"/>
        <v>61</v>
      </c>
    </row>
    <row r="4934" spans="1:6" x14ac:dyDescent="0.35">
      <c r="A4934">
        <v>61059</v>
      </c>
      <c r="B4934" t="s">
        <v>5307</v>
      </c>
      <c r="C4934" t="s">
        <v>442</v>
      </c>
      <c r="D4934" t="s">
        <v>433</v>
      </c>
      <c r="E4934">
        <v>33.700499999999998</v>
      </c>
      <c r="F4934">
        <f t="shared" si="81"/>
        <v>61</v>
      </c>
    </row>
    <row r="4935" spans="1:6" x14ac:dyDescent="0.35">
      <c r="A4935">
        <v>61060</v>
      </c>
      <c r="B4935" t="s">
        <v>5308</v>
      </c>
      <c r="C4935" t="s">
        <v>428</v>
      </c>
      <c r="D4935" t="s">
        <v>429</v>
      </c>
      <c r="E4935">
        <v>32.682400000000001</v>
      </c>
      <c r="F4935">
        <f t="shared" si="81"/>
        <v>61</v>
      </c>
    </row>
    <row r="4936" spans="1:6" x14ac:dyDescent="0.35">
      <c r="A4936">
        <v>61061</v>
      </c>
      <c r="B4936" t="s">
        <v>5309</v>
      </c>
      <c r="C4936" t="s">
        <v>428</v>
      </c>
      <c r="D4936" t="s">
        <v>429</v>
      </c>
      <c r="E4936">
        <v>31.904800000000002</v>
      </c>
      <c r="F4936">
        <f t="shared" si="81"/>
        <v>61</v>
      </c>
    </row>
    <row r="4937" spans="1:6" x14ac:dyDescent="0.35">
      <c r="A4937">
        <v>61062</v>
      </c>
      <c r="B4937" t="s">
        <v>5310</v>
      </c>
      <c r="C4937" t="s">
        <v>428</v>
      </c>
      <c r="D4937" t="s">
        <v>429</v>
      </c>
      <c r="E4937">
        <v>1.9036999999999999</v>
      </c>
      <c r="F4937">
        <f t="shared" si="81"/>
        <v>61</v>
      </c>
    </row>
    <row r="4938" spans="1:6" x14ac:dyDescent="0.35">
      <c r="A4938">
        <v>61063</v>
      </c>
      <c r="B4938" t="s">
        <v>5311</v>
      </c>
      <c r="C4938" t="s">
        <v>432</v>
      </c>
      <c r="D4938" t="s">
        <v>433</v>
      </c>
      <c r="E4938">
        <v>20.804500000000001</v>
      </c>
      <c r="F4938">
        <f t="shared" si="81"/>
        <v>61</v>
      </c>
    </row>
    <row r="4939" spans="1:6" x14ac:dyDescent="0.35">
      <c r="A4939">
        <v>61064</v>
      </c>
      <c r="B4939" t="s">
        <v>5312</v>
      </c>
      <c r="C4939" t="s">
        <v>432</v>
      </c>
      <c r="D4939" t="s">
        <v>433</v>
      </c>
      <c r="E4939">
        <v>33.533200000000001</v>
      </c>
      <c r="F4939">
        <f t="shared" si="81"/>
        <v>61</v>
      </c>
    </row>
    <row r="4940" spans="1:6" x14ac:dyDescent="0.35">
      <c r="A4940">
        <v>61065</v>
      </c>
      <c r="B4940" t="s">
        <v>5313</v>
      </c>
      <c r="C4940" t="s">
        <v>442</v>
      </c>
      <c r="D4940" t="s">
        <v>433</v>
      </c>
      <c r="E4940">
        <v>31.937899999999999</v>
      </c>
      <c r="F4940">
        <f t="shared" si="81"/>
        <v>61</v>
      </c>
    </row>
    <row r="4941" spans="1:6" x14ac:dyDescent="0.35">
      <c r="A4941">
        <v>61066</v>
      </c>
      <c r="B4941" t="s">
        <v>5314</v>
      </c>
      <c r="C4941" t="s">
        <v>432</v>
      </c>
      <c r="D4941" t="s">
        <v>433</v>
      </c>
      <c r="E4941">
        <v>24.7959</v>
      </c>
      <c r="F4941">
        <f t="shared" si="81"/>
        <v>61</v>
      </c>
    </row>
    <row r="4942" spans="1:6" x14ac:dyDescent="0.35">
      <c r="A4942">
        <v>61067</v>
      </c>
      <c r="B4942" t="s">
        <v>5315</v>
      </c>
      <c r="C4942" t="s">
        <v>428</v>
      </c>
      <c r="D4942" t="s">
        <v>429</v>
      </c>
      <c r="E4942">
        <v>3.1768000000000001</v>
      </c>
      <c r="F4942">
        <f t="shared" si="81"/>
        <v>61</v>
      </c>
    </row>
    <row r="4943" spans="1:6" x14ac:dyDescent="0.35">
      <c r="A4943">
        <v>61068</v>
      </c>
      <c r="B4943" t="s">
        <v>5316</v>
      </c>
      <c r="C4943" t="s">
        <v>442</v>
      </c>
      <c r="D4943" t="s">
        <v>433</v>
      </c>
      <c r="E4943">
        <v>16.280999999999999</v>
      </c>
      <c r="F4943">
        <f t="shared" si="81"/>
        <v>61</v>
      </c>
    </row>
    <row r="4944" spans="1:6" x14ac:dyDescent="0.35">
      <c r="A4944">
        <v>61069</v>
      </c>
      <c r="B4944" t="s">
        <v>5317</v>
      </c>
      <c r="C4944" t="s">
        <v>428</v>
      </c>
      <c r="D4944" t="s">
        <v>429</v>
      </c>
      <c r="E4944">
        <v>49.871000000000002</v>
      </c>
      <c r="F4944">
        <f t="shared" si="81"/>
        <v>61</v>
      </c>
    </row>
    <row r="4945" spans="1:6" x14ac:dyDescent="0.35">
      <c r="A4945">
        <v>61070</v>
      </c>
      <c r="B4945" t="s">
        <v>5318</v>
      </c>
      <c r="C4945" t="s">
        <v>432</v>
      </c>
      <c r="D4945" t="s">
        <v>433</v>
      </c>
      <c r="E4945">
        <v>30.890999999999998</v>
      </c>
      <c r="F4945">
        <f t="shared" si="81"/>
        <v>61</v>
      </c>
    </row>
    <row r="4946" spans="1:6" x14ac:dyDescent="0.35">
      <c r="A4946">
        <v>61071</v>
      </c>
      <c r="B4946" t="s">
        <v>5319</v>
      </c>
      <c r="C4946" t="s">
        <v>432</v>
      </c>
      <c r="D4946" t="s">
        <v>433</v>
      </c>
      <c r="E4946">
        <v>27.6998</v>
      </c>
      <c r="F4946">
        <f t="shared" si="81"/>
        <v>61</v>
      </c>
    </row>
    <row r="4947" spans="1:6" x14ac:dyDescent="0.35">
      <c r="A4947">
        <v>61072</v>
      </c>
      <c r="B4947" t="s">
        <v>5320</v>
      </c>
      <c r="C4947" t="s">
        <v>432</v>
      </c>
      <c r="D4947" t="s">
        <v>433</v>
      </c>
      <c r="E4947">
        <v>12.9308</v>
      </c>
      <c r="F4947">
        <f t="shared" si="81"/>
        <v>61</v>
      </c>
    </row>
    <row r="4948" spans="1:6" x14ac:dyDescent="0.35">
      <c r="A4948">
        <v>61073</v>
      </c>
      <c r="B4948" t="s">
        <v>5321</v>
      </c>
      <c r="C4948" t="s">
        <v>442</v>
      </c>
      <c r="D4948" t="s">
        <v>433</v>
      </c>
      <c r="E4948">
        <v>24.1281</v>
      </c>
      <c r="F4948">
        <f t="shared" si="81"/>
        <v>61</v>
      </c>
    </row>
    <row r="4949" spans="1:6" x14ac:dyDescent="0.35">
      <c r="A4949">
        <v>61074</v>
      </c>
      <c r="B4949" t="s">
        <v>5322</v>
      </c>
      <c r="C4949" t="s">
        <v>428</v>
      </c>
      <c r="D4949" t="s">
        <v>429</v>
      </c>
      <c r="E4949">
        <v>6.0585000000000004</v>
      </c>
      <c r="F4949">
        <f t="shared" si="81"/>
        <v>61</v>
      </c>
    </row>
    <row r="4950" spans="1:6" x14ac:dyDescent="0.35">
      <c r="A4950">
        <v>61075</v>
      </c>
      <c r="B4950" t="s">
        <v>5323</v>
      </c>
      <c r="C4950" t="s">
        <v>442</v>
      </c>
      <c r="D4950" t="s">
        <v>433</v>
      </c>
      <c r="E4950">
        <v>27.2315</v>
      </c>
      <c r="F4950">
        <f t="shared" si="81"/>
        <v>61</v>
      </c>
    </row>
    <row r="4951" spans="1:6" x14ac:dyDescent="0.35">
      <c r="A4951">
        <v>61076</v>
      </c>
      <c r="B4951" t="s">
        <v>5324</v>
      </c>
      <c r="C4951" t="s">
        <v>432</v>
      </c>
      <c r="D4951" t="s">
        <v>433</v>
      </c>
      <c r="E4951">
        <v>55.725000000000001</v>
      </c>
      <c r="F4951">
        <f t="shared" si="81"/>
        <v>61</v>
      </c>
    </row>
    <row r="4952" spans="1:6" x14ac:dyDescent="0.35">
      <c r="A4952">
        <v>61077</v>
      </c>
      <c r="B4952" t="s">
        <v>5325</v>
      </c>
      <c r="C4952" t="s">
        <v>428</v>
      </c>
      <c r="D4952" t="s">
        <v>429</v>
      </c>
      <c r="E4952">
        <v>4.8224</v>
      </c>
      <c r="F4952">
        <f t="shared" si="81"/>
        <v>61</v>
      </c>
    </row>
    <row r="4953" spans="1:6" x14ac:dyDescent="0.35">
      <c r="A4953">
        <v>61078</v>
      </c>
      <c r="B4953" t="s">
        <v>5326</v>
      </c>
      <c r="C4953" t="s">
        <v>428</v>
      </c>
      <c r="D4953" t="s">
        <v>429</v>
      </c>
      <c r="E4953">
        <v>5.0124000000000004</v>
      </c>
      <c r="F4953">
        <f t="shared" si="81"/>
        <v>61</v>
      </c>
    </row>
    <row r="4954" spans="1:6" x14ac:dyDescent="0.35">
      <c r="A4954">
        <v>61079</v>
      </c>
      <c r="B4954" t="s">
        <v>5327</v>
      </c>
      <c r="C4954" t="s">
        <v>428</v>
      </c>
      <c r="D4954" t="s">
        <v>429</v>
      </c>
      <c r="E4954">
        <v>13.8368</v>
      </c>
      <c r="F4954">
        <f t="shared" si="81"/>
        <v>61</v>
      </c>
    </row>
    <row r="4955" spans="1:6" x14ac:dyDescent="0.35">
      <c r="A4955">
        <v>61080</v>
      </c>
      <c r="B4955" t="s">
        <v>5328</v>
      </c>
      <c r="C4955" t="s">
        <v>432</v>
      </c>
      <c r="D4955" t="s">
        <v>433</v>
      </c>
      <c r="E4955">
        <v>23.023599999999998</v>
      </c>
      <c r="F4955">
        <f t="shared" si="81"/>
        <v>61</v>
      </c>
    </row>
    <row r="4956" spans="1:6" x14ac:dyDescent="0.35">
      <c r="A4956">
        <v>61081</v>
      </c>
      <c r="B4956" t="s">
        <v>5329</v>
      </c>
      <c r="C4956" t="s">
        <v>428</v>
      </c>
      <c r="D4956" t="s">
        <v>429</v>
      </c>
      <c r="E4956">
        <v>8.0282999999999998</v>
      </c>
      <c r="F4956">
        <f t="shared" si="81"/>
        <v>61</v>
      </c>
    </row>
    <row r="4957" spans="1:6" x14ac:dyDescent="0.35">
      <c r="A4957">
        <v>61082</v>
      </c>
      <c r="B4957" t="s">
        <v>5330</v>
      </c>
      <c r="C4957" t="s">
        <v>428</v>
      </c>
      <c r="D4957" t="s">
        <v>429</v>
      </c>
      <c r="E4957">
        <v>10.258800000000001</v>
      </c>
      <c r="F4957">
        <f t="shared" si="81"/>
        <v>61</v>
      </c>
    </row>
    <row r="4958" spans="1:6" x14ac:dyDescent="0.35">
      <c r="A4958">
        <v>61083</v>
      </c>
      <c r="B4958" t="s">
        <v>5331</v>
      </c>
      <c r="C4958" t="s">
        <v>428</v>
      </c>
      <c r="D4958" t="s">
        <v>429</v>
      </c>
      <c r="E4958">
        <v>15.795400000000001</v>
      </c>
      <c r="F4958">
        <f t="shared" si="81"/>
        <v>61</v>
      </c>
    </row>
    <row r="4959" spans="1:6" x14ac:dyDescent="0.35">
      <c r="A4959">
        <v>61084</v>
      </c>
      <c r="B4959" t="s">
        <v>5332</v>
      </c>
      <c r="C4959" t="s">
        <v>442</v>
      </c>
      <c r="D4959" t="s">
        <v>433</v>
      </c>
      <c r="E4959">
        <v>30.258500000000002</v>
      </c>
      <c r="F4959">
        <f t="shared" si="81"/>
        <v>61</v>
      </c>
    </row>
    <row r="4960" spans="1:6" x14ac:dyDescent="0.35">
      <c r="A4960">
        <v>61085</v>
      </c>
      <c r="B4960" t="s">
        <v>5333</v>
      </c>
      <c r="C4960" t="s">
        <v>428</v>
      </c>
      <c r="D4960" t="s">
        <v>429</v>
      </c>
      <c r="E4960">
        <v>37.082000000000001</v>
      </c>
      <c r="F4960">
        <f t="shared" si="81"/>
        <v>61</v>
      </c>
    </row>
    <row r="4961" spans="1:6" x14ac:dyDescent="0.35">
      <c r="A4961">
        <v>61086</v>
      </c>
      <c r="B4961" t="s">
        <v>5334</v>
      </c>
      <c r="C4961" t="s">
        <v>432</v>
      </c>
      <c r="D4961" t="s">
        <v>433</v>
      </c>
      <c r="E4961">
        <v>33.573300000000003</v>
      </c>
      <c r="F4961">
        <f t="shared" si="81"/>
        <v>61</v>
      </c>
    </row>
    <row r="4962" spans="1:6" x14ac:dyDescent="0.35">
      <c r="A4962">
        <v>61087</v>
      </c>
      <c r="B4962" t="s">
        <v>5335</v>
      </c>
      <c r="C4962" t="s">
        <v>428</v>
      </c>
      <c r="D4962" t="s">
        <v>429</v>
      </c>
      <c r="E4962">
        <v>3.0979999999999999</v>
      </c>
      <c r="F4962">
        <f t="shared" si="81"/>
        <v>61</v>
      </c>
    </row>
    <row r="4963" spans="1:6" x14ac:dyDescent="0.35">
      <c r="A4963">
        <v>61088</v>
      </c>
      <c r="B4963" t="s">
        <v>5336</v>
      </c>
      <c r="C4963" t="s">
        <v>442</v>
      </c>
      <c r="D4963" t="s">
        <v>433</v>
      </c>
      <c r="E4963">
        <v>161.89869999999999</v>
      </c>
      <c r="F4963">
        <f t="shared" si="81"/>
        <v>61</v>
      </c>
    </row>
    <row r="4964" spans="1:6" x14ac:dyDescent="0.35">
      <c r="A4964">
        <v>61089</v>
      </c>
      <c r="B4964" t="s">
        <v>5337</v>
      </c>
      <c r="C4964" t="s">
        <v>442</v>
      </c>
      <c r="D4964" t="s">
        <v>433</v>
      </c>
      <c r="E4964">
        <v>19.285399999999999</v>
      </c>
      <c r="F4964">
        <f t="shared" si="81"/>
        <v>61</v>
      </c>
    </row>
    <row r="4965" spans="1:6" x14ac:dyDescent="0.35">
      <c r="A4965">
        <v>61090</v>
      </c>
      <c r="B4965" t="s">
        <v>5338</v>
      </c>
      <c r="C4965" t="s">
        <v>428</v>
      </c>
      <c r="D4965" t="s">
        <v>429</v>
      </c>
      <c r="E4965">
        <v>7.4366000000000003</v>
      </c>
      <c r="F4965">
        <f t="shared" si="81"/>
        <v>61</v>
      </c>
    </row>
    <row r="4966" spans="1:6" x14ac:dyDescent="0.35">
      <c r="A4966">
        <v>61091</v>
      </c>
      <c r="B4966" t="s">
        <v>5339</v>
      </c>
      <c r="C4966" t="s">
        <v>442</v>
      </c>
      <c r="D4966" t="s">
        <v>433</v>
      </c>
      <c r="E4966">
        <v>89.895099999999999</v>
      </c>
      <c r="F4966">
        <f t="shared" si="81"/>
        <v>61</v>
      </c>
    </row>
    <row r="4967" spans="1:6" x14ac:dyDescent="0.35">
      <c r="A4967">
        <v>61092</v>
      </c>
      <c r="B4967" t="s">
        <v>5340</v>
      </c>
      <c r="C4967" t="s">
        <v>428</v>
      </c>
      <c r="D4967" t="s">
        <v>429</v>
      </c>
      <c r="E4967">
        <v>6.3228</v>
      </c>
      <c r="F4967">
        <f t="shared" si="81"/>
        <v>61</v>
      </c>
    </row>
    <row r="4968" spans="1:6" x14ac:dyDescent="0.35">
      <c r="A4968">
        <v>61093</v>
      </c>
      <c r="B4968" t="s">
        <v>5341</v>
      </c>
      <c r="C4968" t="s">
        <v>442</v>
      </c>
      <c r="D4968" t="s">
        <v>433</v>
      </c>
      <c r="E4968">
        <v>12.793200000000001</v>
      </c>
      <c r="F4968">
        <f t="shared" si="81"/>
        <v>61</v>
      </c>
    </row>
    <row r="4969" spans="1:6" x14ac:dyDescent="0.35">
      <c r="A4969">
        <v>61094</v>
      </c>
      <c r="B4969" t="s">
        <v>5342</v>
      </c>
      <c r="C4969" t="s">
        <v>428</v>
      </c>
      <c r="D4969" t="s">
        <v>429</v>
      </c>
      <c r="E4969">
        <v>6.5087999999999999</v>
      </c>
      <c r="F4969">
        <f t="shared" si="81"/>
        <v>61</v>
      </c>
    </row>
    <row r="4970" spans="1:6" x14ac:dyDescent="0.35">
      <c r="A4970">
        <v>61095</v>
      </c>
      <c r="B4970" t="s">
        <v>5343</v>
      </c>
      <c r="C4970" t="s">
        <v>442</v>
      </c>
      <c r="D4970" t="s">
        <v>433</v>
      </c>
      <c r="E4970">
        <v>43.5441</v>
      </c>
      <c r="F4970">
        <f t="shared" si="81"/>
        <v>61</v>
      </c>
    </row>
    <row r="4971" spans="1:6" x14ac:dyDescent="0.35">
      <c r="A4971">
        <v>61096</v>
      </c>
      <c r="B4971" t="s">
        <v>5344</v>
      </c>
      <c r="C4971" t="s">
        <v>432</v>
      </c>
      <c r="D4971" t="s">
        <v>433</v>
      </c>
      <c r="E4971">
        <v>24.712499999999999</v>
      </c>
      <c r="F4971">
        <f t="shared" si="81"/>
        <v>61</v>
      </c>
    </row>
    <row r="4972" spans="1:6" x14ac:dyDescent="0.35">
      <c r="A4972">
        <v>61097</v>
      </c>
      <c r="B4972" t="s">
        <v>5345</v>
      </c>
      <c r="C4972" t="s">
        <v>428</v>
      </c>
      <c r="D4972" t="s">
        <v>429</v>
      </c>
      <c r="E4972">
        <v>10.922800000000001</v>
      </c>
      <c r="F4972">
        <f t="shared" si="81"/>
        <v>61</v>
      </c>
    </row>
    <row r="4973" spans="1:6" x14ac:dyDescent="0.35">
      <c r="A4973">
        <v>61098</v>
      </c>
      <c r="B4973" t="s">
        <v>5346</v>
      </c>
      <c r="C4973" t="s">
        <v>428</v>
      </c>
      <c r="D4973" t="s">
        <v>429</v>
      </c>
      <c r="E4973">
        <v>8.3758999999999997</v>
      </c>
      <c r="F4973">
        <f t="shared" si="81"/>
        <v>61</v>
      </c>
    </row>
    <row r="4974" spans="1:6" x14ac:dyDescent="0.35">
      <c r="A4974">
        <v>61099</v>
      </c>
      <c r="B4974" t="s">
        <v>5347</v>
      </c>
      <c r="C4974" t="s">
        <v>438</v>
      </c>
      <c r="D4974" t="s">
        <v>429</v>
      </c>
      <c r="E4974">
        <v>62.292000000000002</v>
      </c>
      <c r="F4974">
        <f t="shared" si="81"/>
        <v>61</v>
      </c>
    </row>
    <row r="4975" spans="1:6" x14ac:dyDescent="0.35">
      <c r="A4975">
        <v>61100</v>
      </c>
      <c r="B4975" t="s">
        <v>5348</v>
      </c>
      <c r="C4975" t="s">
        <v>442</v>
      </c>
      <c r="D4975" t="s">
        <v>433</v>
      </c>
      <c r="E4975">
        <v>23.520900000000001</v>
      </c>
      <c r="F4975">
        <f t="shared" si="81"/>
        <v>61</v>
      </c>
    </row>
    <row r="4976" spans="1:6" x14ac:dyDescent="0.35">
      <c r="A4976">
        <v>61101</v>
      </c>
      <c r="B4976" t="s">
        <v>5349</v>
      </c>
      <c r="C4976" t="s">
        <v>442</v>
      </c>
      <c r="D4976" t="s">
        <v>433</v>
      </c>
      <c r="E4976">
        <v>46.846699999999998</v>
      </c>
      <c r="F4976">
        <f t="shared" si="81"/>
        <v>61</v>
      </c>
    </row>
    <row r="4977" spans="1:6" x14ac:dyDescent="0.35">
      <c r="A4977">
        <v>61102</v>
      </c>
      <c r="B4977" t="s">
        <v>5350</v>
      </c>
      <c r="C4977" t="s">
        <v>442</v>
      </c>
      <c r="D4977" t="s">
        <v>433</v>
      </c>
      <c r="E4977">
        <v>36.691099999999999</v>
      </c>
      <c r="F4977">
        <f t="shared" si="81"/>
        <v>61</v>
      </c>
    </row>
    <row r="4978" spans="1:6" x14ac:dyDescent="0.35">
      <c r="A4978">
        <v>61103</v>
      </c>
      <c r="B4978" t="s">
        <v>5351</v>
      </c>
      <c r="C4978" t="s">
        <v>428</v>
      </c>
      <c r="D4978" t="s">
        <v>429</v>
      </c>
      <c r="E4978">
        <v>3.0720999999999998</v>
      </c>
      <c r="F4978">
        <f t="shared" si="81"/>
        <v>61</v>
      </c>
    </row>
    <row r="4979" spans="1:6" x14ac:dyDescent="0.35">
      <c r="A4979">
        <v>61104</v>
      </c>
      <c r="B4979" t="s">
        <v>5352</v>
      </c>
      <c r="C4979" t="s">
        <v>428</v>
      </c>
      <c r="D4979" t="s">
        <v>429</v>
      </c>
      <c r="E4979">
        <v>5.468</v>
      </c>
      <c r="F4979">
        <f t="shared" si="81"/>
        <v>61</v>
      </c>
    </row>
    <row r="4980" spans="1:6" x14ac:dyDescent="0.35">
      <c r="A4980">
        <v>62001</v>
      </c>
      <c r="B4980" t="s">
        <v>5353</v>
      </c>
      <c r="C4980" t="s">
        <v>442</v>
      </c>
      <c r="D4980" t="s">
        <v>433</v>
      </c>
      <c r="E4980">
        <v>14.5837</v>
      </c>
      <c r="F4980">
        <f t="shared" si="81"/>
        <v>62</v>
      </c>
    </row>
    <row r="4981" spans="1:6" x14ac:dyDescent="0.35">
      <c r="A4981">
        <v>62002</v>
      </c>
      <c r="B4981" t="s">
        <v>5354</v>
      </c>
      <c r="C4981" t="s">
        <v>442</v>
      </c>
      <c r="D4981" t="s">
        <v>433</v>
      </c>
      <c r="E4981">
        <v>11.473100000000001</v>
      </c>
      <c r="F4981">
        <f t="shared" si="81"/>
        <v>62</v>
      </c>
    </row>
    <row r="4982" spans="1:6" x14ac:dyDescent="0.35">
      <c r="A4982">
        <v>62003</v>
      </c>
      <c r="B4982" t="s">
        <v>5355</v>
      </c>
      <c r="C4982" t="s">
        <v>428</v>
      </c>
      <c r="D4982" t="s">
        <v>429</v>
      </c>
      <c r="E4982">
        <v>48.691600000000001</v>
      </c>
      <c r="F4982">
        <f t="shared" si="81"/>
        <v>62</v>
      </c>
    </row>
    <row r="4983" spans="1:6" x14ac:dyDescent="0.35">
      <c r="A4983">
        <v>62004</v>
      </c>
      <c r="B4983" t="s">
        <v>5356</v>
      </c>
      <c r="C4983" t="s">
        <v>428</v>
      </c>
      <c r="D4983" t="s">
        <v>429</v>
      </c>
      <c r="E4983">
        <v>21.2075</v>
      </c>
      <c r="F4983">
        <f t="shared" si="81"/>
        <v>62</v>
      </c>
    </row>
    <row r="4984" spans="1:6" x14ac:dyDescent="0.35">
      <c r="A4984">
        <v>62005</v>
      </c>
      <c r="B4984" t="s">
        <v>5357</v>
      </c>
      <c r="C4984" t="s">
        <v>442</v>
      </c>
      <c r="D4984" t="s">
        <v>433</v>
      </c>
      <c r="E4984">
        <v>4.8228999999999997</v>
      </c>
      <c r="F4984">
        <f t="shared" si="81"/>
        <v>62</v>
      </c>
    </row>
    <row r="4985" spans="1:6" x14ac:dyDescent="0.35">
      <c r="A4985">
        <v>62006</v>
      </c>
      <c r="B4985" t="s">
        <v>5358</v>
      </c>
      <c r="C4985" t="s">
        <v>428</v>
      </c>
      <c r="D4985" t="s">
        <v>429</v>
      </c>
      <c r="E4985">
        <v>6.7159000000000004</v>
      </c>
      <c r="F4985">
        <f t="shared" si="81"/>
        <v>62</v>
      </c>
    </row>
    <row r="4986" spans="1:6" x14ac:dyDescent="0.35">
      <c r="A4986">
        <v>62007</v>
      </c>
      <c r="B4986" t="s">
        <v>5359</v>
      </c>
      <c r="C4986" t="s">
        <v>432</v>
      </c>
      <c r="D4986" t="s">
        <v>433</v>
      </c>
      <c r="E4986">
        <v>47.944000000000003</v>
      </c>
      <c r="F4986">
        <f t="shared" si="81"/>
        <v>62</v>
      </c>
    </row>
    <row r="4987" spans="1:6" x14ac:dyDescent="0.35">
      <c r="A4987">
        <v>62008</v>
      </c>
      <c r="B4987" t="s">
        <v>86</v>
      </c>
      <c r="C4987" t="s">
        <v>511</v>
      </c>
      <c r="D4987" t="s">
        <v>429</v>
      </c>
      <c r="E4987">
        <v>130.76159999999999</v>
      </c>
      <c r="F4987">
        <f t="shared" si="81"/>
        <v>62</v>
      </c>
    </row>
    <row r="4988" spans="1:6" x14ac:dyDescent="0.35">
      <c r="A4988">
        <v>62009</v>
      </c>
      <c r="B4988" t="s">
        <v>5360</v>
      </c>
      <c r="C4988" t="s">
        <v>442</v>
      </c>
      <c r="D4988" t="s">
        <v>433</v>
      </c>
      <c r="E4988">
        <v>11.584899999999999</v>
      </c>
      <c r="F4988">
        <f t="shared" si="81"/>
        <v>62</v>
      </c>
    </row>
    <row r="4989" spans="1:6" x14ac:dyDescent="0.35">
      <c r="A4989">
        <v>62010</v>
      </c>
      <c r="B4989" t="s">
        <v>5361</v>
      </c>
      <c r="C4989" t="s">
        <v>442</v>
      </c>
      <c r="D4989" t="s">
        <v>433</v>
      </c>
      <c r="E4989">
        <v>8.3008000000000006</v>
      </c>
      <c r="F4989">
        <f t="shared" si="81"/>
        <v>62</v>
      </c>
    </row>
    <row r="4990" spans="1:6" x14ac:dyDescent="0.35">
      <c r="A4990">
        <v>62011</v>
      </c>
      <c r="B4990" t="s">
        <v>5362</v>
      </c>
      <c r="C4990" t="s">
        <v>442</v>
      </c>
      <c r="D4990" t="s">
        <v>433</v>
      </c>
      <c r="E4990">
        <v>25.4483</v>
      </c>
      <c r="F4990">
        <f t="shared" si="81"/>
        <v>62</v>
      </c>
    </row>
    <row r="4991" spans="1:6" x14ac:dyDescent="0.35">
      <c r="A4991">
        <v>62012</v>
      </c>
      <c r="B4991" t="s">
        <v>5363</v>
      </c>
      <c r="C4991" t="s">
        <v>428</v>
      </c>
      <c r="D4991" t="s">
        <v>429</v>
      </c>
      <c r="E4991">
        <v>22.423300000000001</v>
      </c>
      <c r="F4991">
        <f t="shared" si="81"/>
        <v>62</v>
      </c>
    </row>
    <row r="4992" spans="1:6" x14ac:dyDescent="0.35">
      <c r="A4992">
        <v>62013</v>
      </c>
      <c r="B4992" t="s">
        <v>5364</v>
      </c>
      <c r="C4992" t="s">
        <v>428</v>
      </c>
      <c r="D4992" t="s">
        <v>429</v>
      </c>
      <c r="E4992">
        <v>17.620699999999999</v>
      </c>
      <c r="F4992">
        <f t="shared" si="81"/>
        <v>62</v>
      </c>
    </row>
    <row r="4993" spans="1:6" x14ac:dyDescent="0.35">
      <c r="A4993">
        <v>62014</v>
      </c>
      <c r="B4993" t="s">
        <v>5365</v>
      </c>
      <c r="C4993" t="s">
        <v>428</v>
      </c>
      <c r="D4993" t="s">
        <v>429</v>
      </c>
      <c r="E4993">
        <v>9.6049000000000007</v>
      </c>
      <c r="F4993">
        <f t="shared" si="81"/>
        <v>62</v>
      </c>
    </row>
    <row r="4994" spans="1:6" x14ac:dyDescent="0.35">
      <c r="A4994">
        <v>62015</v>
      </c>
      <c r="B4994" t="s">
        <v>5366</v>
      </c>
      <c r="C4994" t="s">
        <v>428</v>
      </c>
      <c r="D4994" t="s">
        <v>429</v>
      </c>
      <c r="E4994">
        <v>23.3721</v>
      </c>
      <c r="F4994">
        <f t="shared" si="81"/>
        <v>62</v>
      </c>
    </row>
    <row r="4995" spans="1:6" x14ac:dyDescent="0.35">
      <c r="A4995">
        <v>62016</v>
      </c>
      <c r="B4995" t="s">
        <v>5367</v>
      </c>
      <c r="C4995" t="s">
        <v>432</v>
      </c>
      <c r="D4995" t="s">
        <v>433</v>
      </c>
      <c r="E4995">
        <v>43.484400000000001</v>
      </c>
      <c r="F4995">
        <f t="shared" ref="F4995:F5058" si="82">INT(A4995/1000)</f>
        <v>62</v>
      </c>
    </row>
    <row r="4996" spans="1:6" x14ac:dyDescent="0.35">
      <c r="A4996">
        <v>62017</v>
      </c>
      <c r="B4996" t="s">
        <v>5368</v>
      </c>
      <c r="C4996" t="s">
        <v>432</v>
      </c>
      <c r="D4996" t="s">
        <v>433</v>
      </c>
      <c r="E4996">
        <v>38.213900000000002</v>
      </c>
      <c r="F4996">
        <f t="shared" si="82"/>
        <v>62</v>
      </c>
    </row>
    <row r="4997" spans="1:6" x14ac:dyDescent="0.35">
      <c r="A4997">
        <v>62018</v>
      </c>
      <c r="B4997" t="s">
        <v>5369</v>
      </c>
      <c r="C4997" t="s">
        <v>428</v>
      </c>
      <c r="D4997" t="s">
        <v>429</v>
      </c>
      <c r="E4997">
        <v>11.6967</v>
      </c>
      <c r="F4997">
        <f t="shared" si="82"/>
        <v>62</v>
      </c>
    </row>
    <row r="4998" spans="1:6" x14ac:dyDescent="0.35">
      <c r="A4998">
        <v>62019</v>
      </c>
      <c r="B4998" t="s">
        <v>5370</v>
      </c>
      <c r="C4998" t="s">
        <v>442</v>
      </c>
      <c r="D4998" t="s">
        <v>433</v>
      </c>
      <c r="E4998">
        <v>15.515499999999999</v>
      </c>
      <c r="F4998">
        <f t="shared" si="82"/>
        <v>62</v>
      </c>
    </row>
    <row r="4999" spans="1:6" x14ac:dyDescent="0.35">
      <c r="A4999">
        <v>62020</v>
      </c>
      <c r="B4999" t="s">
        <v>5371</v>
      </c>
      <c r="C4999" t="s">
        <v>432</v>
      </c>
      <c r="D4999" t="s">
        <v>433</v>
      </c>
      <c r="E4999">
        <v>34.476799999999997</v>
      </c>
      <c r="F4999">
        <f t="shared" si="82"/>
        <v>62</v>
      </c>
    </row>
    <row r="5000" spans="1:6" x14ac:dyDescent="0.35">
      <c r="A5000">
        <v>62021</v>
      </c>
      <c r="B5000" t="s">
        <v>5372</v>
      </c>
      <c r="C5000" t="s">
        <v>428</v>
      </c>
      <c r="D5000" t="s">
        <v>429</v>
      </c>
      <c r="E5000">
        <v>19.347100000000001</v>
      </c>
      <c r="F5000">
        <f t="shared" si="82"/>
        <v>62</v>
      </c>
    </row>
    <row r="5001" spans="1:6" x14ac:dyDescent="0.35">
      <c r="A5001">
        <v>62022</v>
      </c>
      <c r="B5001" t="s">
        <v>5373</v>
      </c>
      <c r="C5001" t="s">
        <v>428</v>
      </c>
      <c r="D5001" t="s">
        <v>429</v>
      </c>
      <c r="E5001">
        <v>23.748899999999999</v>
      </c>
      <c r="F5001">
        <f t="shared" si="82"/>
        <v>62</v>
      </c>
    </row>
    <row r="5002" spans="1:6" x14ac:dyDescent="0.35">
      <c r="A5002">
        <v>62023</v>
      </c>
      <c r="B5002" t="s">
        <v>5374</v>
      </c>
      <c r="C5002" t="s">
        <v>442</v>
      </c>
      <c r="D5002" t="s">
        <v>433</v>
      </c>
      <c r="E5002">
        <v>33.03</v>
      </c>
      <c r="F5002">
        <f t="shared" si="82"/>
        <v>62</v>
      </c>
    </row>
    <row r="5003" spans="1:6" x14ac:dyDescent="0.35">
      <c r="A5003">
        <v>62024</v>
      </c>
      <c r="B5003" t="s">
        <v>5375</v>
      </c>
      <c r="C5003" t="s">
        <v>442</v>
      </c>
      <c r="D5003" t="s">
        <v>433</v>
      </c>
      <c r="E5003">
        <v>45.919499999999999</v>
      </c>
      <c r="F5003">
        <f t="shared" si="82"/>
        <v>62</v>
      </c>
    </row>
    <row r="5004" spans="1:6" x14ac:dyDescent="0.35">
      <c r="A5004">
        <v>62025</v>
      </c>
      <c r="B5004" t="s">
        <v>5376</v>
      </c>
      <c r="C5004" t="s">
        <v>442</v>
      </c>
      <c r="D5004" t="s">
        <v>433</v>
      </c>
      <c r="E5004">
        <v>37.471699999999998</v>
      </c>
      <c r="F5004">
        <f t="shared" si="82"/>
        <v>62</v>
      </c>
    </row>
    <row r="5005" spans="1:6" x14ac:dyDescent="0.35">
      <c r="A5005">
        <v>62026</v>
      </c>
      <c r="B5005" t="s">
        <v>5377</v>
      </c>
      <c r="C5005" t="s">
        <v>432</v>
      </c>
      <c r="D5005" t="s">
        <v>433</v>
      </c>
      <c r="E5005">
        <v>59.0747</v>
      </c>
      <c r="F5005">
        <f t="shared" si="82"/>
        <v>62</v>
      </c>
    </row>
    <row r="5006" spans="1:6" x14ac:dyDescent="0.35">
      <c r="A5006">
        <v>62027</v>
      </c>
      <c r="B5006" t="s">
        <v>5378</v>
      </c>
      <c r="C5006" t="s">
        <v>428</v>
      </c>
      <c r="D5006" t="s">
        <v>429</v>
      </c>
      <c r="E5006">
        <v>14.9681</v>
      </c>
      <c r="F5006">
        <f t="shared" si="82"/>
        <v>62</v>
      </c>
    </row>
    <row r="5007" spans="1:6" x14ac:dyDescent="0.35">
      <c r="A5007">
        <v>62028</v>
      </c>
      <c r="B5007" t="s">
        <v>5379</v>
      </c>
      <c r="C5007" t="s">
        <v>442</v>
      </c>
      <c r="D5007" t="s">
        <v>433</v>
      </c>
      <c r="E5007">
        <v>13.2797</v>
      </c>
      <c r="F5007">
        <f t="shared" si="82"/>
        <v>62</v>
      </c>
    </row>
    <row r="5008" spans="1:6" x14ac:dyDescent="0.35">
      <c r="A5008">
        <v>62029</v>
      </c>
      <c r="B5008" t="s">
        <v>5380</v>
      </c>
      <c r="C5008" t="s">
        <v>442</v>
      </c>
      <c r="D5008" t="s">
        <v>433</v>
      </c>
      <c r="E5008">
        <v>44.308300000000003</v>
      </c>
      <c r="F5008">
        <f t="shared" si="82"/>
        <v>62</v>
      </c>
    </row>
    <row r="5009" spans="1:6" x14ac:dyDescent="0.35">
      <c r="A5009">
        <v>62030</v>
      </c>
      <c r="B5009" t="s">
        <v>5381</v>
      </c>
      <c r="C5009" t="s">
        <v>428</v>
      </c>
      <c r="D5009" t="s">
        <v>429</v>
      </c>
      <c r="E5009">
        <v>11.978899999999999</v>
      </c>
      <c r="F5009">
        <f t="shared" si="82"/>
        <v>62</v>
      </c>
    </row>
    <row r="5010" spans="1:6" x14ac:dyDescent="0.35">
      <c r="A5010">
        <v>62031</v>
      </c>
      <c r="B5010" t="s">
        <v>5382</v>
      </c>
      <c r="C5010" t="s">
        <v>432</v>
      </c>
      <c r="D5010" t="s">
        <v>433</v>
      </c>
      <c r="E5010">
        <v>40.8703</v>
      </c>
      <c r="F5010">
        <f t="shared" si="82"/>
        <v>62</v>
      </c>
    </row>
    <row r="5011" spans="1:6" x14ac:dyDescent="0.35">
      <c r="A5011">
        <v>62032</v>
      </c>
      <c r="B5011" t="s">
        <v>5383</v>
      </c>
      <c r="C5011" t="s">
        <v>442</v>
      </c>
      <c r="D5011" t="s">
        <v>433</v>
      </c>
      <c r="E5011">
        <v>5.9189999999999996</v>
      </c>
      <c r="F5011">
        <f t="shared" si="82"/>
        <v>62</v>
      </c>
    </row>
    <row r="5012" spans="1:6" x14ac:dyDescent="0.35">
      <c r="A5012">
        <v>62033</v>
      </c>
      <c r="B5012" t="s">
        <v>5384</v>
      </c>
      <c r="C5012" t="s">
        <v>428</v>
      </c>
      <c r="D5012" t="s">
        <v>429</v>
      </c>
      <c r="E5012">
        <v>20.877500000000001</v>
      </c>
      <c r="F5012">
        <f t="shared" si="82"/>
        <v>62</v>
      </c>
    </row>
    <row r="5013" spans="1:6" x14ac:dyDescent="0.35">
      <c r="A5013">
        <v>62034</v>
      </c>
      <c r="B5013" t="s">
        <v>5385</v>
      </c>
      <c r="C5013" t="s">
        <v>428</v>
      </c>
      <c r="D5013" t="s">
        <v>429</v>
      </c>
      <c r="E5013">
        <v>24.537199999999999</v>
      </c>
      <c r="F5013">
        <f t="shared" si="82"/>
        <v>62</v>
      </c>
    </row>
    <row r="5014" spans="1:6" x14ac:dyDescent="0.35">
      <c r="A5014">
        <v>62035</v>
      </c>
      <c r="B5014" t="s">
        <v>5386</v>
      </c>
      <c r="C5014" t="s">
        <v>442</v>
      </c>
      <c r="D5014" t="s">
        <v>433</v>
      </c>
      <c r="E5014">
        <v>22.052299999999999</v>
      </c>
      <c r="F5014">
        <f t="shared" si="82"/>
        <v>62</v>
      </c>
    </row>
    <row r="5015" spans="1:6" x14ac:dyDescent="0.35">
      <c r="A5015">
        <v>62036</v>
      </c>
      <c r="B5015" t="s">
        <v>5387</v>
      </c>
      <c r="C5015" t="s">
        <v>432</v>
      </c>
      <c r="D5015" t="s">
        <v>433</v>
      </c>
      <c r="E5015">
        <v>15.0427</v>
      </c>
      <c r="F5015">
        <f t="shared" si="82"/>
        <v>62</v>
      </c>
    </row>
    <row r="5016" spans="1:6" x14ac:dyDescent="0.35">
      <c r="A5016">
        <v>62037</v>
      </c>
      <c r="B5016" t="s">
        <v>5388</v>
      </c>
      <c r="C5016" t="s">
        <v>442</v>
      </c>
      <c r="D5016" t="s">
        <v>433</v>
      </c>
      <c r="E5016">
        <v>21.449400000000001</v>
      </c>
      <c r="F5016">
        <f t="shared" si="82"/>
        <v>62</v>
      </c>
    </row>
    <row r="5017" spans="1:6" x14ac:dyDescent="0.35">
      <c r="A5017">
        <v>62038</v>
      </c>
      <c r="B5017" t="s">
        <v>5389</v>
      </c>
      <c r="C5017" t="s">
        <v>428</v>
      </c>
      <c r="D5017" t="s">
        <v>429</v>
      </c>
      <c r="E5017">
        <v>18.7319</v>
      </c>
      <c r="F5017">
        <f t="shared" si="82"/>
        <v>62</v>
      </c>
    </row>
    <row r="5018" spans="1:6" x14ac:dyDescent="0.35">
      <c r="A5018">
        <v>62039</v>
      </c>
      <c r="B5018" t="s">
        <v>5390</v>
      </c>
      <c r="C5018" t="s">
        <v>442</v>
      </c>
      <c r="D5018" t="s">
        <v>433</v>
      </c>
      <c r="E5018">
        <v>17.547999999999998</v>
      </c>
      <c r="F5018">
        <f t="shared" si="82"/>
        <v>62</v>
      </c>
    </row>
    <row r="5019" spans="1:6" x14ac:dyDescent="0.35">
      <c r="A5019">
        <v>62040</v>
      </c>
      <c r="B5019" t="s">
        <v>5391</v>
      </c>
      <c r="C5019" t="s">
        <v>442</v>
      </c>
      <c r="D5019" t="s">
        <v>433</v>
      </c>
      <c r="E5019">
        <v>19.6555</v>
      </c>
      <c r="F5019">
        <f t="shared" si="82"/>
        <v>62</v>
      </c>
    </row>
    <row r="5020" spans="1:6" x14ac:dyDescent="0.35">
      <c r="A5020">
        <v>62041</v>
      </c>
      <c r="B5020" t="s">
        <v>5392</v>
      </c>
      <c r="C5020" t="s">
        <v>442</v>
      </c>
      <c r="D5020" t="s">
        <v>433</v>
      </c>
      <c r="E5020">
        <v>24.6357</v>
      </c>
      <c r="F5020">
        <f t="shared" si="82"/>
        <v>62</v>
      </c>
    </row>
    <row r="5021" spans="1:6" x14ac:dyDescent="0.35">
      <c r="A5021">
        <v>62042</v>
      </c>
      <c r="B5021" t="s">
        <v>5393</v>
      </c>
      <c r="C5021" t="s">
        <v>432</v>
      </c>
      <c r="D5021" t="s">
        <v>433</v>
      </c>
      <c r="E5021">
        <v>41.9863</v>
      </c>
      <c r="F5021">
        <f t="shared" si="82"/>
        <v>62</v>
      </c>
    </row>
    <row r="5022" spans="1:6" x14ac:dyDescent="0.35">
      <c r="A5022">
        <v>62043</v>
      </c>
      <c r="B5022" t="s">
        <v>5394</v>
      </c>
      <c r="C5022" t="s">
        <v>442</v>
      </c>
      <c r="D5022" t="s">
        <v>433</v>
      </c>
      <c r="E5022">
        <v>25.8063</v>
      </c>
      <c r="F5022">
        <f t="shared" si="82"/>
        <v>62</v>
      </c>
    </row>
    <row r="5023" spans="1:6" x14ac:dyDescent="0.35">
      <c r="A5023">
        <v>62044</v>
      </c>
      <c r="B5023" t="s">
        <v>5395</v>
      </c>
      <c r="C5023" t="s">
        <v>442</v>
      </c>
      <c r="D5023" t="s">
        <v>433</v>
      </c>
      <c r="E5023">
        <v>100.7574</v>
      </c>
      <c r="F5023">
        <f t="shared" si="82"/>
        <v>62</v>
      </c>
    </row>
    <row r="5024" spans="1:6" x14ac:dyDescent="0.35">
      <c r="A5024">
        <v>62045</v>
      </c>
      <c r="B5024" t="s">
        <v>5396</v>
      </c>
      <c r="C5024" t="s">
        <v>428</v>
      </c>
      <c r="D5024" t="s">
        <v>429</v>
      </c>
      <c r="E5024">
        <v>44.504100000000001</v>
      </c>
      <c r="F5024">
        <f t="shared" si="82"/>
        <v>62</v>
      </c>
    </row>
    <row r="5025" spans="1:6" x14ac:dyDescent="0.35">
      <c r="A5025">
        <v>62046</v>
      </c>
      <c r="B5025" t="s">
        <v>5397</v>
      </c>
      <c r="C5025" t="s">
        <v>428</v>
      </c>
      <c r="D5025" t="s">
        <v>429</v>
      </c>
      <c r="E5025">
        <v>23.9331</v>
      </c>
      <c r="F5025">
        <f t="shared" si="82"/>
        <v>62</v>
      </c>
    </row>
    <row r="5026" spans="1:6" x14ac:dyDescent="0.35">
      <c r="A5026">
        <v>62047</v>
      </c>
      <c r="B5026" t="s">
        <v>5398</v>
      </c>
      <c r="C5026" t="s">
        <v>442</v>
      </c>
      <c r="D5026" t="s">
        <v>433</v>
      </c>
      <c r="E5026">
        <v>12.0618</v>
      </c>
      <c r="F5026">
        <f t="shared" si="82"/>
        <v>62</v>
      </c>
    </row>
    <row r="5027" spans="1:6" x14ac:dyDescent="0.35">
      <c r="A5027">
        <v>62048</v>
      </c>
      <c r="B5027" t="s">
        <v>5399</v>
      </c>
      <c r="C5027" t="s">
        <v>442</v>
      </c>
      <c r="D5027" t="s">
        <v>433</v>
      </c>
      <c r="E5027">
        <v>5.8783000000000003</v>
      </c>
      <c r="F5027">
        <f t="shared" si="82"/>
        <v>62</v>
      </c>
    </row>
    <row r="5028" spans="1:6" x14ac:dyDescent="0.35">
      <c r="A5028">
        <v>62049</v>
      </c>
      <c r="B5028" t="s">
        <v>5400</v>
      </c>
      <c r="C5028" t="s">
        <v>428</v>
      </c>
      <c r="D5028" t="s">
        <v>429</v>
      </c>
      <c r="E5028">
        <v>6.9432</v>
      </c>
      <c r="F5028">
        <f t="shared" si="82"/>
        <v>62</v>
      </c>
    </row>
    <row r="5029" spans="1:6" x14ac:dyDescent="0.35">
      <c r="A5029">
        <v>62050</v>
      </c>
      <c r="B5029" t="s">
        <v>5401</v>
      </c>
      <c r="C5029" t="s">
        <v>428</v>
      </c>
      <c r="D5029" t="s">
        <v>429</v>
      </c>
      <c r="E5029">
        <v>24.0017</v>
      </c>
      <c r="F5029">
        <f t="shared" si="82"/>
        <v>62</v>
      </c>
    </row>
    <row r="5030" spans="1:6" x14ac:dyDescent="0.35">
      <c r="A5030">
        <v>62051</v>
      </c>
      <c r="B5030" t="s">
        <v>5402</v>
      </c>
      <c r="C5030" t="s">
        <v>432</v>
      </c>
      <c r="D5030" t="s">
        <v>433</v>
      </c>
      <c r="E5030">
        <v>35.779600000000002</v>
      </c>
      <c r="F5030">
        <f t="shared" si="82"/>
        <v>62</v>
      </c>
    </row>
    <row r="5031" spans="1:6" x14ac:dyDescent="0.35">
      <c r="A5031">
        <v>62052</v>
      </c>
      <c r="B5031" t="s">
        <v>5403</v>
      </c>
      <c r="C5031" t="s">
        <v>428</v>
      </c>
      <c r="D5031" t="s">
        <v>429</v>
      </c>
      <c r="E5031">
        <v>28.912500000000001</v>
      </c>
      <c r="F5031">
        <f t="shared" si="82"/>
        <v>62</v>
      </c>
    </row>
    <row r="5032" spans="1:6" x14ac:dyDescent="0.35">
      <c r="A5032">
        <v>62053</v>
      </c>
      <c r="B5032" t="s">
        <v>5404</v>
      </c>
      <c r="C5032" t="s">
        <v>428</v>
      </c>
      <c r="D5032" t="s">
        <v>429</v>
      </c>
      <c r="E5032">
        <v>17.1069</v>
      </c>
      <c r="F5032">
        <f t="shared" si="82"/>
        <v>62</v>
      </c>
    </row>
    <row r="5033" spans="1:6" x14ac:dyDescent="0.35">
      <c r="A5033">
        <v>62054</v>
      </c>
      <c r="B5033" t="s">
        <v>5405</v>
      </c>
      <c r="C5033" t="s">
        <v>428</v>
      </c>
      <c r="D5033" t="s">
        <v>429</v>
      </c>
      <c r="E5033">
        <v>28.8232</v>
      </c>
      <c r="F5033">
        <f t="shared" si="82"/>
        <v>62</v>
      </c>
    </row>
    <row r="5034" spans="1:6" x14ac:dyDescent="0.35">
      <c r="A5034">
        <v>62055</v>
      </c>
      <c r="B5034" t="s">
        <v>5406</v>
      </c>
      <c r="C5034" t="s">
        <v>442</v>
      </c>
      <c r="D5034" t="s">
        <v>433</v>
      </c>
      <c r="E5034">
        <v>8.6591000000000005</v>
      </c>
      <c r="F5034">
        <f t="shared" si="82"/>
        <v>62</v>
      </c>
    </row>
    <row r="5035" spans="1:6" x14ac:dyDescent="0.35">
      <c r="A5035">
        <v>62056</v>
      </c>
      <c r="B5035" t="s">
        <v>5407</v>
      </c>
      <c r="C5035" t="s">
        <v>428</v>
      </c>
      <c r="D5035" t="s">
        <v>429</v>
      </c>
      <c r="E5035">
        <v>23.2516</v>
      </c>
      <c r="F5035">
        <f t="shared" si="82"/>
        <v>62</v>
      </c>
    </row>
    <row r="5036" spans="1:6" x14ac:dyDescent="0.35">
      <c r="A5036">
        <v>62057</v>
      </c>
      <c r="B5036" t="s">
        <v>5408</v>
      </c>
      <c r="C5036" t="s">
        <v>432</v>
      </c>
      <c r="D5036" t="s">
        <v>433</v>
      </c>
      <c r="E5036">
        <v>82.534599999999998</v>
      </c>
      <c r="F5036">
        <f t="shared" si="82"/>
        <v>62</v>
      </c>
    </row>
    <row r="5037" spans="1:6" x14ac:dyDescent="0.35">
      <c r="A5037">
        <v>62058</v>
      </c>
      <c r="B5037" t="s">
        <v>5409</v>
      </c>
      <c r="C5037" t="s">
        <v>428</v>
      </c>
      <c r="D5037" t="s">
        <v>429</v>
      </c>
      <c r="E5037">
        <v>22.477599999999999</v>
      </c>
      <c r="F5037">
        <f t="shared" si="82"/>
        <v>62</v>
      </c>
    </row>
    <row r="5038" spans="1:6" x14ac:dyDescent="0.35">
      <c r="A5038">
        <v>62059</v>
      </c>
      <c r="B5038" t="s">
        <v>5410</v>
      </c>
      <c r="C5038" t="s">
        <v>442</v>
      </c>
      <c r="D5038" t="s">
        <v>433</v>
      </c>
      <c r="E5038">
        <v>65.433800000000005</v>
      </c>
      <c r="F5038">
        <f t="shared" si="82"/>
        <v>62</v>
      </c>
    </row>
    <row r="5039" spans="1:6" x14ac:dyDescent="0.35">
      <c r="A5039">
        <v>62060</v>
      </c>
      <c r="B5039" t="s">
        <v>5411</v>
      </c>
      <c r="C5039" t="s">
        <v>428</v>
      </c>
      <c r="D5039" t="s">
        <v>429</v>
      </c>
      <c r="E5039">
        <v>10.164300000000001</v>
      </c>
      <c r="F5039">
        <f t="shared" si="82"/>
        <v>62</v>
      </c>
    </row>
    <row r="5040" spans="1:6" x14ac:dyDescent="0.35">
      <c r="A5040">
        <v>62061</v>
      </c>
      <c r="B5040" t="s">
        <v>5412</v>
      </c>
      <c r="C5040" t="s">
        <v>442</v>
      </c>
      <c r="D5040" t="s">
        <v>433</v>
      </c>
      <c r="E5040">
        <v>13.463100000000001</v>
      </c>
      <c r="F5040">
        <f t="shared" si="82"/>
        <v>62</v>
      </c>
    </row>
    <row r="5041" spans="1:6" x14ac:dyDescent="0.35">
      <c r="A5041">
        <v>62062</v>
      </c>
      <c r="B5041" t="s">
        <v>5413</v>
      </c>
      <c r="C5041" t="s">
        <v>428</v>
      </c>
      <c r="D5041" t="s">
        <v>429</v>
      </c>
      <c r="E5041">
        <v>16.014099999999999</v>
      </c>
      <c r="F5041">
        <f t="shared" si="82"/>
        <v>62</v>
      </c>
    </row>
    <row r="5042" spans="1:6" x14ac:dyDescent="0.35">
      <c r="A5042">
        <v>62063</v>
      </c>
      <c r="B5042" t="s">
        <v>5414</v>
      </c>
      <c r="C5042" t="s">
        <v>442</v>
      </c>
      <c r="D5042" t="s">
        <v>433</v>
      </c>
      <c r="E5042">
        <v>15.2941</v>
      </c>
      <c r="F5042">
        <f t="shared" si="82"/>
        <v>62</v>
      </c>
    </row>
    <row r="5043" spans="1:6" x14ac:dyDescent="0.35">
      <c r="A5043">
        <v>62064</v>
      </c>
      <c r="B5043" t="s">
        <v>5415</v>
      </c>
      <c r="C5043" t="s">
        <v>428</v>
      </c>
      <c r="D5043" t="s">
        <v>429</v>
      </c>
      <c r="E5043">
        <v>48.509900000000002</v>
      </c>
      <c r="F5043">
        <f t="shared" si="82"/>
        <v>62</v>
      </c>
    </row>
    <row r="5044" spans="1:6" x14ac:dyDescent="0.35">
      <c r="A5044">
        <v>62065</v>
      </c>
      <c r="B5044" t="s">
        <v>5416</v>
      </c>
      <c r="C5044" t="s">
        <v>428</v>
      </c>
      <c r="D5044" t="s">
        <v>429</v>
      </c>
      <c r="E5044">
        <v>6.3643999999999998</v>
      </c>
      <c r="F5044">
        <f t="shared" si="82"/>
        <v>62</v>
      </c>
    </row>
    <row r="5045" spans="1:6" x14ac:dyDescent="0.35">
      <c r="A5045">
        <v>62066</v>
      </c>
      <c r="B5045" t="s">
        <v>5417</v>
      </c>
      <c r="C5045" t="s">
        <v>428</v>
      </c>
      <c r="D5045" t="s">
        <v>429</v>
      </c>
      <c r="E5045">
        <v>1.8104</v>
      </c>
      <c r="F5045">
        <f t="shared" si="82"/>
        <v>62</v>
      </c>
    </row>
    <row r="5046" spans="1:6" x14ac:dyDescent="0.35">
      <c r="A5046">
        <v>62067</v>
      </c>
      <c r="B5046" t="s">
        <v>5418</v>
      </c>
      <c r="C5046" t="s">
        <v>428</v>
      </c>
      <c r="D5046" t="s">
        <v>429</v>
      </c>
      <c r="E5046">
        <v>19.4009</v>
      </c>
      <c r="F5046">
        <f t="shared" si="82"/>
        <v>62</v>
      </c>
    </row>
    <row r="5047" spans="1:6" x14ac:dyDescent="0.35">
      <c r="A5047">
        <v>62068</v>
      </c>
      <c r="B5047" t="s">
        <v>5419</v>
      </c>
      <c r="C5047" t="s">
        <v>442</v>
      </c>
      <c r="D5047" t="s">
        <v>433</v>
      </c>
      <c r="E5047">
        <v>18.4056</v>
      </c>
      <c r="F5047">
        <f t="shared" si="82"/>
        <v>62</v>
      </c>
    </row>
    <row r="5048" spans="1:6" x14ac:dyDescent="0.35">
      <c r="A5048">
        <v>62069</v>
      </c>
      <c r="B5048" t="s">
        <v>5420</v>
      </c>
      <c r="C5048" t="s">
        <v>442</v>
      </c>
      <c r="D5048" t="s">
        <v>433</v>
      </c>
      <c r="E5048">
        <v>16.601299999999998</v>
      </c>
      <c r="F5048">
        <f t="shared" si="82"/>
        <v>62</v>
      </c>
    </row>
    <row r="5049" spans="1:6" x14ac:dyDescent="0.35">
      <c r="A5049">
        <v>62070</v>
      </c>
      <c r="B5049" t="s">
        <v>5421</v>
      </c>
      <c r="C5049" t="s">
        <v>442</v>
      </c>
      <c r="D5049" t="s">
        <v>433</v>
      </c>
      <c r="E5049">
        <v>63.778199999999998</v>
      </c>
      <c r="F5049">
        <f t="shared" si="82"/>
        <v>62</v>
      </c>
    </row>
    <row r="5050" spans="1:6" x14ac:dyDescent="0.35">
      <c r="A5050">
        <v>62071</v>
      </c>
      <c r="B5050" t="s">
        <v>5422</v>
      </c>
      <c r="C5050" t="s">
        <v>428</v>
      </c>
      <c r="D5050" t="s">
        <v>429</v>
      </c>
      <c r="E5050">
        <v>10.6191</v>
      </c>
      <c r="F5050">
        <f t="shared" si="82"/>
        <v>62</v>
      </c>
    </row>
    <row r="5051" spans="1:6" x14ac:dyDescent="0.35">
      <c r="A5051">
        <v>62072</v>
      </c>
      <c r="B5051" t="s">
        <v>5423</v>
      </c>
      <c r="C5051" t="s">
        <v>428</v>
      </c>
      <c r="D5051" t="s">
        <v>429</v>
      </c>
      <c r="E5051">
        <v>13.412100000000001</v>
      </c>
      <c r="F5051">
        <f t="shared" si="82"/>
        <v>62</v>
      </c>
    </row>
    <row r="5052" spans="1:6" x14ac:dyDescent="0.35">
      <c r="A5052">
        <v>62073</v>
      </c>
      <c r="B5052" t="s">
        <v>5424</v>
      </c>
      <c r="C5052" t="s">
        <v>428</v>
      </c>
      <c r="D5052" t="s">
        <v>429</v>
      </c>
      <c r="E5052">
        <v>31.006900000000002</v>
      </c>
      <c r="F5052">
        <f t="shared" si="82"/>
        <v>62</v>
      </c>
    </row>
    <row r="5053" spans="1:6" x14ac:dyDescent="0.35">
      <c r="A5053">
        <v>62074</v>
      </c>
      <c r="B5053" t="s">
        <v>5425</v>
      </c>
      <c r="C5053" t="s">
        <v>442</v>
      </c>
      <c r="D5053" t="s">
        <v>433</v>
      </c>
      <c r="E5053">
        <v>10.1029</v>
      </c>
      <c r="F5053">
        <f t="shared" si="82"/>
        <v>62</v>
      </c>
    </row>
    <row r="5054" spans="1:6" x14ac:dyDescent="0.35">
      <c r="A5054">
        <v>62075</v>
      </c>
      <c r="B5054" t="s">
        <v>5426</v>
      </c>
      <c r="C5054" t="s">
        <v>442</v>
      </c>
      <c r="D5054" t="s">
        <v>433</v>
      </c>
      <c r="E5054">
        <v>27.605399999999999</v>
      </c>
      <c r="F5054">
        <f t="shared" si="82"/>
        <v>62</v>
      </c>
    </row>
    <row r="5055" spans="1:6" x14ac:dyDescent="0.35">
      <c r="A5055">
        <v>62076</v>
      </c>
      <c r="B5055" t="s">
        <v>5427</v>
      </c>
      <c r="C5055" t="s">
        <v>428</v>
      </c>
      <c r="D5055" t="s">
        <v>429</v>
      </c>
      <c r="E5055">
        <v>30.084299999999999</v>
      </c>
      <c r="F5055">
        <f t="shared" si="82"/>
        <v>62</v>
      </c>
    </row>
    <row r="5056" spans="1:6" x14ac:dyDescent="0.35">
      <c r="A5056">
        <v>62077</v>
      </c>
      <c r="B5056" t="s">
        <v>5428</v>
      </c>
      <c r="C5056" t="s">
        <v>428</v>
      </c>
      <c r="D5056" t="s">
        <v>429</v>
      </c>
      <c r="E5056">
        <v>36.573999999999998</v>
      </c>
      <c r="F5056">
        <f t="shared" si="82"/>
        <v>62</v>
      </c>
    </row>
    <row r="5057" spans="1:6" x14ac:dyDescent="0.35">
      <c r="A5057">
        <v>62078</v>
      </c>
      <c r="B5057" t="s">
        <v>5429</v>
      </c>
      <c r="C5057" t="s">
        <v>428</v>
      </c>
      <c r="D5057" t="s">
        <v>429</v>
      </c>
      <c r="E5057">
        <v>10.063800000000001</v>
      </c>
      <c r="F5057">
        <f t="shared" si="82"/>
        <v>62</v>
      </c>
    </row>
    <row r="5058" spans="1:6" x14ac:dyDescent="0.35">
      <c r="A5058">
        <v>63001</v>
      </c>
      <c r="B5058" t="s">
        <v>5430</v>
      </c>
      <c r="C5058" t="s">
        <v>428</v>
      </c>
      <c r="D5058" t="s">
        <v>429</v>
      </c>
      <c r="E5058">
        <v>54.687600000000003</v>
      </c>
      <c r="F5058">
        <f t="shared" si="82"/>
        <v>63</v>
      </c>
    </row>
    <row r="5059" spans="1:6" x14ac:dyDescent="0.35">
      <c r="A5059">
        <v>63002</v>
      </c>
      <c r="B5059" t="s">
        <v>5431</v>
      </c>
      <c r="C5059" t="s">
        <v>428</v>
      </c>
      <c r="D5059" t="s">
        <v>429</v>
      </c>
      <c r="E5059">
        <v>17.829499999999999</v>
      </c>
      <c r="F5059">
        <f t="shared" ref="F5059:F5122" si="83">INT(A5059/1000)</f>
        <v>63</v>
      </c>
    </row>
    <row r="5060" spans="1:6" x14ac:dyDescent="0.35">
      <c r="A5060">
        <v>63003</v>
      </c>
      <c r="B5060" t="s">
        <v>5432</v>
      </c>
      <c r="C5060" t="s">
        <v>442</v>
      </c>
      <c r="D5060" t="s">
        <v>433</v>
      </c>
      <c r="E5060">
        <v>20.382200000000001</v>
      </c>
      <c r="F5060">
        <f t="shared" si="83"/>
        <v>63</v>
      </c>
    </row>
    <row r="5061" spans="1:6" x14ac:dyDescent="0.35">
      <c r="A5061">
        <v>63004</v>
      </c>
      <c r="B5061" t="s">
        <v>5433</v>
      </c>
      <c r="C5061" t="s">
        <v>432</v>
      </c>
      <c r="D5061" t="s">
        <v>433</v>
      </c>
      <c r="E5061">
        <v>6.6744000000000003</v>
      </c>
      <c r="F5061">
        <f t="shared" si="83"/>
        <v>63</v>
      </c>
    </row>
    <row r="5062" spans="1:6" x14ac:dyDescent="0.35">
      <c r="A5062">
        <v>63005</v>
      </c>
      <c r="B5062" t="s">
        <v>5434</v>
      </c>
      <c r="C5062" t="s">
        <v>428</v>
      </c>
      <c r="D5062" t="s">
        <v>429</v>
      </c>
      <c r="E5062">
        <v>5.1032999999999999</v>
      </c>
      <c r="F5062">
        <f t="shared" si="83"/>
        <v>63</v>
      </c>
    </row>
    <row r="5063" spans="1:6" x14ac:dyDescent="0.35">
      <c r="A5063">
        <v>63006</v>
      </c>
      <c r="B5063" t="s">
        <v>5435</v>
      </c>
      <c r="C5063" t="s">
        <v>428</v>
      </c>
      <c r="D5063" t="s">
        <v>429</v>
      </c>
      <c r="E5063">
        <v>13.573600000000001</v>
      </c>
      <c r="F5063">
        <f t="shared" si="83"/>
        <v>63</v>
      </c>
    </row>
    <row r="5064" spans="1:6" x14ac:dyDescent="0.35">
      <c r="A5064">
        <v>63007</v>
      </c>
      <c r="B5064" t="s">
        <v>5436</v>
      </c>
      <c r="C5064" t="s">
        <v>432</v>
      </c>
      <c r="D5064" t="s">
        <v>433</v>
      </c>
      <c r="E5064">
        <v>10.5649</v>
      </c>
      <c r="F5064">
        <f t="shared" si="83"/>
        <v>63</v>
      </c>
    </row>
    <row r="5065" spans="1:6" x14ac:dyDescent="0.35">
      <c r="A5065">
        <v>63008</v>
      </c>
      <c r="B5065" t="s">
        <v>5437</v>
      </c>
      <c r="C5065" t="s">
        <v>428</v>
      </c>
      <c r="D5065" t="s">
        <v>429</v>
      </c>
      <c r="E5065">
        <v>11.291499999999999</v>
      </c>
      <c r="F5065">
        <f t="shared" si="83"/>
        <v>63</v>
      </c>
    </row>
    <row r="5066" spans="1:6" x14ac:dyDescent="0.35">
      <c r="A5066">
        <v>63009</v>
      </c>
      <c r="B5066" t="s">
        <v>5438</v>
      </c>
      <c r="C5066" t="s">
        <v>438</v>
      </c>
      <c r="D5066" t="s">
        <v>429</v>
      </c>
      <c r="E5066">
        <v>7.5327999999999999</v>
      </c>
      <c r="F5066">
        <f t="shared" si="83"/>
        <v>63</v>
      </c>
    </row>
    <row r="5067" spans="1:6" x14ac:dyDescent="0.35">
      <c r="A5067">
        <v>63010</v>
      </c>
      <c r="B5067" t="s">
        <v>5439</v>
      </c>
      <c r="C5067" t="s">
        <v>428</v>
      </c>
      <c r="D5067" t="s">
        <v>429</v>
      </c>
      <c r="E5067">
        <v>5.7991999999999999</v>
      </c>
      <c r="F5067">
        <f t="shared" si="83"/>
        <v>63</v>
      </c>
    </row>
    <row r="5068" spans="1:6" x14ac:dyDescent="0.35">
      <c r="A5068">
        <v>63011</v>
      </c>
      <c r="B5068" t="s">
        <v>5440</v>
      </c>
      <c r="C5068" t="s">
        <v>428</v>
      </c>
      <c r="D5068" t="s">
        <v>429</v>
      </c>
      <c r="E5068">
        <v>27.692399999999999</v>
      </c>
      <c r="F5068">
        <f t="shared" si="83"/>
        <v>63</v>
      </c>
    </row>
    <row r="5069" spans="1:6" x14ac:dyDescent="0.35">
      <c r="A5069">
        <v>63012</v>
      </c>
      <c r="B5069" t="s">
        <v>5441</v>
      </c>
      <c r="C5069" t="s">
        <v>428</v>
      </c>
      <c r="D5069" t="s">
        <v>429</v>
      </c>
      <c r="E5069">
        <v>4.1763000000000003</v>
      </c>
      <c r="F5069">
        <f t="shared" si="83"/>
        <v>63</v>
      </c>
    </row>
    <row r="5070" spans="1:6" x14ac:dyDescent="0.35">
      <c r="A5070">
        <v>63013</v>
      </c>
      <c r="B5070" t="s">
        <v>5442</v>
      </c>
      <c r="C5070" t="s">
        <v>428</v>
      </c>
      <c r="D5070" t="s">
        <v>429</v>
      </c>
      <c r="E5070">
        <v>3.3786999999999998</v>
      </c>
      <c r="F5070">
        <f t="shared" si="83"/>
        <v>63</v>
      </c>
    </row>
    <row r="5071" spans="1:6" x14ac:dyDescent="0.35">
      <c r="A5071">
        <v>63014</v>
      </c>
      <c r="B5071" t="s">
        <v>5443</v>
      </c>
      <c r="C5071" t="s">
        <v>432</v>
      </c>
      <c r="D5071" t="s">
        <v>433</v>
      </c>
      <c r="E5071">
        <v>4.1848000000000001</v>
      </c>
      <c r="F5071">
        <f t="shared" si="83"/>
        <v>63</v>
      </c>
    </row>
    <row r="5072" spans="1:6" x14ac:dyDescent="0.35">
      <c r="A5072">
        <v>63015</v>
      </c>
      <c r="B5072" t="s">
        <v>5444</v>
      </c>
      <c r="C5072" t="s">
        <v>428</v>
      </c>
      <c r="D5072" t="s">
        <v>429</v>
      </c>
      <c r="E5072">
        <v>3.9647000000000001</v>
      </c>
      <c r="F5072">
        <f t="shared" si="83"/>
        <v>63</v>
      </c>
    </row>
    <row r="5073" spans="1:6" x14ac:dyDescent="0.35">
      <c r="A5073">
        <v>63016</v>
      </c>
      <c r="B5073" t="s">
        <v>5445</v>
      </c>
      <c r="C5073" t="s">
        <v>428</v>
      </c>
      <c r="D5073" t="s">
        <v>429</v>
      </c>
      <c r="E5073">
        <v>3.3227000000000002</v>
      </c>
      <c r="F5073">
        <f t="shared" si="83"/>
        <v>63</v>
      </c>
    </row>
    <row r="5074" spans="1:6" x14ac:dyDescent="0.35">
      <c r="A5074">
        <v>63017</v>
      </c>
      <c r="B5074" t="s">
        <v>5446</v>
      </c>
      <c r="C5074" t="s">
        <v>428</v>
      </c>
      <c r="D5074" t="s">
        <v>429</v>
      </c>
      <c r="E5074">
        <v>7.6817000000000002</v>
      </c>
      <c r="F5074">
        <f t="shared" si="83"/>
        <v>63</v>
      </c>
    </row>
    <row r="5075" spans="1:6" x14ac:dyDescent="0.35">
      <c r="A5075">
        <v>63018</v>
      </c>
      <c r="B5075" t="s">
        <v>5447</v>
      </c>
      <c r="C5075" t="s">
        <v>428</v>
      </c>
      <c r="D5075" t="s">
        <v>429</v>
      </c>
      <c r="E5075">
        <v>6.7876000000000003</v>
      </c>
      <c r="F5075">
        <f t="shared" si="83"/>
        <v>63</v>
      </c>
    </row>
    <row r="5076" spans="1:6" x14ac:dyDescent="0.35">
      <c r="A5076">
        <v>63019</v>
      </c>
      <c r="B5076" t="s">
        <v>5448</v>
      </c>
      <c r="C5076" t="s">
        <v>432</v>
      </c>
      <c r="D5076" t="s">
        <v>433</v>
      </c>
      <c r="E5076">
        <v>5.9774000000000003</v>
      </c>
      <c r="F5076">
        <f t="shared" si="83"/>
        <v>63</v>
      </c>
    </row>
    <row r="5077" spans="1:6" x14ac:dyDescent="0.35">
      <c r="A5077">
        <v>63020</v>
      </c>
      <c r="B5077" t="s">
        <v>5449</v>
      </c>
      <c r="C5077" t="s">
        <v>428</v>
      </c>
      <c r="D5077" t="s">
        <v>429</v>
      </c>
      <c r="E5077">
        <v>3.3557999999999999</v>
      </c>
      <c r="F5077">
        <f t="shared" si="83"/>
        <v>63</v>
      </c>
    </row>
    <row r="5078" spans="1:6" x14ac:dyDescent="0.35">
      <c r="A5078">
        <v>63021</v>
      </c>
      <c r="B5078" t="s">
        <v>5450</v>
      </c>
      <c r="C5078" t="s">
        <v>428</v>
      </c>
      <c r="D5078" t="s">
        <v>429</v>
      </c>
      <c r="E5078">
        <v>1.5422</v>
      </c>
      <c r="F5078">
        <f t="shared" si="83"/>
        <v>63</v>
      </c>
    </row>
    <row r="5079" spans="1:6" x14ac:dyDescent="0.35">
      <c r="A5079">
        <v>63022</v>
      </c>
      <c r="B5079" t="s">
        <v>5451</v>
      </c>
      <c r="C5079" t="s">
        <v>428</v>
      </c>
      <c r="D5079" t="s">
        <v>429</v>
      </c>
      <c r="E5079">
        <v>2.6318999999999999</v>
      </c>
      <c r="F5079">
        <f t="shared" si="83"/>
        <v>63</v>
      </c>
    </row>
    <row r="5080" spans="1:6" x14ac:dyDescent="0.35">
      <c r="A5080">
        <v>63023</v>
      </c>
      <c r="B5080" t="s">
        <v>5452</v>
      </c>
      <c r="C5080" t="s">
        <v>428</v>
      </c>
      <c r="D5080" t="s">
        <v>429</v>
      </c>
      <c r="E5080">
        <v>12.057399999999999</v>
      </c>
      <c r="F5080">
        <f t="shared" si="83"/>
        <v>63</v>
      </c>
    </row>
    <row r="5081" spans="1:6" x14ac:dyDescent="0.35">
      <c r="A5081">
        <v>63024</v>
      </c>
      <c r="B5081" t="s">
        <v>5453</v>
      </c>
      <c r="C5081" t="s">
        <v>511</v>
      </c>
      <c r="D5081" t="s">
        <v>429</v>
      </c>
      <c r="E5081">
        <v>17.5441</v>
      </c>
      <c r="F5081">
        <f t="shared" si="83"/>
        <v>63</v>
      </c>
    </row>
    <row r="5082" spans="1:6" x14ac:dyDescent="0.35">
      <c r="A5082">
        <v>63025</v>
      </c>
      <c r="B5082" t="s">
        <v>5454</v>
      </c>
      <c r="C5082" t="s">
        <v>428</v>
      </c>
      <c r="D5082" t="s">
        <v>429</v>
      </c>
      <c r="E5082">
        <v>4.0585000000000004</v>
      </c>
      <c r="F5082">
        <f t="shared" si="83"/>
        <v>63</v>
      </c>
    </row>
    <row r="5083" spans="1:6" x14ac:dyDescent="0.35">
      <c r="A5083">
        <v>63026</v>
      </c>
      <c r="B5083" t="s">
        <v>5455</v>
      </c>
      <c r="C5083" t="s">
        <v>428</v>
      </c>
      <c r="D5083" t="s">
        <v>429</v>
      </c>
      <c r="E5083">
        <v>4.3122999999999996</v>
      </c>
      <c r="F5083">
        <f t="shared" si="83"/>
        <v>63</v>
      </c>
    </row>
    <row r="5084" spans="1:6" x14ac:dyDescent="0.35">
      <c r="A5084">
        <v>63027</v>
      </c>
      <c r="B5084" t="s">
        <v>5456</v>
      </c>
      <c r="C5084" t="s">
        <v>428</v>
      </c>
      <c r="D5084" t="s">
        <v>429</v>
      </c>
      <c r="E5084">
        <v>7.8506999999999998</v>
      </c>
      <c r="F5084">
        <f t="shared" si="83"/>
        <v>63</v>
      </c>
    </row>
    <row r="5085" spans="1:6" x14ac:dyDescent="0.35">
      <c r="A5085">
        <v>63028</v>
      </c>
      <c r="B5085" t="s">
        <v>5457</v>
      </c>
      <c r="C5085" t="s">
        <v>428</v>
      </c>
      <c r="D5085" t="s">
        <v>429</v>
      </c>
      <c r="E5085">
        <v>2.8418000000000001</v>
      </c>
      <c r="F5085">
        <f t="shared" si="83"/>
        <v>63</v>
      </c>
    </row>
    <row r="5086" spans="1:6" x14ac:dyDescent="0.35">
      <c r="A5086">
        <v>63029</v>
      </c>
      <c r="B5086" t="s">
        <v>5458</v>
      </c>
      <c r="C5086" t="s">
        <v>428</v>
      </c>
      <c r="D5086" t="s">
        <v>429</v>
      </c>
      <c r="E5086">
        <v>2.4020999999999999</v>
      </c>
      <c r="F5086">
        <f t="shared" si="83"/>
        <v>63</v>
      </c>
    </row>
    <row r="5087" spans="1:6" x14ac:dyDescent="0.35">
      <c r="A5087">
        <v>63030</v>
      </c>
      <c r="B5087" t="s">
        <v>5459</v>
      </c>
      <c r="C5087" t="s">
        <v>428</v>
      </c>
      <c r="D5087" t="s">
        <v>429</v>
      </c>
      <c r="E5087">
        <v>1.9649000000000001</v>
      </c>
      <c r="F5087">
        <f t="shared" si="83"/>
        <v>63</v>
      </c>
    </row>
    <row r="5088" spans="1:6" x14ac:dyDescent="0.35">
      <c r="A5088">
        <v>63031</v>
      </c>
      <c r="B5088" t="s">
        <v>5460</v>
      </c>
      <c r="C5088" t="s">
        <v>432</v>
      </c>
      <c r="D5088" t="s">
        <v>433</v>
      </c>
      <c r="E5088">
        <v>12.9238</v>
      </c>
      <c r="F5088">
        <f t="shared" si="83"/>
        <v>63</v>
      </c>
    </row>
    <row r="5089" spans="1:6" x14ac:dyDescent="0.35">
      <c r="A5089">
        <v>63032</v>
      </c>
      <c r="B5089" t="s">
        <v>5461</v>
      </c>
      <c r="C5089" t="s">
        <v>428</v>
      </c>
      <c r="D5089" t="s">
        <v>429</v>
      </c>
      <c r="E5089">
        <v>5.3421000000000003</v>
      </c>
      <c r="F5089">
        <f t="shared" si="83"/>
        <v>63</v>
      </c>
    </row>
    <row r="5090" spans="1:6" x14ac:dyDescent="0.35">
      <c r="A5090">
        <v>63033</v>
      </c>
      <c r="B5090" t="s">
        <v>5462</v>
      </c>
      <c r="C5090" t="s">
        <v>428</v>
      </c>
      <c r="D5090" t="s">
        <v>429</v>
      </c>
      <c r="E5090">
        <v>2.1495000000000002</v>
      </c>
      <c r="F5090">
        <f t="shared" si="83"/>
        <v>63</v>
      </c>
    </row>
    <row r="5091" spans="1:6" x14ac:dyDescent="0.35">
      <c r="A5091">
        <v>63034</v>
      </c>
      <c r="B5091" t="s">
        <v>5463</v>
      </c>
      <c r="C5091" t="s">
        <v>438</v>
      </c>
      <c r="D5091" t="s">
        <v>429</v>
      </c>
      <c r="E5091">
        <v>94.113900000000001</v>
      </c>
      <c r="F5091">
        <f t="shared" si="83"/>
        <v>63</v>
      </c>
    </row>
    <row r="5092" spans="1:6" x14ac:dyDescent="0.35">
      <c r="A5092">
        <v>63035</v>
      </c>
      <c r="B5092" t="s">
        <v>5464</v>
      </c>
      <c r="C5092" t="s">
        <v>428</v>
      </c>
      <c r="D5092" t="s">
        <v>429</v>
      </c>
      <c r="E5092">
        <v>14.637499999999999</v>
      </c>
      <c r="F5092">
        <f t="shared" si="83"/>
        <v>63</v>
      </c>
    </row>
    <row r="5093" spans="1:6" x14ac:dyDescent="0.35">
      <c r="A5093">
        <v>63036</v>
      </c>
      <c r="B5093" t="s">
        <v>5465</v>
      </c>
      <c r="C5093" t="s">
        <v>428</v>
      </c>
      <c r="D5093" t="s">
        <v>429</v>
      </c>
      <c r="E5093">
        <v>2.8540000000000001</v>
      </c>
      <c r="F5093">
        <f t="shared" si="83"/>
        <v>63</v>
      </c>
    </row>
    <row r="5094" spans="1:6" x14ac:dyDescent="0.35">
      <c r="A5094">
        <v>63037</v>
      </c>
      <c r="B5094" t="s">
        <v>5466</v>
      </c>
      <c r="C5094" t="s">
        <v>432</v>
      </c>
      <c r="D5094" t="s">
        <v>433</v>
      </c>
      <c r="E5094">
        <v>8.7316000000000003</v>
      </c>
      <c r="F5094">
        <f t="shared" si="83"/>
        <v>63</v>
      </c>
    </row>
    <row r="5095" spans="1:6" x14ac:dyDescent="0.35">
      <c r="A5095">
        <v>63038</v>
      </c>
      <c r="B5095" t="s">
        <v>5467</v>
      </c>
      <c r="C5095" t="s">
        <v>432</v>
      </c>
      <c r="D5095" t="s">
        <v>433</v>
      </c>
      <c r="E5095">
        <v>1.8956999999999999</v>
      </c>
      <c r="F5095">
        <f t="shared" si="83"/>
        <v>63</v>
      </c>
    </row>
    <row r="5096" spans="1:6" x14ac:dyDescent="0.35">
      <c r="A5096">
        <v>63039</v>
      </c>
      <c r="B5096" t="s">
        <v>5468</v>
      </c>
      <c r="C5096" t="s">
        <v>428</v>
      </c>
      <c r="D5096" t="s">
        <v>429</v>
      </c>
      <c r="E5096">
        <v>11.619199999999999</v>
      </c>
      <c r="F5096">
        <f t="shared" si="83"/>
        <v>63</v>
      </c>
    </row>
    <row r="5097" spans="1:6" x14ac:dyDescent="0.35">
      <c r="A5097">
        <v>63040</v>
      </c>
      <c r="B5097" t="s">
        <v>5469</v>
      </c>
      <c r="C5097" t="s">
        <v>428</v>
      </c>
      <c r="D5097" t="s">
        <v>429</v>
      </c>
      <c r="E5097">
        <v>2.8691</v>
      </c>
      <c r="F5097">
        <f t="shared" si="83"/>
        <v>63</v>
      </c>
    </row>
    <row r="5098" spans="1:6" x14ac:dyDescent="0.35">
      <c r="A5098">
        <v>63041</v>
      </c>
      <c r="B5098" t="s">
        <v>5470</v>
      </c>
      <c r="C5098" t="s">
        <v>428</v>
      </c>
      <c r="D5098" t="s">
        <v>429</v>
      </c>
      <c r="E5098">
        <v>14.602399999999999</v>
      </c>
      <c r="F5098">
        <f t="shared" si="83"/>
        <v>63</v>
      </c>
    </row>
    <row r="5099" spans="1:6" x14ac:dyDescent="0.35">
      <c r="A5099">
        <v>63042</v>
      </c>
      <c r="B5099" t="s">
        <v>5471</v>
      </c>
      <c r="C5099" t="s">
        <v>428</v>
      </c>
      <c r="D5099" t="s">
        <v>429</v>
      </c>
      <c r="E5099">
        <v>3.2016</v>
      </c>
      <c r="F5099">
        <f t="shared" si="83"/>
        <v>63</v>
      </c>
    </row>
    <row r="5100" spans="1:6" x14ac:dyDescent="0.35">
      <c r="A5100">
        <v>63043</v>
      </c>
      <c r="B5100" t="s">
        <v>5472</v>
      </c>
      <c r="C5100" t="s">
        <v>428</v>
      </c>
      <c r="D5100" t="s">
        <v>429</v>
      </c>
      <c r="E5100">
        <v>22.583300000000001</v>
      </c>
      <c r="F5100">
        <f t="shared" si="83"/>
        <v>63</v>
      </c>
    </row>
    <row r="5101" spans="1:6" x14ac:dyDescent="0.35">
      <c r="A5101">
        <v>63044</v>
      </c>
      <c r="B5101" t="s">
        <v>5473</v>
      </c>
      <c r="C5101" t="s">
        <v>432</v>
      </c>
      <c r="D5101" t="s">
        <v>433</v>
      </c>
      <c r="E5101">
        <v>20.1067</v>
      </c>
      <c r="F5101">
        <f t="shared" si="83"/>
        <v>63</v>
      </c>
    </row>
    <row r="5102" spans="1:6" x14ac:dyDescent="0.35">
      <c r="A5102">
        <v>63045</v>
      </c>
      <c r="B5102" t="s">
        <v>5474</v>
      </c>
      <c r="C5102" t="s">
        <v>428</v>
      </c>
      <c r="D5102" t="s">
        <v>429</v>
      </c>
      <c r="E5102">
        <v>3.5718999999999999</v>
      </c>
      <c r="F5102">
        <f t="shared" si="83"/>
        <v>63</v>
      </c>
    </row>
    <row r="5103" spans="1:6" x14ac:dyDescent="0.35">
      <c r="A5103">
        <v>63046</v>
      </c>
      <c r="B5103" t="s">
        <v>5475</v>
      </c>
      <c r="C5103" t="s">
        <v>428</v>
      </c>
      <c r="D5103" t="s">
        <v>429</v>
      </c>
      <c r="E5103">
        <v>2.5827</v>
      </c>
      <c r="F5103">
        <f t="shared" si="83"/>
        <v>63</v>
      </c>
    </row>
    <row r="5104" spans="1:6" x14ac:dyDescent="0.35">
      <c r="A5104">
        <v>63047</v>
      </c>
      <c r="B5104" t="s">
        <v>5476</v>
      </c>
      <c r="C5104" t="s">
        <v>428</v>
      </c>
      <c r="D5104" t="s">
        <v>429</v>
      </c>
      <c r="E5104">
        <v>3.6698</v>
      </c>
      <c r="F5104">
        <f t="shared" si="83"/>
        <v>63</v>
      </c>
    </row>
    <row r="5105" spans="1:6" x14ac:dyDescent="0.35">
      <c r="A5105">
        <v>63048</v>
      </c>
      <c r="B5105" t="s">
        <v>5477</v>
      </c>
      <c r="C5105" t="s">
        <v>428</v>
      </c>
      <c r="D5105" t="s">
        <v>429</v>
      </c>
      <c r="E5105">
        <v>5.2259000000000002</v>
      </c>
      <c r="F5105">
        <f t="shared" si="83"/>
        <v>63</v>
      </c>
    </row>
    <row r="5106" spans="1:6" x14ac:dyDescent="0.35">
      <c r="A5106">
        <v>63049</v>
      </c>
      <c r="B5106" t="s">
        <v>87</v>
      </c>
      <c r="C5106" t="s">
        <v>511</v>
      </c>
      <c r="D5106" t="s">
        <v>429</v>
      </c>
      <c r="E5106">
        <v>116.7187</v>
      </c>
      <c r="F5106">
        <f t="shared" si="83"/>
        <v>63</v>
      </c>
    </row>
    <row r="5107" spans="1:6" x14ac:dyDescent="0.35">
      <c r="A5107">
        <v>63050</v>
      </c>
      <c r="B5107" t="s">
        <v>5478</v>
      </c>
      <c r="C5107" t="s">
        <v>511</v>
      </c>
      <c r="D5107" t="s">
        <v>429</v>
      </c>
      <c r="E5107">
        <v>38.640999999999998</v>
      </c>
      <c r="F5107">
        <f t="shared" si="83"/>
        <v>63</v>
      </c>
    </row>
    <row r="5108" spans="1:6" x14ac:dyDescent="0.35">
      <c r="A5108">
        <v>63051</v>
      </c>
      <c r="B5108" t="s">
        <v>5479</v>
      </c>
      <c r="C5108" t="s">
        <v>428</v>
      </c>
      <c r="D5108" t="s">
        <v>429</v>
      </c>
      <c r="E5108">
        <v>19.584099999999999</v>
      </c>
      <c r="F5108">
        <f t="shared" si="83"/>
        <v>63</v>
      </c>
    </row>
    <row r="5109" spans="1:6" x14ac:dyDescent="0.35">
      <c r="A5109">
        <v>63052</v>
      </c>
      <c r="B5109" t="s">
        <v>5480</v>
      </c>
      <c r="C5109" t="s">
        <v>428</v>
      </c>
      <c r="D5109" t="s">
        <v>429</v>
      </c>
      <c r="E5109">
        <v>20.419699999999999</v>
      </c>
      <c r="F5109">
        <f t="shared" si="83"/>
        <v>63</v>
      </c>
    </row>
    <row r="5110" spans="1:6" x14ac:dyDescent="0.35">
      <c r="A5110">
        <v>63053</v>
      </c>
      <c r="B5110" t="s">
        <v>5481</v>
      </c>
      <c r="C5110" t="s">
        <v>428</v>
      </c>
      <c r="D5110" t="s">
        <v>429</v>
      </c>
      <c r="E5110">
        <v>7.2484000000000002</v>
      </c>
      <c r="F5110">
        <f t="shared" si="83"/>
        <v>63</v>
      </c>
    </row>
    <row r="5111" spans="1:6" x14ac:dyDescent="0.35">
      <c r="A5111">
        <v>63054</v>
      </c>
      <c r="B5111" t="s">
        <v>5482</v>
      </c>
      <c r="C5111" t="s">
        <v>428</v>
      </c>
      <c r="D5111" t="s">
        <v>429</v>
      </c>
      <c r="E5111">
        <v>12.2204</v>
      </c>
      <c r="F5111">
        <f t="shared" si="83"/>
        <v>63</v>
      </c>
    </row>
    <row r="5112" spans="1:6" x14ac:dyDescent="0.35">
      <c r="A5112">
        <v>63055</v>
      </c>
      <c r="B5112" t="s">
        <v>5483</v>
      </c>
      <c r="C5112" t="s">
        <v>428</v>
      </c>
      <c r="D5112" t="s">
        <v>429</v>
      </c>
      <c r="E5112">
        <v>13.425000000000001</v>
      </c>
      <c r="F5112">
        <f t="shared" si="83"/>
        <v>63</v>
      </c>
    </row>
    <row r="5113" spans="1:6" x14ac:dyDescent="0.35">
      <c r="A5113">
        <v>63056</v>
      </c>
      <c r="B5113" t="s">
        <v>5484</v>
      </c>
      <c r="C5113" t="s">
        <v>428</v>
      </c>
      <c r="D5113" t="s">
        <v>429</v>
      </c>
      <c r="E5113">
        <v>8.0503</v>
      </c>
      <c r="F5113">
        <f t="shared" si="83"/>
        <v>63</v>
      </c>
    </row>
    <row r="5114" spans="1:6" x14ac:dyDescent="0.35">
      <c r="A5114">
        <v>63057</v>
      </c>
      <c r="B5114" t="s">
        <v>5485</v>
      </c>
      <c r="C5114" t="s">
        <v>428</v>
      </c>
      <c r="D5114" t="s">
        <v>429</v>
      </c>
      <c r="E5114">
        <v>11.7607</v>
      </c>
      <c r="F5114">
        <f t="shared" si="83"/>
        <v>63</v>
      </c>
    </row>
    <row r="5115" spans="1:6" x14ac:dyDescent="0.35">
      <c r="A5115">
        <v>63058</v>
      </c>
      <c r="B5115" t="s">
        <v>5486</v>
      </c>
      <c r="C5115" t="s">
        <v>428</v>
      </c>
      <c r="D5115" t="s">
        <v>429</v>
      </c>
      <c r="E5115">
        <v>12.4068</v>
      </c>
      <c r="F5115">
        <f t="shared" si="83"/>
        <v>63</v>
      </c>
    </row>
    <row r="5116" spans="1:6" x14ac:dyDescent="0.35">
      <c r="A5116">
        <v>63059</v>
      </c>
      <c r="B5116" t="s">
        <v>5487</v>
      </c>
      <c r="C5116" t="s">
        <v>428</v>
      </c>
      <c r="D5116" t="s">
        <v>429</v>
      </c>
      <c r="E5116">
        <v>4.5556000000000001</v>
      </c>
      <c r="F5116">
        <f t="shared" si="83"/>
        <v>63</v>
      </c>
    </row>
    <row r="5117" spans="1:6" x14ac:dyDescent="0.35">
      <c r="A5117">
        <v>63060</v>
      </c>
      <c r="B5117" t="s">
        <v>5488</v>
      </c>
      <c r="C5117" t="s">
        <v>511</v>
      </c>
      <c r="D5117" t="s">
        <v>429</v>
      </c>
      <c r="E5117">
        <v>43.900399999999998</v>
      </c>
      <c r="F5117">
        <f t="shared" si="83"/>
        <v>63</v>
      </c>
    </row>
    <row r="5118" spans="1:6" x14ac:dyDescent="0.35">
      <c r="A5118">
        <v>63061</v>
      </c>
      <c r="B5118" t="s">
        <v>5489</v>
      </c>
      <c r="C5118" t="s">
        <v>432</v>
      </c>
      <c r="D5118" t="s">
        <v>433</v>
      </c>
      <c r="E5118">
        <v>3.3795999999999999</v>
      </c>
      <c r="F5118">
        <f t="shared" si="83"/>
        <v>63</v>
      </c>
    </row>
    <row r="5119" spans="1:6" x14ac:dyDescent="0.35">
      <c r="A5119">
        <v>63062</v>
      </c>
      <c r="B5119" t="s">
        <v>5490</v>
      </c>
      <c r="C5119" t="s">
        <v>428</v>
      </c>
      <c r="D5119" t="s">
        <v>429</v>
      </c>
      <c r="E5119">
        <v>7.5039999999999996</v>
      </c>
      <c r="F5119">
        <f t="shared" si="83"/>
        <v>63</v>
      </c>
    </row>
    <row r="5120" spans="1:6" x14ac:dyDescent="0.35">
      <c r="A5120">
        <v>63063</v>
      </c>
      <c r="B5120" t="s">
        <v>5491</v>
      </c>
      <c r="C5120" t="s">
        <v>428</v>
      </c>
      <c r="D5120" t="s">
        <v>429</v>
      </c>
      <c r="E5120">
        <v>14.772600000000001</v>
      </c>
      <c r="F5120">
        <f t="shared" si="83"/>
        <v>63</v>
      </c>
    </row>
    <row r="5121" spans="1:6" x14ac:dyDescent="0.35">
      <c r="A5121">
        <v>63064</v>
      </c>
      <c r="B5121" t="s">
        <v>5492</v>
      </c>
      <c r="C5121" t="s">
        <v>428</v>
      </c>
      <c r="D5121" t="s">
        <v>429</v>
      </c>
      <c r="E5121">
        <v>19.248100000000001</v>
      </c>
      <c r="F5121">
        <f t="shared" si="83"/>
        <v>63</v>
      </c>
    </row>
    <row r="5122" spans="1:6" x14ac:dyDescent="0.35">
      <c r="A5122">
        <v>63065</v>
      </c>
      <c r="B5122" t="s">
        <v>5493</v>
      </c>
      <c r="C5122" t="s">
        <v>428</v>
      </c>
      <c r="D5122" t="s">
        <v>429</v>
      </c>
      <c r="E5122">
        <v>27.9467</v>
      </c>
      <c r="F5122">
        <f t="shared" si="83"/>
        <v>63</v>
      </c>
    </row>
    <row r="5123" spans="1:6" x14ac:dyDescent="0.35">
      <c r="A5123">
        <v>63066</v>
      </c>
      <c r="B5123" t="s">
        <v>5494</v>
      </c>
      <c r="C5123" t="s">
        <v>428</v>
      </c>
      <c r="D5123" t="s">
        <v>429</v>
      </c>
      <c r="E5123">
        <v>6.9667000000000003</v>
      </c>
      <c r="F5123">
        <f t="shared" ref="F5123:F5186" si="84">INT(A5123/1000)</f>
        <v>63</v>
      </c>
    </row>
    <row r="5124" spans="1:6" x14ac:dyDescent="0.35">
      <c r="A5124">
        <v>63067</v>
      </c>
      <c r="B5124" t="s">
        <v>5495</v>
      </c>
      <c r="C5124" t="s">
        <v>428</v>
      </c>
      <c r="D5124" t="s">
        <v>429</v>
      </c>
      <c r="E5124">
        <v>4.7096999999999998</v>
      </c>
      <c r="F5124">
        <f t="shared" si="84"/>
        <v>63</v>
      </c>
    </row>
    <row r="5125" spans="1:6" x14ac:dyDescent="0.35">
      <c r="A5125">
        <v>63068</v>
      </c>
      <c r="B5125" t="s">
        <v>5496</v>
      </c>
      <c r="C5125" t="s">
        <v>428</v>
      </c>
      <c r="D5125" t="s">
        <v>429</v>
      </c>
      <c r="E5125">
        <v>14.474299999999999</v>
      </c>
      <c r="F5125">
        <f t="shared" si="84"/>
        <v>63</v>
      </c>
    </row>
    <row r="5126" spans="1:6" x14ac:dyDescent="0.35">
      <c r="A5126">
        <v>63069</v>
      </c>
      <c r="B5126" t="s">
        <v>5497</v>
      </c>
      <c r="C5126" t="s">
        <v>428</v>
      </c>
      <c r="D5126" t="s">
        <v>429</v>
      </c>
      <c r="E5126">
        <v>2.3039999999999998</v>
      </c>
      <c r="F5126">
        <f t="shared" si="84"/>
        <v>63</v>
      </c>
    </row>
    <row r="5127" spans="1:6" x14ac:dyDescent="0.35">
      <c r="A5127">
        <v>63070</v>
      </c>
      <c r="B5127" t="s">
        <v>5498</v>
      </c>
      <c r="C5127" t="s">
        <v>428</v>
      </c>
      <c r="D5127" t="s">
        <v>429</v>
      </c>
      <c r="E5127">
        <v>2.9077000000000002</v>
      </c>
      <c r="F5127">
        <f t="shared" si="84"/>
        <v>63</v>
      </c>
    </row>
    <row r="5128" spans="1:6" x14ac:dyDescent="0.35">
      <c r="A5128">
        <v>63071</v>
      </c>
      <c r="B5128" t="s">
        <v>5499</v>
      </c>
      <c r="C5128" t="s">
        <v>428</v>
      </c>
      <c r="D5128" t="s">
        <v>429</v>
      </c>
      <c r="E5128">
        <v>4.3314000000000004</v>
      </c>
      <c r="F5128">
        <f t="shared" si="84"/>
        <v>63</v>
      </c>
    </row>
    <row r="5129" spans="1:6" x14ac:dyDescent="0.35">
      <c r="A5129">
        <v>63072</v>
      </c>
      <c r="B5129" t="s">
        <v>5500</v>
      </c>
      <c r="C5129" t="s">
        <v>428</v>
      </c>
      <c r="D5129" t="s">
        <v>429</v>
      </c>
      <c r="E5129">
        <v>18.417899999999999</v>
      </c>
      <c r="F5129">
        <f t="shared" si="84"/>
        <v>63</v>
      </c>
    </row>
    <row r="5130" spans="1:6" x14ac:dyDescent="0.35">
      <c r="A5130">
        <v>63073</v>
      </c>
      <c r="B5130" t="s">
        <v>5501</v>
      </c>
      <c r="C5130" t="s">
        <v>428</v>
      </c>
      <c r="D5130" t="s">
        <v>429</v>
      </c>
      <c r="E5130">
        <v>5.9027000000000003</v>
      </c>
      <c r="F5130">
        <f t="shared" si="84"/>
        <v>63</v>
      </c>
    </row>
    <row r="5131" spans="1:6" x14ac:dyDescent="0.35">
      <c r="A5131">
        <v>63074</v>
      </c>
      <c r="B5131" t="s">
        <v>5502</v>
      </c>
      <c r="C5131" t="s">
        <v>428</v>
      </c>
      <c r="D5131" t="s">
        <v>429</v>
      </c>
      <c r="E5131">
        <v>8.0343999999999998</v>
      </c>
      <c r="F5131">
        <f t="shared" si="84"/>
        <v>63</v>
      </c>
    </row>
    <row r="5132" spans="1:6" x14ac:dyDescent="0.35">
      <c r="A5132">
        <v>63075</v>
      </c>
      <c r="B5132" t="s">
        <v>5503</v>
      </c>
      <c r="C5132" t="s">
        <v>428</v>
      </c>
      <c r="D5132" t="s">
        <v>429</v>
      </c>
      <c r="E5132">
        <v>5.0053000000000001</v>
      </c>
      <c r="F5132">
        <f t="shared" si="84"/>
        <v>63</v>
      </c>
    </row>
    <row r="5133" spans="1:6" x14ac:dyDescent="0.35">
      <c r="A5133">
        <v>63076</v>
      </c>
      <c r="B5133" t="s">
        <v>5504</v>
      </c>
      <c r="C5133" t="s">
        <v>428</v>
      </c>
      <c r="D5133" t="s">
        <v>429</v>
      </c>
      <c r="E5133">
        <v>14.0463</v>
      </c>
      <c r="F5133">
        <f t="shared" si="84"/>
        <v>63</v>
      </c>
    </row>
    <row r="5134" spans="1:6" x14ac:dyDescent="0.35">
      <c r="A5134">
        <v>63077</v>
      </c>
      <c r="B5134" t="s">
        <v>5505</v>
      </c>
      <c r="C5134" t="s">
        <v>428</v>
      </c>
      <c r="D5134" t="s">
        <v>429</v>
      </c>
      <c r="E5134">
        <v>5.3803999999999998</v>
      </c>
      <c r="F5134">
        <f t="shared" si="84"/>
        <v>63</v>
      </c>
    </row>
    <row r="5135" spans="1:6" x14ac:dyDescent="0.35">
      <c r="A5135">
        <v>63078</v>
      </c>
      <c r="B5135" t="s">
        <v>5506</v>
      </c>
      <c r="C5135" t="s">
        <v>432</v>
      </c>
      <c r="D5135" t="s">
        <v>433</v>
      </c>
      <c r="E5135">
        <v>6.1984000000000004</v>
      </c>
      <c r="F5135">
        <f t="shared" si="84"/>
        <v>63</v>
      </c>
    </row>
    <row r="5136" spans="1:6" x14ac:dyDescent="0.35">
      <c r="A5136">
        <v>63079</v>
      </c>
      <c r="B5136" t="s">
        <v>5507</v>
      </c>
      <c r="C5136" t="s">
        <v>428</v>
      </c>
      <c r="D5136" t="s">
        <v>429</v>
      </c>
      <c r="E5136">
        <v>31.379300000000001</v>
      </c>
      <c r="F5136">
        <f t="shared" si="84"/>
        <v>63</v>
      </c>
    </row>
    <row r="5137" spans="1:6" x14ac:dyDescent="0.35">
      <c r="A5137">
        <v>63080</v>
      </c>
      <c r="B5137" t="s">
        <v>5508</v>
      </c>
      <c r="C5137" t="s">
        <v>442</v>
      </c>
      <c r="D5137" t="s">
        <v>433</v>
      </c>
      <c r="E5137">
        <v>9.8388000000000009</v>
      </c>
      <c r="F5137">
        <f t="shared" si="84"/>
        <v>63</v>
      </c>
    </row>
    <row r="5138" spans="1:6" x14ac:dyDescent="0.35">
      <c r="A5138">
        <v>63081</v>
      </c>
      <c r="B5138" t="s">
        <v>5509</v>
      </c>
      <c r="C5138" t="s">
        <v>428</v>
      </c>
      <c r="D5138" t="s">
        <v>429</v>
      </c>
      <c r="E5138">
        <v>7.4396000000000004</v>
      </c>
      <c r="F5138">
        <f t="shared" si="84"/>
        <v>63</v>
      </c>
    </row>
    <row r="5139" spans="1:6" x14ac:dyDescent="0.35">
      <c r="A5139">
        <v>63082</v>
      </c>
      <c r="B5139" t="s">
        <v>5510</v>
      </c>
      <c r="C5139" t="s">
        <v>428</v>
      </c>
      <c r="D5139" t="s">
        <v>429</v>
      </c>
      <c r="E5139">
        <v>23.714400000000001</v>
      </c>
      <c r="F5139">
        <f t="shared" si="84"/>
        <v>63</v>
      </c>
    </row>
    <row r="5140" spans="1:6" x14ac:dyDescent="0.35">
      <c r="A5140">
        <v>63083</v>
      </c>
      <c r="B5140" t="s">
        <v>5511</v>
      </c>
      <c r="C5140" t="s">
        <v>438</v>
      </c>
      <c r="D5140" t="s">
        <v>429</v>
      </c>
      <c r="E5140">
        <v>7.0586000000000002</v>
      </c>
      <c r="F5140">
        <f t="shared" si="84"/>
        <v>63</v>
      </c>
    </row>
    <row r="5141" spans="1:6" x14ac:dyDescent="0.35">
      <c r="A5141">
        <v>63084</v>
      </c>
      <c r="B5141" t="s">
        <v>5512</v>
      </c>
      <c r="C5141" t="s">
        <v>428</v>
      </c>
      <c r="D5141" t="s">
        <v>429</v>
      </c>
      <c r="E5141">
        <v>30.7956</v>
      </c>
      <c r="F5141">
        <f t="shared" si="84"/>
        <v>63</v>
      </c>
    </row>
    <row r="5142" spans="1:6" x14ac:dyDescent="0.35">
      <c r="A5142">
        <v>63085</v>
      </c>
      <c r="B5142" t="s">
        <v>5513</v>
      </c>
      <c r="C5142" t="s">
        <v>428</v>
      </c>
      <c r="D5142" t="s">
        <v>429</v>
      </c>
      <c r="E5142">
        <v>5.5755999999999997</v>
      </c>
      <c r="F5142">
        <f t="shared" si="84"/>
        <v>63</v>
      </c>
    </row>
    <row r="5143" spans="1:6" x14ac:dyDescent="0.35">
      <c r="A5143">
        <v>63086</v>
      </c>
      <c r="B5143" t="s">
        <v>5514</v>
      </c>
      <c r="C5143" t="s">
        <v>428</v>
      </c>
      <c r="D5143" t="s">
        <v>429</v>
      </c>
      <c r="E5143">
        <v>28.764199999999999</v>
      </c>
      <c r="F5143">
        <f t="shared" si="84"/>
        <v>63</v>
      </c>
    </row>
    <row r="5144" spans="1:6" x14ac:dyDescent="0.35">
      <c r="A5144">
        <v>63087</v>
      </c>
      <c r="B5144" t="s">
        <v>5515</v>
      </c>
      <c r="C5144" t="s">
        <v>428</v>
      </c>
      <c r="D5144" t="s">
        <v>429</v>
      </c>
      <c r="E5144">
        <v>7.0541999999999998</v>
      </c>
      <c r="F5144">
        <f t="shared" si="84"/>
        <v>63</v>
      </c>
    </row>
    <row r="5145" spans="1:6" x14ac:dyDescent="0.35">
      <c r="A5145">
        <v>63088</v>
      </c>
      <c r="B5145" t="s">
        <v>5516</v>
      </c>
      <c r="C5145" t="s">
        <v>428</v>
      </c>
      <c r="D5145" t="s">
        <v>429</v>
      </c>
      <c r="E5145">
        <v>11.2262</v>
      </c>
      <c r="F5145">
        <f t="shared" si="84"/>
        <v>63</v>
      </c>
    </row>
    <row r="5146" spans="1:6" x14ac:dyDescent="0.35">
      <c r="A5146">
        <v>63089</v>
      </c>
      <c r="B5146" t="s">
        <v>5517</v>
      </c>
      <c r="C5146" t="s">
        <v>428</v>
      </c>
      <c r="D5146" t="s">
        <v>429</v>
      </c>
      <c r="E5146">
        <v>6.2295999999999996</v>
      </c>
      <c r="F5146">
        <f t="shared" si="84"/>
        <v>63</v>
      </c>
    </row>
    <row r="5147" spans="1:6" x14ac:dyDescent="0.35">
      <c r="A5147">
        <v>63090</v>
      </c>
      <c r="B5147" t="s">
        <v>5518</v>
      </c>
      <c r="C5147" t="s">
        <v>428</v>
      </c>
      <c r="D5147" t="s">
        <v>429</v>
      </c>
      <c r="E5147">
        <v>4.2484000000000002</v>
      </c>
      <c r="F5147">
        <f t="shared" si="84"/>
        <v>63</v>
      </c>
    </row>
    <row r="5148" spans="1:6" x14ac:dyDescent="0.35">
      <c r="A5148">
        <v>63091</v>
      </c>
      <c r="B5148" t="s">
        <v>5519</v>
      </c>
      <c r="C5148" t="s">
        <v>428</v>
      </c>
      <c r="D5148" t="s">
        <v>429</v>
      </c>
      <c r="E5148">
        <v>6.2606999999999999</v>
      </c>
      <c r="F5148">
        <f t="shared" si="84"/>
        <v>63</v>
      </c>
    </row>
    <row r="5149" spans="1:6" x14ac:dyDescent="0.35">
      <c r="A5149">
        <v>63092</v>
      </c>
      <c r="B5149" t="s">
        <v>5520</v>
      </c>
      <c r="C5149" t="s">
        <v>428</v>
      </c>
      <c r="D5149" t="s">
        <v>429</v>
      </c>
      <c r="E5149">
        <v>2.8302999999999998</v>
      </c>
      <c r="F5149">
        <f t="shared" si="84"/>
        <v>63</v>
      </c>
    </row>
    <row r="5150" spans="1:6" x14ac:dyDescent="0.35">
      <c r="A5150">
        <v>64001</v>
      </c>
      <c r="B5150" t="s">
        <v>5521</v>
      </c>
      <c r="C5150" t="s">
        <v>428</v>
      </c>
      <c r="D5150" t="s">
        <v>429</v>
      </c>
      <c r="E5150">
        <v>10.7768</v>
      </c>
      <c r="F5150">
        <f t="shared" si="84"/>
        <v>64</v>
      </c>
    </row>
    <row r="5151" spans="1:6" x14ac:dyDescent="0.35">
      <c r="A5151">
        <v>64002</v>
      </c>
      <c r="B5151" t="s">
        <v>5522</v>
      </c>
      <c r="C5151" t="s">
        <v>428</v>
      </c>
      <c r="D5151" t="s">
        <v>429</v>
      </c>
      <c r="E5151">
        <v>14.260199999999999</v>
      </c>
      <c r="F5151">
        <f t="shared" si="84"/>
        <v>64</v>
      </c>
    </row>
    <row r="5152" spans="1:6" x14ac:dyDescent="0.35">
      <c r="A5152">
        <v>64003</v>
      </c>
      <c r="B5152" t="s">
        <v>5523</v>
      </c>
      <c r="C5152" t="s">
        <v>432</v>
      </c>
      <c r="D5152" t="s">
        <v>433</v>
      </c>
      <c r="E5152">
        <v>43.794800000000002</v>
      </c>
      <c r="F5152">
        <f t="shared" si="84"/>
        <v>64</v>
      </c>
    </row>
    <row r="5153" spans="1:6" x14ac:dyDescent="0.35">
      <c r="A5153">
        <v>64004</v>
      </c>
      <c r="B5153" t="s">
        <v>5524</v>
      </c>
      <c r="C5153" t="s">
        <v>432</v>
      </c>
      <c r="D5153" t="s">
        <v>433</v>
      </c>
      <c r="E5153">
        <v>56.151699999999998</v>
      </c>
      <c r="F5153">
        <f t="shared" si="84"/>
        <v>64</v>
      </c>
    </row>
    <row r="5154" spans="1:6" x14ac:dyDescent="0.35">
      <c r="A5154">
        <v>64005</v>
      </c>
      <c r="B5154" t="s">
        <v>5525</v>
      </c>
      <c r="C5154" t="s">
        <v>432</v>
      </c>
      <c r="D5154" t="s">
        <v>433</v>
      </c>
      <c r="E5154">
        <v>186.72030000000001</v>
      </c>
      <c r="F5154">
        <f t="shared" si="84"/>
        <v>64</v>
      </c>
    </row>
    <row r="5155" spans="1:6" x14ac:dyDescent="0.35">
      <c r="A5155">
        <v>64006</v>
      </c>
      <c r="B5155" t="s">
        <v>5526</v>
      </c>
      <c r="C5155" t="s">
        <v>428</v>
      </c>
      <c r="D5155" t="s">
        <v>429</v>
      </c>
      <c r="E5155">
        <v>8.9062000000000001</v>
      </c>
      <c r="F5155">
        <f t="shared" si="84"/>
        <v>64</v>
      </c>
    </row>
    <row r="5156" spans="1:6" x14ac:dyDescent="0.35">
      <c r="A5156">
        <v>64007</v>
      </c>
      <c r="B5156" t="s">
        <v>5527</v>
      </c>
      <c r="C5156" t="s">
        <v>428</v>
      </c>
      <c r="D5156" t="s">
        <v>429</v>
      </c>
      <c r="E5156">
        <v>28.915400000000002</v>
      </c>
      <c r="F5156">
        <f t="shared" si="84"/>
        <v>64</v>
      </c>
    </row>
    <row r="5157" spans="1:6" x14ac:dyDescent="0.35">
      <c r="A5157">
        <v>64008</v>
      </c>
      <c r="B5157" t="s">
        <v>88</v>
      </c>
      <c r="C5157" t="s">
        <v>511</v>
      </c>
      <c r="D5157" t="s">
        <v>429</v>
      </c>
      <c r="E5157">
        <v>31.0335</v>
      </c>
      <c r="F5157">
        <f t="shared" si="84"/>
        <v>64</v>
      </c>
    </row>
    <row r="5158" spans="1:6" x14ac:dyDescent="0.35">
      <c r="A5158">
        <v>64009</v>
      </c>
      <c r="B5158" t="s">
        <v>5528</v>
      </c>
      <c r="C5158" t="s">
        <v>442</v>
      </c>
      <c r="D5158" t="s">
        <v>433</v>
      </c>
      <c r="E5158">
        <v>69.083799999999997</v>
      </c>
      <c r="F5158">
        <f t="shared" si="84"/>
        <v>64</v>
      </c>
    </row>
    <row r="5159" spans="1:6" x14ac:dyDescent="0.35">
      <c r="A5159">
        <v>64010</v>
      </c>
      <c r="B5159" t="s">
        <v>5529</v>
      </c>
      <c r="C5159" t="s">
        <v>428</v>
      </c>
      <c r="D5159" t="s">
        <v>429</v>
      </c>
      <c r="E5159">
        <v>12.1845</v>
      </c>
      <c r="F5159">
        <f t="shared" si="84"/>
        <v>64</v>
      </c>
    </row>
    <row r="5160" spans="1:6" x14ac:dyDescent="0.35">
      <c r="A5160">
        <v>64011</v>
      </c>
      <c r="B5160" t="s">
        <v>5530</v>
      </c>
      <c r="C5160" t="s">
        <v>432</v>
      </c>
      <c r="D5160" t="s">
        <v>433</v>
      </c>
      <c r="E5160">
        <v>102.3019</v>
      </c>
      <c r="F5160">
        <f t="shared" si="84"/>
        <v>64</v>
      </c>
    </row>
    <row r="5161" spans="1:6" x14ac:dyDescent="0.35">
      <c r="A5161">
        <v>64012</v>
      </c>
      <c r="B5161" t="s">
        <v>5531</v>
      </c>
      <c r="C5161" t="s">
        <v>442</v>
      </c>
      <c r="D5161" t="s">
        <v>433</v>
      </c>
      <c r="E5161">
        <v>18.773199999999999</v>
      </c>
      <c r="F5161">
        <f t="shared" si="84"/>
        <v>64</v>
      </c>
    </row>
    <row r="5162" spans="1:6" x14ac:dyDescent="0.35">
      <c r="A5162">
        <v>64013</v>
      </c>
      <c r="B5162" t="s">
        <v>5532</v>
      </c>
      <c r="C5162" t="s">
        <v>432</v>
      </c>
      <c r="D5162" t="s">
        <v>433</v>
      </c>
      <c r="E5162">
        <v>13.7911</v>
      </c>
      <c r="F5162">
        <f t="shared" si="84"/>
        <v>64</v>
      </c>
    </row>
    <row r="5163" spans="1:6" x14ac:dyDescent="0.35">
      <c r="A5163">
        <v>64014</v>
      </c>
      <c r="B5163" t="s">
        <v>5533</v>
      </c>
      <c r="C5163" t="s">
        <v>442</v>
      </c>
      <c r="D5163" t="s">
        <v>433</v>
      </c>
      <c r="E5163">
        <v>56.225200000000001</v>
      </c>
      <c r="F5163">
        <f t="shared" si="84"/>
        <v>64</v>
      </c>
    </row>
    <row r="5164" spans="1:6" x14ac:dyDescent="0.35">
      <c r="A5164">
        <v>64015</v>
      </c>
      <c r="B5164" t="s">
        <v>5534</v>
      </c>
      <c r="C5164" t="s">
        <v>432</v>
      </c>
      <c r="D5164" t="s">
        <v>433</v>
      </c>
      <c r="E5164">
        <v>100.79640000000001</v>
      </c>
      <c r="F5164">
        <f t="shared" si="84"/>
        <v>64</v>
      </c>
    </row>
    <row r="5165" spans="1:6" x14ac:dyDescent="0.35">
      <c r="A5165">
        <v>64016</v>
      </c>
      <c r="B5165" t="s">
        <v>5535</v>
      </c>
      <c r="C5165" t="s">
        <v>428</v>
      </c>
      <c r="D5165" t="s">
        <v>429</v>
      </c>
      <c r="E5165">
        <v>5.2065999999999999</v>
      </c>
      <c r="F5165">
        <f t="shared" si="84"/>
        <v>64</v>
      </c>
    </row>
    <row r="5166" spans="1:6" x14ac:dyDescent="0.35">
      <c r="A5166">
        <v>64017</v>
      </c>
      <c r="B5166" t="s">
        <v>5536</v>
      </c>
      <c r="C5166" t="s">
        <v>442</v>
      </c>
      <c r="D5166" t="s">
        <v>433</v>
      </c>
      <c r="E5166">
        <v>41.260599999999997</v>
      </c>
      <c r="F5166">
        <f t="shared" si="84"/>
        <v>64</v>
      </c>
    </row>
    <row r="5167" spans="1:6" x14ac:dyDescent="0.35">
      <c r="A5167">
        <v>64018</v>
      </c>
      <c r="B5167" t="s">
        <v>5537</v>
      </c>
      <c r="C5167" t="s">
        <v>428</v>
      </c>
      <c r="D5167" t="s">
        <v>429</v>
      </c>
      <c r="E5167">
        <v>8.2966999999999995</v>
      </c>
      <c r="F5167">
        <f t="shared" si="84"/>
        <v>64</v>
      </c>
    </row>
    <row r="5168" spans="1:6" x14ac:dyDescent="0.35">
      <c r="A5168">
        <v>64019</v>
      </c>
      <c r="B5168" t="s">
        <v>5538</v>
      </c>
      <c r="C5168" t="s">
        <v>442</v>
      </c>
      <c r="D5168" t="s">
        <v>433</v>
      </c>
      <c r="E5168">
        <v>16.390499999999999</v>
      </c>
      <c r="F5168">
        <f t="shared" si="84"/>
        <v>64</v>
      </c>
    </row>
    <row r="5169" spans="1:6" x14ac:dyDescent="0.35">
      <c r="A5169">
        <v>64020</v>
      </c>
      <c r="B5169" t="s">
        <v>5539</v>
      </c>
      <c r="C5169" t="s">
        <v>442</v>
      </c>
      <c r="D5169" t="s">
        <v>433</v>
      </c>
      <c r="E5169">
        <v>28.206800000000001</v>
      </c>
      <c r="F5169">
        <f t="shared" si="84"/>
        <v>64</v>
      </c>
    </row>
    <row r="5170" spans="1:6" x14ac:dyDescent="0.35">
      <c r="A5170">
        <v>64021</v>
      </c>
      <c r="B5170" t="s">
        <v>5540</v>
      </c>
      <c r="C5170" t="s">
        <v>442</v>
      </c>
      <c r="D5170" t="s">
        <v>433</v>
      </c>
      <c r="E5170">
        <v>13.2499</v>
      </c>
      <c r="F5170">
        <f t="shared" si="84"/>
        <v>64</v>
      </c>
    </row>
    <row r="5171" spans="1:6" x14ac:dyDescent="0.35">
      <c r="A5171">
        <v>64022</v>
      </c>
      <c r="B5171" t="s">
        <v>5541</v>
      </c>
      <c r="C5171" t="s">
        <v>442</v>
      </c>
      <c r="D5171" t="s">
        <v>433</v>
      </c>
      <c r="E5171">
        <v>15.2743</v>
      </c>
      <c r="F5171">
        <f t="shared" si="84"/>
        <v>64</v>
      </c>
    </row>
    <row r="5172" spans="1:6" x14ac:dyDescent="0.35">
      <c r="A5172">
        <v>64023</v>
      </c>
      <c r="B5172" t="s">
        <v>5542</v>
      </c>
      <c r="C5172" t="s">
        <v>442</v>
      </c>
      <c r="D5172" t="s">
        <v>433</v>
      </c>
      <c r="E5172">
        <v>11.570399999999999</v>
      </c>
      <c r="F5172">
        <f t="shared" si="84"/>
        <v>64</v>
      </c>
    </row>
    <row r="5173" spans="1:6" x14ac:dyDescent="0.35">
      <c r="A5173">
        <v>64024</v>
      </c>
      <c r="B5173" t="s">
        <v>5543</v>
      </c>
      <c r="C5173" t="s">
        <v>428</v>
      </c>
      <c r="D5173" t="s">
        <v>429</v>
      </c>
      <c r="E5173">
        <v>17.226900000000001</v>
      </c>
      <c r="F5173">
        <f t="shared" si="84"/>
        <v>64</v>
      </c>
    </row>
    <row r="5174" spans="1:6" x14ac:dyDescent="0.35">
      <c r="A5174">
        <v>64025</v>
      </c>
      <c r="B5174" t="s">
        <v>5544</v>
      </c>
      <c r="C5174" t="s">
        <v>442</v>
      </c>
      <c r="D5174" t="s">
        <v>433</v>
      </c>
      <c r="E5174">
        <v>29.512899999999998</v>
      </c>
      <c r="F5174">
        <f t="shared" si="84"/>
        <v>64</v>
      </c>
    </row>
    <row r="5175" spans="1:6" x14ac:dyDescent="0.35">
      <c r="A5175">
        <v>64026</v>
      </c>
      <c r="B5175" t="s">
        <v>5545</v>
      </c>
      <c r="C5175" t="s">
        <v>428</v>
      </c>
      <c r="D5175" t="s">
        <v>429</v>
      </c>
      <c r="E5175">
        <v>3.6776</v>
      </c>
      <c r="F5175">
        <f t="shared" si="84"/>
        <v>64</v>
      </c>
    </row>
    <row r="5176" spans="1:6" x14ac:dyDescent="0.35">
      <c r="A5176">
        <v>64027</v>
      </c>
      <c r="B5176" t="s">
        <v>5546</v>
      </c>
      <c r="C5176" t="s">
        <v>428</v>
      </c>
      <c r="D5176" t="s">
        <v>429</v>
      </c>
      <c r="E5176">
        <v>6.5983999999999998</v>
      </c>
      <c r="F5176">
        <f t="shared" si="84"/>
        <v>64</v>
      </c>
    </row>
    <row r="5177" spans="1:6" x14ac:dyDescent="0.35">
      <c r="A5177">
        <v>64028</v>
      </c>
      <c r="B5177" t="s">
        <v>5547</v>
      </c>
      <c r="C5177" t="s">
        <v>428</v>
      </c>
      <c r="D5177" t="s">
        <v>429</v>
      </c>
      <c r="E5177">
        <v>24.466999999999999</v>
      </c>
      <c r="F5177">
        <f t="shared" si="84"/>
        <v>64</v>
      </c>
    </row>
    <row r="5178" spans="1:6" x14ac:dyDescent="0.35">
      <c r="A5178">
        <v>64029</v>
      </c>
      <c r="B5178" t="s">
        <v>5548</v>
      </c>
      <c r="C5178" t="s">
        <v>428</v>
      </c>
      <c r="D5178" t="s">
        <v>429</v>
      </c>
      <c r="E5178">
        <v>10.097200000000001</v>
      </c>
      <c r="F5178">
        <f t="shared" si="84"/>
        <v>64</v>
      </c>
    </row>
    <row r="5179" spans="1:6" x14ac:dyDescent="0.35">
      <c r="A5179">
        <v>64030</v>
      </c>
      <c r="B5179" t="s">
        <v>5549</v>
      </c>
      <c r="C5179" t="s">
        <v>432</v>
      </c>
      <c r="D5179" t="s">
        <v>433</v>
      </c>
      <c r="E5179">
        <v>51.496499999999997</v>
      </c>
      <c r="F5179">
        <f t="shared" si="84"/>
        <v>64</v>
      </c>
    </row>
    <row r="5180" spans="1:6" x14ac:dyDescent="0.35">
      <c r="A5180">
        <v>64031</v>
      </c>
      <c r="B5180" t="s">
        <v>5550</v>
      </c>
      <c r="C5180" t="s">
        <v>428</v>
      </c>
      <c r="D5180" t="s">
        <v>429</v>
      </c>
      <c r="E5180">
        <v>6.3959000000000001</v>
      </c>
      <c r="F5180">
        <f t="shared" si="84"/>
        <v>64</v>
      </c>
    </row>
    <row r="5181" spans="1:6" x14ac:dyDescent="0.35">
      <c r="A5181">
        <v>64032</v>
      </c>
      <c r="B5181" t="s">
        <v>5551</v>
      </c>
      <c r="C5181" t="s">
        <v>442</v>
      </c>
      <c r="D5181" t="s">
        <v>433</v>
      </c>
      <c r="E5181">
        <v>34.786900000000003</v>
      </c>
      <c r="F5181">
        <f t="shared" si="84"/>
        <v>64</v>
      </c>
    </row>
    <row r="5182" spans="1:6" x14ac:dyDescent="0.35">
      <c r="A5182">
        <v>64033</v>
      </c>
      <c r="B5182" t="s">
        <v>5552</v>
      </c>
      <c r="C5182" t="s">
        <v>442</v>
      </c>
      <c r="D5182" t="s">
        <v>433</v>
      </c>
      <c r="E5182">
        <v>16.3887</v>
      </c>
      <c r="F5182">
        <f t="shared" si="84"/>
        <v>64</v>
      </c>
    </row>
    <row r="5183" spans="1:6" x14ac:dyDescent="0.35">
      <c r="A5183">
        <v>64034</v>
      </c>
      <c r="B5183" t="s">
        <v>5553</v>
      </c>
      <c r="C5183" t="s">
        <v>428</v>
      </c>
      <c r="D5183" t="s">
        <v>429</v>
      </c>
      <c r="E5183">
        <v>20.632999999999999</v>
      </c>
      <c r="F5183">
        <f t="shared" si="84"/>
        <v>64</v>
      </c>
    </row>
    <row r="5184" spans="1:6" x14ac:dyDescent="0.35">
      <c r="A5184">
        <v>64035</v>
      </c>
      <c r="B5184" t="s">
        <v>5554</v>
      </c>
      <c r="C5184" t="s">
        <v>442</v>
      </c>
      <c r="D5184" t="s">
        <v>433</v>
      </c>
      <c r="E5184">
        <v>37.821899999999999</v>
      </c>
      <c r="F5184">
        <f t="shared" si="84"/>
        <v>64</v>
      </c>
    </row>
    <row r="5185" spans="1:6" x14ac:dyDescent="0.35">
      <c r="A5185">
        <v>64036</v>
      </c>
      <c r="B5185" t="s">
        <v>5555</v>
      </c>
      <c r="C5185" t="s">
        <v>442</v>
      </c>
      <c r="D5185" t="s">
        <v>433</v>
      </c>
      <c r="E5185">
        <v>28.163900000000002</v>
      </c>
      <c r="F5185">
        <f t="shared" si="84"/>
        <v>64</v>
      </c>
    </row>
    <row r="5186" spans="1:6" x14ac:dyDescent="0.35">
      <c r="A5186">
        <v>64037</v>
      </c>
      <c r="B5186" t="s">
        <v>5556</v>
      </c>
      <c r="C5186" t="s">
        <v>432</v>
      </c>
      <c r="D5186" t="s">
        <v>433</v>
      </c>
      <c r="E5186">
        <v>30.097300000000001</v>
      </c>
      <c r="F5186">
        <f t="shared" si="84"/>
        <v>64</v>
      </c>
    </row>
    <row r="5187" spans="1:6" x14ac:dyDescent="0.35">
      <c r="A5187">
        <v>64038</v>
      </c>
      <c r="B5187" t="s">
        <v>5557</v>
      </c>
      <c r="C5187" t="s">
        <v>442</v>
      </c>
      <c r="D5187" t="s">
        <v>433</v>
      </c>
      <c r="E5187">
        <v>29.110800000000001</v>
      </c>
      <c r="F5187">
        <f t="shared" ref="F5187:F5250" si="85">INT(A5187/1000)</f>
        <v>64</v>
      </c>
    </row>
    <row r="5188" spans="1:6" x14ac:dyDescent="0.35">
      <c r="A5188">
        <v>64039</v>
      </c>
      <c r="B5188" t="s">
        <v>5558</v>
      </c>
      <c r="C5188" t="s">
        <v>428</v>
      </c>
      <c r="D5188" t="s">
        <v>429</v>
      </c>
      <c r="E5188">
        <v>6.9203000000000001</v>
      </c>
      <c r="F5188">
        <f t="shared" si="85"/>
        <v>64</v>
      </c>
    </row>
    <row r="5189" spans="1:6" x14ac:dyDescent="0.35">
      <c r="A5189">
        <v>64040</v>
      </c>
      <c r="B5189" t="s">
        <v>5559</v>
      </c>
      <c r="C5189" t="s">
        <v>432</v>
      </c>
      <c r="D5189" t="s">
        <v>433</v>
      </c>
      <c r="E5189">
        <v>56.479399999999998</v>
      </c>
      <c r="F5189">
        <f t="shared" si="85"/>
        <v>64</v>
      </c>
    </row>
    <row r="5190" spans="1:6" x14ac:dyDescent="0.35">
      <c r="A5190">
        <v>64041</v>
      </c>
      <c r="B5190" t="s">
        <v>5560</v>
      </c>
      <c r="C5190" t="s">
        <v>432</v>
      </c>
      <c r="D5190" t="s">
        <v>433</v>
      </c>
      <c r="E5190">
        <v>81.142600000000002</v>
      </c>
      <c r="F5190">
        <f t="shared" si="85"/>
        <v>64</v>
      </c>
    </row>
    <row r="5191" spans="1:6" x14ac:dyDescent="0.35">
      <c r="A5191">
        <v>64042</v>
      </c>
      <c r="B5191" t="s">
        <v>5561</v>
      </c>
      <c r="C5191" t="s">
        <v>428</v>
      </c>
      <c r="D5191" t="s">
        <v>429</v>
      </c>
      <c r="E5191">
        <v>15.5261</v>
      </c>
      <c r="F5191">
        <f t="shared" si="85"/>
        <v>64</v>
      </c>
    </row>
    <row r="5192" spans="1:6" x14ac:dyDescent="0.35">
      <c r="A5192">
        <v>64043</v>
      </c>
      <c r="B5192" t="s">
        <v>5562</v>
      </c>
      <c r="C5192" t="s">
        <v>428</v>
      </c>
      <c r="D5192" t="s">
        <v>429</v>
      </c>
      <c r="E5192">
        <v>10.9062</v>
      </c>
      <c r="F5192">
        <f t="shared" si="85"/>
        <v>64</v>
      </c>
    </row>
    <row r="5193" spans="1:6" x14ac:dyDescent="0.35">
      <c r="A5193">
        <v>64044</v>
      </c>
      <c r="B5193" t="s">
        <v>5563</v>
      </c>
      <c r="C5193" t="s">
        <v>432</v>
      </c>
      <c r="D5193" t="s">
        <v>433</v>
      </c>
      <c r="E5193">
        <v>46.869399999999999</v>
      </c>
      <c r="F5193">
        <f t="shared" si="85"/>
        <v>64</v>
      </c>
    </row>
    <row r="5194" spans="1:6" x14ac:dyDescent="0.35">
      <c r="A5194">
        <v>64045</v>
      </c>
      <c r="B5194" t="s">
        <v>5564</v>
      </c>
      <c r="C5194" t="s">
        <v>442</v>
      </c>
      <c r="D5194" t="s">
        <v>433</v>
      </c>
      <c r="E5194">
        <v>5.7050000000000001</v>
      </c>
      <c r="F5194">
        <f t="shared" si="85"/>
        <v>64</v>
      </c>
    </row>
    <row r="5195" spans="1:6" x14ac:dyDescent="0.35">
      <c r="A5195">
        <v>64046</v>
      </c>
      <c r="B5195" t="s">
        <v>5565</v>
      </c>
      <c r="C5195" t="s">
        <v>428</v>
      </c>
      <c r="D5195" t="s">
        <v>429</v>
      </c>
      <c r="E5195">
        <v>9.1290999999999993</v>
      </c>
      <c r="F5195">
        <f t="shared" si="85"/>
        <v>64</v>
      </c>
    </row>
    <row r="5196" spans="1:6" x14ac:dyDescent="0.35">
      <c r="A5196">
        <v>64047</v>
      </c>
      <c r="B5196" t="s">
        <v>5566</v>
      </c>
      <c r="C5196" t="s">
        <v>428</v>
      </c>
      <c r="D5196" t="s">
        <v>429</v>
      </c>
      <c r="E5196">
        <v>4.5872000000000002</v>
      </c>
      <c r="F5196">
        <f t="shared" si="85"/>
        <v>64</v>
      </c>
    </row>
    <row r="5197" spans="1:6" x14ac:dyDescent="0.35">
      <c r="A5197">
        <v>64048</v>
      </c>
      <c r="B5197" t="s">
        <v>5567</v>
      </c>
      <c r="C5197" t="s">
        <v>442</v>
      </c>
      <c r="D5197" t="s">
        <v>433</v>
      </c>
      <c r="E5197">
        <v>20.756499999999999</v>
      </c>
      <c r="F5197">
        <f t="shared" si="85"/>
        <v>64</v>
      </c>
    </row>
    <row r="5198" spans="1:6" x14ac:dyDescent="0.35">
      <c r="A5198">
        <v>64049</v>
      </c>
      <c r="B5198" t="s">
        <v>5568</v>
      </c>
      <c r="C5198" t="s">
        <v>428</v>
      </c>
      <c r="D5198" t="s">
        <v>429</v>
      </c>
      <c r="E5198">
        <v>19.814299999999999</v>
      </c>
      <c r="F5198">
        <f t="shared" si="85"/>
        <v>64</v>
      </c>
    </row>
    <row r="5199" spans="1:6" x14ac:dyDescent="0.35">
      <c r="A5199">
        <v>64050</v>
      </c>
      <c r="B5199" t="s">
        <v>5569</v>
      </c>
      <c r="C5199" t="s">
        <v>442</v>
      </c>
      <c r="D5199" t="s">
        <v>433</v>
      </c>
      <c r="E5199">
        <v>33.728000000000002</v>
      </c>
      <c r="F5199">
        <f t="shared" si="85"/>
        <v>64</v>
      </c>
    </row>
    <row r="5200" spans="1:6" x14ac:dyDescent="0.35">
      <c r="A5200">
        <v>64051</v>
      </c>
      <c r="B5200" t="s">
        <v>5570</v>
      </c>
      <c r="C5200" t="s">
        <v>442</v>
      </c>
      <c r="D5200" t="s">
        <v>433</v>
      </c>
      <c r="E5200">
        <v>18.592400000000001</v>
      </c>
      <c r="F5200">
        <f t="shared" si="85"/>
        <v>64</v>
      </c>
    </row>
    <row r="5201" spans="1:6" x14ac:dyDescent="0.35">
      <c r="A5201">
        <v>64052</v>
      </c>
      <c r="B5201" t="s">
        <v>5571</v>
      </c>
      <c r="C5201" t="s">
        <v>442</v>
      </c>
      <c r="D5201" t="s">
        <v>433</v>
      </c>
      <c r="E5201">
        <v>53.408799999999999</v>
      </c>
      <c r="F5201">
        <f t="shared" si="85"/>
        <v>64</v>
      </c>
    </row>
    <row r="5202" spans="1:6" x14ac:dyDescent="0.35">
      <c r="A5202">
        <v>64053</v>
      </c>
      <c r="B5202" t="s">
        <v>5572</v>
      </c>
      <c r="C5202" t="s">
        <v>428</v>
      </c>
      <c r="D5202" t="s">
        <v>429</v>
      </c>
      <c r="E5202">
        <v>15.4824</v>
      </c>
      <c r="F5202">
        <f t="shared" si="85"/>
        <v>64</v>
      </c>
    </row>
    <row r="5203" spans="1:6" x14ac:dyDescent="0.35">
      <c r="A5203">
        <v>64054</v>
      </c>
      <c r="B5203" t="s">
        <v>5573</v>
      </c>
      <c r="C5203" t="s">
        <v>428</v>
      </c>
      <c r="D5203" t="s">
        <v>429</v>
      </c>
      <c r="E5203">
        <v>26.769200000000001</v>
      </c>
      <c r="F5203">
        <f t="shared" si="85"/>
        <v>64</v>
      </c>
    </row>
    <row r="5204" spans="1:6" x14ac:dyDescent="0.35">
      <c r="A5204">
        <v>64055</v>
      </c>
      <c r="B5204" t="s">
        <v>5574</v>
      </c>
      <c r="C5204" t="s">
        <v>428</v>
      </c>
      <c r="D5204" t="s">
        <v>429</v>
      </c>
      <c r="E5204">
        <v>9.4118999999999993</v>
      </c>
      <c r="F5204">
        <f t="shared" si="85"/>
        <v>64</v>
      </c>
    </row>
    <row r="5205" spans="1:6" x14ac:dyDescent="0.35">
      <c r="A5205">
        <v>64056</v>
      </c>
      <c r="B5205" t="s">
        <v>5575</v>
      </c>
      <c r="C5205" t="s">
        <v>428</v>
      </c>
      <c r="D5205" t="s">
        <v>429</v>
      </c>
      <c r="E5205">
        <v>8.4240999999999993</v>
      </c>
      <c r="F5205">
        <f t="shared" si="85"/>
        <v>64</v>
      </c>
    </row>
    <row r="5206" spans="1:6" x14ac:dyDescent="0.35">
      <c r="A5206">
        <v>64057</v>
      </c>
      <c r="B5206" t="s">
        <v>5576</v>
      </c>
      <c r="C5206" t="s">
        <v>442</v>
      </c>
      <c r="D5206" t="s">
        <v>433</v>
      </c>
      <c r="E5206">
        <v>82.6584</v>
      </c>
      <c r="F5206">
        <f t="shared" si="85"/>
        <v>64</v>
      </c>
    </row>
    <row r="5207" spans="1:6" x14ac:dyDescent="0.35">
      <c r="A5207">
        <v>64058</v>
      </c>
      <c r="B5207" t="s">
        <v>5577</v>
      </c>
      <c r="C5207" t="s">
        <v>442</v>
      </c>
      <c r="D5207" t="s">
        <v>433</v>
      </c>
      <c r="E5207">
        <v>34.441099999999999</v>
      </c>
      <c r="F5207">
        <f t="shared" si="85"/>
        <v>64</v>
      </c>
    </row>
    <row r="5208" spans="1:6" x14ac:dyDescent="0.35">
      <c r="A5208">
        <v>64059</v>
      </c>
      <c r="B5208" t="s">
        <v>5578</v>
      </c>
      <c r="C5208" t="s">
        <v>428</v>
      </c>
      <c r="D5208" t="s">
        <v>429</v>
      </c>
      <c r="E5208">
        <v>21.685500000000001</v>
      </c>
      <c r="F5208">
        <f t="shared" si="85"/>
        <v>64</v>
      </c>
    </row>
    <row r="5209" spans="1:6" x14ac:dyDescent="0.35">
      <c r="A5209">
        <v>64060</v>
      </c>
      <c r="B5209" t="s">
        <v>5579</v>
      </c>
      <c r="C5209" t="s">
        <v>432</v>
      </c>
      <c r="D5209" t="s">
        <v>433</v>
      </c>
      <c r="E5209">
        <v>39.844900000000003</v>
      </c>
      <c r="F5209">
        <f t="shared" si="85"/>
        <v>64</v>
      </c>
    </row>
    <row r="5210" spans="1:6" x14ac:dyDescent="0.35">
      <c r="A5210">
        <v>64063</v>
      </c>
      <c r="B5210" t="s">
        <v>5580</v>
      </c>
      <c r="C5210" t="s">
        <v>432</v>
      </c>
      <c r="D5210" t="s">
        <v>433</v>
      </c>
      <c r="E5210">
        <v>30.093800000000002</v>
      </c>
      <c r="F5210">
        <f t="shared" si="85"/>
        <v>64</v>
      </c>
    </row>
    <row r="5211" spans="1:6" x14ac:dyDescent="0.35">
      <c r="A5211">
        <v>64064</v>
      </c>
      <c r="B5211" t="s">
        <v>5581</v>
      </c>
      <c r="C5211" t="s">
        <v>428</v>
      </c>
      <c r="D5211" t="s">
        <v>429</v>
      </c>
      <c r="E5211">
        <v>13.5251</v>
      </c>
      <c r="F5211">
        <f t="shared" si="85"/>
        <v>64</v>
      </c>
    </row>
    <row r="5212" spans="1:6" x14ac:dyDescent="0.35">
      <c r="A5212">
        <v>64065</v>
      </c>
      <c r="B5212" t="s">
        <v>5582</v>
      </c>
      <c r="C5212" t="s">
        <v>428</v>
      </c>
      <c r="D5212" t="s">
        <v>429</v>
      </c>
      <c r="E5212">
        <v>12.2476</v>
      </c>
      <c r="F5212">
        <f t="shared" si="85"/>
        <v>64</v>
      </c>
    </row>
    <row r="5213" spans="1:6" x14ac:dyDescent="0.35">
      <c r="A5213">
        <v>64066</v>
      </c>
      <c r="B5213" t="s">
        <v>5583</v>
      </c>
      <c r="C5213" t="s">
        <v>442</v>
      </c>
      <c r="D5213" t="s">
        <v>433</v>
      </c>
      <c r="E5213">
        <v>52.352699999999999</v>
      </c>
      <c r="F5213">
        <f t="shared" si="85"/>
        <v>64</v>
      </c>
    </row>
    <row r="5214" spans="1:6" x14ac:dyDescent="0.35">
      <c r="A5214">
        <v>64067</v>
      </c>
      <c r="B5214" t="s">
        <v>5584</v>
      </c>
      <c r="C5214" t="s">
        <v>428</v>
      </c>
      <c r="D5214" t="s">
        <v>429</v>
      </c>
      <c r="E5214">
        <v>5.5941999999999998</v>
      </c>
      <c r="F5214">
        <f t="shared" si="85"/>
        <v>64</v>
      </c>
    </row>
    <row r="5215" spans="1:6" x14ac:dyDescent="0.35">
      <c r="A5215">
        <v>64068</v>
      </c>
      <c r="B5215" t="s">
        <v>5585</v>
      </c>
      <c r="C5215" t="s">
        <v>428</v>
      </c>
      <c r="D5215" t="s">
        <v>429</v>
      </c>
      <c r="E5215">
        <v>4.7582000000000004</v>
      </c>
      <c r="F5215">
        <f t="shared" si="85"/>
        <v>64</v>
      </c>
    </row>
    <row r="5216" spans="1:6" x14ac:dyDescent="0.35">
      <c r="A5216">
        <v>64069</v>
      </c>
      <c r="B5216" t="s">
        <v>5586</v>
      </c>
      <c r="C5216" t="s">
        <v>428</v>
      </c>
      <c r="D5216" t="s">
        <v>429</v>
      </c>
      <c r="E5216">
        <v>3.3521999999999998</v>
      </c>
      <c r="F5216">
        <f t="shared" si="85"/>
        <v>64</v>
      </c>
    </row>
    <row r="5217" spans="1:6" x14ac:dyDescent="0.35">
      <c r="A5217">
        <v>64070</v>
      </c>
      <c r="B5217" t="s">
        <v>5587</v>
      </c>
      <c r="C5217" t="s">
        <v>442</v>
      </c>
      <c r="D5217" t="s">
        <v>433</v>
      </c>
      <c r="E5217">
        <v>18.313800000000001</v>
      </c>
      <c r="F5217">
        <f t="shared" si="85"/>
        <v>64</v>
      </c>
    </row>
    <row r="5218" spans="1:6" x14ac:dyDescent="0.35">
      <c r="A5218">
        <v>64071</v>
      </c>
      <c r="B5218" t="s">
        <v>5588</v>
      </c>
      <c r="C5218" t="s">
        <v>428</v>
      </c>
      <c r="D5218" t="s">
        <v>429</v>
      </c>
      <c r="E5218">
        <v>3.1787000000000001</v>
      </c>
      <c r="F5218">
        <f t="shared" si="85"/>
        <v>64</v>
      </c>
    </row>
    <row r="5219" spans="1:6" x14ac:dyDescent="0.35">
      <c r="A5219">
        <v>64072</v>
      </c>
      <c r="B5219" t="s">
        <v>5589</v>
      </c>
      <c r="C5219" t="s">
        <v>428</v>
      </c>
      <c r="D5219" t="s">
        <v>429</v>
      </c>
      <c r="E5219">
        <v>9.0699000000000005</v>
      </c>
      <c r="F5219">
        <f t="shared" si="85"/>
        <v>64</v>
      </c>
    </row>
    <row r="5220" spans="1:6" x14ac:dyDescent="0.35">
      <c r="A5220">
        <v>64073</v>
      </c>
      <c r="B5220" t="s">
        <v>5590</v>
      </c>
      <c r="C5220" t="s">
        <v>428</v>
      </c>
      <c r="D5220" t="s">
        <v>429</v>
      </c>
      <c r="E5220">
        <v>15.4801</v>
      </c>
      <c r="F5220">
        <f t="shared" si="85"/>
        <v>64</v>
      </c>
    </row>
    <row r="5221" spans="1:6" x14ac:dyDescent="0.35">
      <c r="A5221">
        <v>64074</v>
      </c>
      <c r="B5221" t="s">
        <v>5591</v>
      </c>
      <c r="C5221" t="s">
        <v>428</v>
      </c>
      <c r="D5221" t="s">
        <v>429</v>
      </c>
      <c r="E5221">
        <v>10.7575</v>
      </c>
      <c r="F5221">
        <f t="shared" si="85"/>
        <v>64</v>
      </c>
    </row>
    <row r="5222" spans="1:6" x14ac:dyDescent="0.35">
      <c r="A5222">
        <v>64075</v>
      </c>
      <c r="B5222" t="s">
        <v>5592</v>
      </c>
      <c r="C5222" t="s">
        <v>428</v>
      </c>
      <c r="D5222" t="s">
        <v>429</v>
      </c>
      <c r="E5222">
        <v>8.4283999999999999</v>
      </c>
      <c r="F5222">
        <f t="shared" si="85"/>
        <v>64</v>
      </c>
    </row>
    <row r="5223" spans="1:6" x14ac:dyDescent="0.35">
      <c r="A5223">
        <v>64076</v>
      </c>
      <c r="B5223" t="s">
        <v>5593</v>
      </c>
      <c r="C5223" t="s">
        <v>428</v>
      </c>
      <c r="D5223" t="s">
        <v>429</v>
      </c>
      <c r="E5223">
        <v>6.5983000000000001</v>
      </c>
      <c r="F5223">
        <f t="shared" si="85"/>
        <v>64</v>
      </c>
    </row>
    <row r="5224" spans="1:6" x14ac:dyDescent="0.35">
      <c r="A5224">
        <v>64077</v>
      </c>
      <c r="B5224" t="s">
        <v>5594</v>
      </c>
      <c r="C5224" t="s">
        <v>428</v>
      </c>
      <c r="D5224" t="s">
        <v>429</v>
      </c>
      <c r="E5224">
        <v>24.459499999999998</v>
      </c>
      <c r="F5224">
        <f t="shared" si="85"/>
        <v>64</v>
      </c>
    </row>
    <row r="5225" spans="1:6" x14ac:dyDescent="0.35">
      <c r="A5225">
        <v>64078</v>
      </c>
      <c r="B5225" t="s">
        <v>5595</v>
      </c>
      <c r="C5225" t="s">
        <v>442</v>
      </c>
      <c r="D5225" t="s">
        <v>433</v>
      </c>
      <c r="E5225">
        <v>12.6089</v>
      </c>
      <c r="F5225">
        <f t="shared" si="85"/>
        <v>64</v>
      </c>
    </row>
    <row r="5226" spans="1:6" x14ac:dyDescent="0.35">
      <c r="A5226">
        <v>64079</v>
      </c>
      <c r="B5226" t="s">
        <v>5596</v>
      </c>
      <c r="C5226" t="s">
        <v>432</v>
      </c>
      <c r="D5226" t="s">
        <v>433</v>
      </c>
      <c r="E5226">
        <v>14.386900000000001</v>
      </c>
      <c r="F5226">
        <f t="shared" si="85"/>
        <v>64</v>
      </c>
    </row>
    <row r="5227" spans="1:6" x14ac:dyDescent="0.35">
      <c r="A5227">
        <v>64080</v>
      </c>
      <c r="B5227" t="s">
        <v>5597</v>
      </c>
      <c r="C5227" t="s">
        <v>442</v>
      </c>
      <c r="D5227" t="s">
        <v>433</v>
      </c>
      <c r="E5227">
        <v>8.0420999999999996</v>
      </c>
      <c r="F5227">
        <f t="shared" si="85"/>
        <v>64</v>
      </c>
    </row>
    <row r="5228" spans="1:6" x14ac:dyDescent="0.35">
      <c r="A5228">
        <v>64081</v>
      </c>
      <c r="B5228" t="s">
        <v>5598</v>
      </c>
      <c r="C5228" t="s">
        <v>428</v>
      </c>
      <c r="D5228" t="s">
        <v>429</v>
      </c>
      <c r="E5228">
        <v>4.8501000000000003</v>
      </c>
      <c r="F5228">
        <f t="shared" si="85"/>
        <v>64</v>
      </c>
    </row>
    <row r="5229" spans="1:6" x14ac:dyDescent="0.35">
      <c r="A5229">
        <v>64082</v>
      </c>
      <c r="B5229" t="s">
        <v>5599</v>
      </c>
      <c r="C5229" t="s">
        <v>428</v>
      </c>
      <c r="D5229" t="s">
        <v>429</v>
      </c>
      <c r="E5229">
        <v>14.653600000000001</v>
      </c>
      <c r="F5229">
        <f t="shared" si="85"/>
        <v>64</v>
      </c>
    </row>
    <row r="5230" spans="1:6" x14ac:dyDescent="0.35">
      <c r="A5230">
        <v>64083</v>
      </c>
      <c r="B5230" t="s">
        <v>5600</v>
      </c>
      <c r="C5230" t="s">
        <v>442</v>
      </c>
      <c r="D5230" t="s">
        <v>433</v>
      </c>
      <c r="E5230">
        <v>22.739699999999999</v>
      </c>
      <c r="F5230">
        <f t="shared" si="85"/>
        <v>64</v>
      </c>
    </row>
    <row r="5231" spans="1:6" x14ac:dyDescent="0.35">
      <c r="A5231">
        <v>64084</v>
      </c>
      <c r="B5231" t="s">
        <v>5601</v>
      </c>
      <c r="C5231" t="s">
        <v>428</v>
      </c>
      <c r="D5231" t="s">
        <v>429</v>
      </c>
      <c r="E5231">
        <v>4.3845999999999998</v>
      </c>
      <c r="F5231">
        <f t="shared" si="85"/>
        <v>64</v>
      </c>
    </row>
    <row r="5232" spans="1:6" x14ac:dyDescent="0.35">
      <c r="A5232">
        <v>64085</v>
      </c>
      <c r="B5232" t="s">
        <v>5602</v>
      </c>
      <c r="C5232" t="s">
        <v>432</v>
      </c>
      <c r="D5232" t="s">
        <v>433</v>
      </c>
      <c r="E5232">
        <v>6.8574999999999999</v>
      </c>
      <c r="F5232">
        <f t="shared" si="85"/>
        <v>64</v>
      </c>
    </row>
    <row r="5233" spans="1:6" x14ac:dyDescent="0.35">
      <c r="A5233">
        <v>64086</v>
      </c>
      <c r="B5233" t="s">
        <v>5603</v>
      </c>
      <c r="C5233" t="s">
        <v>428</v>
      </c>
      <c r="D5233" t="s">
        <v>429</v>
      </c>
      <c r="E5233">
        <v>4.3376000000000001</v>
      </c>
      <c r="F5233">
        <f t="shared" si="85"/>
        <v>64</v>
      </c>
    </row>
    <row r="5234" spans="1:6" x14ac:dyDescent="0.35">
      <c r="A5234">
        <v>64087</v>
      </c>
      <c r="B5234" t="s">
        <v>5604</v>
      </c>
      <c r="C5234" t="s">
        <v>432</v>
      </c>
      <c r="D5234" t="s">
        <v>433</v>
      </c>
      <c r="E5234">
        <v>19.1708</v>
      </c>
      <c r="F5234">
        <f t="shared" si="85"/>
        <v>64</v>
      </c>
    </row>
    <row r="5235" spans="1:6" x14ac:dyDescent="0.35">
      <c r="A5235">
        <v>64088</v>
      </c>
      <c r="B5235" t="s">
        <v>5605</v>
      </c>
      <c r="C5235" t="s">
        <v>428</v>
      </c>
      <c r="D5235" t="s">
        <v>429</v>
      </c>
      <c r="E5235">
        <v>4.0511999999999997</v>
      </c>
      <c r="F5235">
        <f t="shared" si="85"/>
        <v>64</v>
      </c>
    </row>
    <row r="5236" spans="1:6" x14ac:dyDescent="0.35">
      <c r="A5236">
        <v>64089</v>
      </c>
      <c r="B5236" t="s">
        <v>5606</v>
      </c>
      <c r="C5236" t="s">
        <v>432</v>
      </c>
      <c r="D5236" t="s">
        <v>433</v>
      </c>
      <c r="E5236">
        <v>7.0774999999999997</v>
      </c>
      <c r="F5236">
        <f t="shared" si="85"/>
        <v>64</v>
      </c>
    </row>
    <row r="5237" spans="1:6" x14ac:dyDescent="0.35">
      <c r="A5237">
        <v>64090</v>
      </c>
      <c r="B5237" t="s">
        <v>5607</v>
      </c>
      <c r="C5237" t="s">
        <v>442</v>
      </c>
      <c r="D5237" t="s">
        <v>433</v>
      </c>
      <c r="E5237">
        <v>5.4771999999999998</v>
      </c>
      <c r="F5237">
        <f t="shared" si="85"/>
        <v>64</v>
      </c>
    </row>
    <row r="5238" spans="1:6" x14ac:dyDescent="0.35">
      <c r="A5238">
        <v>64091</v>
      </c>
      <c r="B5238" t="s">
        <v>5608</v>
      </c>
      <c r="C5238" t="s">
        <v>428</v>
      </c>
      <c r="D5238" t="s">
        <v>429</v>
      </c>
      <c r="E5238">
        <v>11.015700000000001</v>
      </c>
      <c r="F5238">
        <f t="shared" si="85"/>
        <v>64</v>
      </c>
    </row>
    <row r="5239" spans="1:6" x14ac:dyDescent="0.35">
      <c r="A5239">
        <v>64092</v>
      </c>
      <c r="B5239" t="s">
        <v>5609</v>
      </c>
      <c r="C5239" t="s">
        <v>432</v>
      </c>
      <c r="D5239" t="s">
        <v>433</v>
      </c>
      <c r="E5239">
        <v>55.236400000000003</v>
      </c>
      <c r="F5239">
        <f t="shared" si="85"/>
        <v>64</v>
      </c>
    </row>
    <row r="5240" spans="1:6" x14ac:dyDescent="0.35">
      <c r="A5240">
        <v>64093</v>
      </c>
      <c r="B5240" t="s">
        <v>5610</v>
      </c>
      <c r="C5240" t="s">
        <v>428</v>
      </c>
      <c r="D5240" t="s">
        <v>429</v>
      </c>
      <c r="E5240">
        <v>8.5800999999999998</v>
      </c>
      <c r="F5240">
        <f t="shared" si="85"/>
        <v>64</v>
      </c>
    </row>
    <row r="5241" spans="1:6" x14ac:dyDescent="0.35">
      <c r="A5241">
        <v>64095</v>
      </c>
      <c r="B5241" t="s">
        <v>5611</v>
      </c>
      <c r="C5241" t="s">
        <v>428</v>
      </c>
      <c r="D5241" t="s">
        <v>429</v>
      </c>
      <c r="E5241">
        <v>10.6744</v>
      </c>
      <c r="F5241">
        <f t="shared" si="85"/>
        <v>64</v>
      </c>
    </row>
    <row r="5242" spans="1:6" x14ac:dyDescent="0.35">
      <c r="A5242">
        <v>64096</v>
      </c>
      <c r="B5242" t="s">
        <v>5612</v>
      </c>
      <c r="C5242" t="s">
        <v>432</v>
      </c>
      <c r="D5242" t="s">
        <v>433</v>
      </c>
      <c r="E5242">
        <v>38.417299999999997</v>
      </c>
      <c r="F5242">
        <f t="shared" si="85"/>
        <v>64</v>
      </c>
    </row>
    <row r="5243" spans="1:6" x14ac:dyDescent="0.35">
      <c r="A5243">
        <v>64097</v>
      </c>
      <c r="B5243" t="s">
        <v>5613</v>
      </c>
      <c r="C5243" t="s">
        <v>432</v>
      </c>
      <c r="D5243" t="s">
        <v>433</v>
      </c>
      <c r="E5243">
        <v>15.032299999999999</v>
      </c>
      <c r="F5243">
        <f t="shared" si="85"/>
        <v>64</v>
      </c>
    </row>
    <row r="5244" spans="1:6" x14ac:dyDescent="0.35">
      <c r="A5244">
        <v>64098</v>
      </c>
      <c r="B5244" t="s">
        <v>5614</v>
      </c>
      <c r="C5244" t="s">
        <v>442</v>
      </c>
      <c r="D5244" t="s">
        <v>433</v>
      </c>
      <c r="E5244">
        <v>32.0259</v>
      </c>
      <c r="F5244">
        <f t="shared" si="85"/>
        <v>64</v>
      </c>
    </row>
    <row r="5245" spans="1:6" x14ac:dyDescent="0.35">
      <c r="A5245">
        <v>64099</v>
      </c>
      <c r="B5245" t="s">
        <v>5615</v>
      </c>
      <c r="C5245" t="s">
        <v>428</v>
      </c>
      <c r="D5245" t="s">
        <v>429</v>
      </c>
      <c r="E5245">
        <v>53.125999999999998</v>
      </c>
      <c r="F5245">
        <f t="shared" si="85"/>
        <v>64</v>
      </c>
    </row>
    <row r="5246" spans="1:6" x14ac:dyDescent="0.35">
      <c r="A5246">
        <v>64100</v>
      </c>
      <c r="B5246" t="s">
        <v>5616</v>
      </c>
      <c r="C5246" t="s">
        <v>428</v>
      </c>
      <c r="D5246" t="s">
        <v>429</v>
      </c>
      <c r="E5246">
        <v>5.8712999999999997</v>
      </c>
      <c r="F5246">
        <f t="shared" si="85"/>
        <v>64</v>
      </c>
    </row>
    <row r="5247" spans="1:6" x14ac:dyDescent="0.35">
      <c r="A5247">
        <v>64101</v>
      </c>
      <c r="B5247" t="s">
        <v>5617</v>
      </c>
      <c r="C5247" t="s">
        <v>428</v>
      </c>
      <c r="D5247" t="s">
        <v>429</v>
      </c>
      <c r="E5247">
        <v>22.082000000000001</v>
      </c>
      <c r="F5247">
        <f t="shared" si="85"/>
        <v>64</v>
      </c>
    </row>
    <row r="5248" spans="1:6" x14ac:dyDescent="0.35">
      <c r="A5248">
        <v>64102</v>
      </c>
      <c r="B5248" t="s">
        <v>5618</v>
      </c>
      <c r="C5248" t="s">
        <v>428</v>
      </c>
      <c r="D5248" t="s">
        <v>429</v>
      </c>
      <c r="E5248">
        <v>8.1661999999999999</v>
      </c>
      <c r="F5248">
        <f t="shared" si="85"/>
        <v>64</v>
      </c>
    </row>
    <row r="5249" spans="1:6" x14ac:dyDescent="0.35">
      <c r="A5249">
        <v>64103</v>
      </c>
      <c r="B5249" t="s">
        <v>5619</v>
      </c>
      <c r="C5249" t="s">
        <v>428</v>
      </c>
      <c r="D5249" t="s">
        <v>429</v>
      </c>
      <c r="E5249">
        <v>5.2821999999999996</v>
      </c>
      <c r="F5249">
        <f t="shared" si="85"/>
        <v>64</v>
      </c>
    </row>
    <row r="5250" spans="1:6" x14ac:dyDescent="0.35">
      <c r="A5250">
        <v>64104</v>
      </c>
      <c r="B5250" t="s">
        <v>5620</v>
      </c>
      <c r="C5250" t="s">
        <v>442</v>
      </c>
      <c r="D5250" t="s">
        <v>433</v>
      </c>
      <c r="E5250">
        <v>16.831</v>
      </c>
      <c r="F5250">
        <f t="shared" si="85"/>
        <v>64</v>
      </c>
    </row>
    <row r="5251" spans="1:6" x14ac:dyDescent="0.35">
      <c r="A5251">
        <v>64105</v>
      </c>
      <c r="B5251" t="s">
        <v>5621</v>
      </c>
      <c r="C5251" t="s">
        <v>428</v>
      </c>
      <c r="D5251" t="s">
        <v>429</v>
      </c>
      <c r="E5251">
        <v>11.5661</v>
      </c>
      <c r="F5251">
        <f t="shared" ref="F5251:F5314" si="86">INT(A5251/1000)</f>
        <v>64</v>
      </c>
    </row>
    <row r="5252" spans="1:6" x14ac:dyDescent="0.35">
      <c r="A5252">
        <v>64106</v>
      </c>
      <c r="B5252" t="s">
        <v>5622</v>
      </c>
      <c r="C5252" t="s">
        <v>428</v>
      </c>
      <c r="D5252" t="s">
        <v>429</v>
      </c>
      <c r="E5252">
        <v>10.0441</v>
      </c>
      <c r="F5252">
        <f t="shared" si="86"/>
        <v>64</v>
      </c>
    </row>
    <row r="5253" spans="1:6" x14ac:dyDescent="0.35">
      <c r="A5253">
        <v>64107</v>
      </c>
      <c r="B5253" t="s">
        <v>5623</v>
      </c>
      <c r="C5253" t="s">
        <v>442</v>
      </c>
      <c r="D5253" t="s">
        <v>433</v>
      </c>
      <c r="E5253">
        <v>14.305099999999999</v>
      </c>
      <c r="F5253">
        <f t="shared" si="86"/>
        <v>64</v>
      </c>
    </row>
    <row r="5254" spans="1:6" x14ac:dyDescent="0.35">
      <c r="A5254">
        <v>64108</v>
      </c>
      <c r="B5254" t="s">
        <v>5624</v>
      </c>
      <c r="C5254" t="s">
        <v>432</v>
      </c>
      <c r="D5254" t="s">
        <v>433</v>
      </c>
      <c r="E5254">
        <v>23.1739</v>
      </c>
      <c r="F5254">
        <f t="shared" si="86"/>
        <v>64</v>
      </c>
    </row>
    <row r="5255" spans="1:6" x14ac:dyDescent="0.35">
      <c r="A5255">
        <v>64109</v>
      </c>
      <c r="B5255" t="s">
        <v>5625</v>
      </c>
      <c r="C5255" t="s">
        <v>432</v>
      </c>
      <c r="D5255" t="s">
        <v>433</v>
      </c>
      <c r="E5255">
        <v>26.6936</v>
      </c>
      <c r="F5255">
        <f t="shared" si="86"/>
        <v>64</v>
      </c>
    </row>
    <row r="5256" spans="1:6" x14ac:dyDescent="0.35">
      <c r="A5256">
        <v>64110</v>
      </c>
      <c r="B5256" t="s">
        <v>5626</v>
      </c>
      <c r="C5256" t="s">
        <v>428</v>
      </c>
      <c r="D5256" t="s">
        <v>429</v>
      </c>
      <c r="E5256">
        <v>10.3809</v>
      </c>
      <c r="F5256">
        <f t="shared" si="86"/>
        <v>64</v>
      </c>
    </row>
    <row r="5257" spans="1:6" x14ac:dyDescent="0.35">
      <c r="A5257">
        <v>64111</v>
      </c>
      <c r="B5257" t="s">
        <v>5627</v>
      </c>
      <c r="C5257" t="s">
        <v>428</v>
      </c>
      <c r="D5257" t="s">
        <v>429</v>
      </c>
      <c r="E5257">
        <v>4.1058000000000003</v>
      </c>
      <c r="F5257">
        <f t="shared" si="86"/>
        <v>64</v>
      </c>
    </row>
    <row r="5258" spans="1:6" x14ac:dyDescent="0.35">
      <c r="A5258">
        <v>64112</v>
      </c>
      <c r="B5258" t="s">
        <v>5628</v>
      </c>
      <c r="C5258" t="s">
        <v>432</v>
      </c>
      <c r="D5258" t="s">
        <v>433</v>
      </c>
      <c r="E5258">
        <v>10.357799999999999</v>
      </c>
      <c r="F5258">
        <f t="shared" si="86"/>
        <v>64</v>
      </c>
    </row>
    <row r="5259" spans="1:6" x14ac:dyDescent="0.35">
      <c r="A5259">
        <v>64113</v>
      </c>
      <c r="B5259" t="s">
        <v>5629</v>
      </c>
      <c r="C5259" t="s">
        <v>428</v>
      </c>
      <c r="D5259" t="s">
        <v>429</v>
      </c>
      <c r="E5259">
        <v>5.9649000000000001</v>
      </c>
      <c r="F5259">
        <f t="shared" si="86"/>
        <v>64</v>
      </c>
    </row>
    <row r="5260" spans="1:6" x14ac:dyDescent="0.35">
      <c r="A5260">
        <v>64114</v>
      </c>
      <c r="B5260" t="s">
        <v>5630</v>
      </c>
      <c r="C5260" t="s">
        <v>432</v>
      </c>
      <c r="D5260" t="s">
        <v>433</v>
      </c>
      <c r="E5260">
        <v>47.452100000000002</v>
      </c>
      <c r="F5260">
        <f t="shared" si="86"/>
        <v>64</v>
      </c>
    </row>
    <row r="5261" spans="1:6" x14ac:dyDescent="0.35">
      <c r="A5261">
        <v>64115</v>
      </c>
      <c r="B5261" t="s">
        <v>5631</v>
      </c>
      <c r="C5261" t="s">
        <v>432</v>
      </c>
      <c r="D5261" t="s">
        <v>433</v>
      </c>
      <c r="E5261">
        <v>14.9884</v>
      </c>
      <c r="F5261">
        <f t="shared" si="86"/>
        <v>64</v>
      </c>
    </row>
    <row r="5262" spans="1:6" x14ac:dyDescent="0.35">
      <c r="A5262">
        <v>64116</v>
      </c>
      <c r="B5262" t="s">
        <v>5632</v>
      </c>
      <c r="C5262" t="s">
        <v>428</v>
      </c>
      <c r="D5262" t="s">
        <v>429</v>
      </c>
      <c r="E5262">
        <v>13.8589</v>
      </c>
      <c r="F5262">
        <f t="shared" si="86"/>
        <v>64</v>
      </c>
    </row>
    <row r="5263" spans="1:6" x14ac:dyDescent="0.35">
      <c r="A5263">
        <v>64117</v>
      </c>
      <c r="B5263" t="s">
        <v>5633</v>
      </c>
      <c r="C5263" t="s">
        <v>432</v>
      </c>
      <c r="D5263" t="s">
        <v>433</v>
      </c>
      <c r="E5263">
        <v>8.9095999999999993</v>
      </c>
      <c r="F5263">
        <f t="shared" si="86"/>
        <v>64</v>
      </c>
    </row>
    <row r="5264" spans="1:6" x14ac:dyDescent="0.35">
      <c r="A5264">
        <v>64118</v>
      </c>
      <c r="B5264" t="s">
        <v>5634</v>
      </c>
      <c r="C5264" t="s">
        <v>432</v>
      </c>
      <c r="D5264" t="s">
        <v>433</v>
      </c>
      <c r="E5264">
        <v>20.2822</v>
      </c>
      <c r="F5264">
        <f t="shared" si="86"/>
        <v>64</v>
      </c>
    </row>
    <row r="5265" spans="1:6" x14ac:dyDescent="0.35">
      <c r="A5265">
        <v>64119</v>
      </c>
      <c r="B5265" t="s">
        <v>5635</v>
      </c>
      <c r="C5265" t="s">
        <v>428</v>
      </c>
      <c r="D5265" t="s">
        <v>429</v>
      </c>
      <c r="E5265">
        <v>32.180599999999998</v>
      </c>
      <c r="F5265">
        <f t="shared" si="86"/>
        <v>64</v>
      </c>
    </row>
    <row r="5266" spans="1:6" x14ac:dyDescent="0.35">
      <c r="A5266">
        <v>64120</v>
      </c>
      <c r="B5266" t="s">
        <v>5636</v>
      </c>
      <c r="C5266" t="s">
        <v>432</v>
      </c>
      <c r="D5266" t="s">
        <v>433</v>
      </c>
      <c r="E5266">
        <v>19.240300000000001</v>
      </c>
      <c r="F5266">
        <f t="shared" si="86"/>
        <v>64</v>
      </c>
    </row>
    <row r="5267" spans="1:6" x14ac:dyDescent="0.35">
      <c r="A5267">
        <v>64121</v>
      </c>
      <c r="B5267" t="s">
        <v>5637</v>
      </c>
      <c r="C5267" t="s">
        <v>428</v>
      </c>
      <c r="D5267" t="s">
        <v>429</v>
      </c>
      <c r="E5267">
        <v>39.899700000000003</v>
      </c>
      <c r="F5267">
        <f t="shared" si="86"/>
        <v>64</v>
      </c>
    </row>
    <row r="5268" spans="1:6" x14ac:dyDescent="0.35">
      <c r="A5268">
        <v>65001</v>
      </c>
      <c r="B5268" t="s">
        <v>5638</v>
      </c>
      <c r="C5268" t="s">
        <v>432</v>
      </c>
      <c r="D5268" t="s">
        <v>433</v>
      </c>
      <c r="E5268">
        <v>72.139499999999998</v>
      </c>
      <c r="F5268">
        <f t="shared" si="86"/>
        <v>65</v>
      </c>
    </row>
    <row r="5269" spans="1:6" x14ac:dyDescent="0.35">
      <c r="A5269">
        <v>65002</v>
      </c>
      <c r="B5269" t="s">
        <v>5639</v>
      </c>
      <c r="C5269" t="s">
        <v>432</v>
      </c>
      <c r="D5269" t="s">
        <v>433</v>
      </c>
      <c r="E5269">
        <v>32.593000000000004</v>
      </c>
      <c r="F5269">
        <f t="shared" si="86"/>
        <v>65</v>
      </c>
    </row>
    <row r="5270" spans="1:6" x14ac:dyDescent="0.35">
      <c r="A5270">
        <v>65003</v>
      </c>
      <c r="B5270" t="s">
        <v>5640</v>
      </c>
      <c r="C5270" t="s">
        <v>442</v>
      </c>
      <c r="D5270" t="s">
        <v>433</v>
      </c>
      <c r="E5270">
        <v>40.349800000000002</v>
      </c>
      <c r="F5270">
        <f t="shared" si="86"/>
        <v>65</v>
      </c>
    </row>
    <row r="5271" spans="1:6" x14ac:dyDescent="0.35">
      <c r="A5271">
        <v>65004</v>
      </c>
      <c r="B5271" t="s">
        <v>5641</v>
      </c>
      <c r="C5271" t="s">
        <v>451</v>
      </c>
      <c r="D5271" t="s">
        <v>433</v>
      </c>
      <c r="E5271">
        <v>4.6394000000000002</v>
      </c>
      <c r="F5271">
        <f t="shared" si="86"/>
        <v>65</v>
      </c>
    </row>
    <row r="5272" spans="1:6" x14ac:dyDescent="0.35">
      <c r="A5272">
        <v>65005</v>
      </c>
      <c r="B5272" t="s">
        <v>5642</v>
      </c>
      <c r="C5272" t="s">
        <v>442</v>
      </c>
      <c r="D5272" t="s">
        <v>433</v>
      </c>
      <c r="E5272">
        <v>53.058</v>
      </c>
      <c r="F5272">
        <f t="shared" si="86"/>
        <v>65</v>
      </c>
    </row>
    <row r="5273" spans="1:6" x14ac:dyDescent="0.35">
      <c r="A5273">
        <v>65006</v>
      </c>
      <c r="B5273" t="s">
        <v>5643</v>
      </c>
      <c r="C5273" t="s">
        <v>432</v>
      </c>
      <c r="D5273" t="s">
        <v>433</v>
      </c>
      <c r="E5273">
        <v>5.8006000000000002</v>
      </c>
      <c r="F5273">
        <f t="shared" si="86"/>
        <v>65</v>
      </c>
    </row>
    <row r="5274" spans="1:6" x14ac:dyDescent="0.35">
      <c r="A5274">
        <v>65007</v>
      </c>
      <c r="B5274" t="s">
        <v>5644</v>
      </c>
      <c r="C5274" t="s">
        <v>428</v>
      </c>
      <c r="D5274" t="s">
        <v>429</v>
      </c>
      <c r="E5274">
        <v>14.1059</v>
      </c>
      <c r="F5274">
        <f t="shared" si="86"/>
        <v>65</v>
      </c>
    </row>
    <row r="5275" spans="1:6" x14ac:dyDescent="0.35">
      <c r="A5275">
        <v>65008</v>
      </c>
      <c r="B5275" t="s">
        <v>5645</v>
      </c>
      <c r="C5275" t="s">
        <v>432</v>
      </c>
      <c r="D5275" t="s">
        <v>433</v>
      </c>
      <c r="E5275">
        <v>32.668100000000003</v>
      </c>
      <c r="F5275">
        <f t="shared" si="86"/>
        <v>65</v>
      </c>
    </row>
    <row r="5276" spans="1:6" x14ac:dyDescent="0.35">
      <c r="A5276">
        <v>65009</v>
      </c>
      <c r="B5276" t="s">
        <v>5646</v>
      </c>
      <c r="C5276" t="s">
        <v>451</v>
      </c>
      <c r="D5276" t="s">
        <v>433</v>
      </c>
      <c r="E5276">
        <v>37.567799999999998</v>
      </c>
      <c r="F5276">
        <f t="shared" si="86"/>
        <v>65</v>
      </c>
    </row>
    <row r="5277" spans="1:6" x14ac:dyDescent="0.35">
      <c r="A5277">
        <v>65010</v>
      </c>
      <c r="B5277" t="s">
        <v>5647</v>
      </c>
      <c r="C5277" t="s">
        <v>442</v>
      </c>
      <c r="D5277" t="s">
        <v>433</v>
      </c>
      <c r="E5277">
        <v>26.3553</v>
      </c>
      <c r="F5277">
        <f t="shared" si="86"/>
        <v>65</v>
      </c>
    </row>
    <row r="5278" spans="1:6" x14ac:dyDescent="0.35">
      <c r="A5278">
        <v>65011</v>
      </c>
      <c r="B5278" t="s">
        <v>5648</v>
      </c>
      <c r="C5278" t="s">
        <v>432</v>
      </c>
      <c r="D5278" t="s">
        <v>433</v>
      </c>
      <c r="E5278">
        <v>0.1124</v>
      </c>
      <c r="F5278">
        <f t="shared" si="86"/>
        <v>65</v>
      </c>
    </row>
    <row r="5279" spans="1:6" x14ac:dyDescent="0.35">
      <c r="A5279">
        <v>65012</v>
      </c>
      <c r="B5279" t="s">
        <v>5649</v>
      </c>
      <c r="C5279" t="s">
        <v>442</v>
      </c>
      <c r="D5279" t="s">
        <v>433</v>
      </c>
      <c r="E5279">
        <v>35.074399999999997</v>
      </c>
      <c r="F5279">
        <f t="shared" si="86"/>
        <v>65</v>
      </c>
    </row>
    <row r="5280" spans="1:6" x14ac:dyDescent="0.35">
      <c r="A5280">
        <v>65013</v>
      </c>
      <c r="B5280" t="s">
        <v>5650</v>
      </c>
      <c r="C5280" t="s">
        <v>428</v>
      </c>
      <c r="D5280" t="s">
        <v>429</v>
      </c>
      <c r="E5280">
        <v>17.787400000000002</v>
      </c>
      <c r="F5280">
        <f t="shared" si="86"/>
        <v>65</v>
      </c>
    </row>
    <row r="5281" spans="1:6" x14ac:dyDescent="0.35">
      <c r="A5281">
        <v>65014</v>
      </c>
      <c r="B5281" t="s">
        <v>5651</v>
      </c>
      <c r="C5281" t="s">
        <v>428</v>
      </c>
      <c r="D5281" t="s">
        <v>429</v>
      </c>
      <c r="E5281">
        <v>56.702399999999997</v>
      </c>
      <c r="F5281">
        <f t="shared" si="86"/>
        <v>65</v>
      </c>
    </row>
    <row r="5282" spans="1:6" x14ac:dyDescent="0.35">
      <c r="A5282">
        <v>65015</v>
      </c>
      <c r="B5282" t="s">
        <v>5652</v>
      </c>
      <c r="C5282" t="s">
        <v>432</v>
      </c>
      <c r="D5282" t="s">
        <v>433</v>
      </c>
      <c r="E5282">
        <v>16.393799999999999</v>
      </c>
      <c r="F5282">
        <f t="shared" si="86"/>
        <v>65</v>
      </c>
    </row>
    <row r="5283" spans="1:6" x14ac:dyDescent="0.35">
      <c r="A5283">
        <v>65016</v>
      </c>
      <c r="B5283" t="s">
        <v>5653</v>
      </c>
      <c r="C5283" t="s">
        <v>442</v>
      </c>
      <c r="D5283" t="s">
        <v>433</v>
      </c>
      <c r="E5283">
        <v>14.388500000000001</v>
      </c>
      <c r="F5283">
        <f t="shared" si="86"/>
        <v>65</v>
      </c>
    </row>
    <row r="5284" spans="1:6" x14ac:dyDescent="0.35">
      <c r="A5284">
        <v>65017</v>
      </c>
      <c r="B5284" t="s">
        <v>5654</v>
      </c>
      <c r="C5284" t="s">
        <v>442</v>
      </c>
      <c r="D5284" t="s">
        <v>433</v>
      </c>
      <c r="E5284">
        <v>65.741699999999994</v>
      </c>
      <c r="F5284">
        <f t="shared" si="86"/>
        <v>65</v>
      </c>
    </row>
    <row r="5285" spans="1:6" x14ac:dyDescent="0.35">
      <c r="A5285">
        <v>65018</v>
      </c>
      <c r="B5285" t="s">
        <v>5655</v>
      </c>
      <c r="C5285" t="s">
        <v>432</v>
      </c>
      <c r="D5285" t="s">
        <v>433</v>
      </c>
      <c r="E5285">
        <v>16.001100000000001</v>
      </c>
      <c r="F5285">
        <f t="shared" si="86"/>
        <v>65</v>
      </c>
    </row>
    <row r="5286" spans="1:6" x14ac:dyDescent="0.35">
      <c r="A5286">
        <v>65019</v>
      </c>
      <c r="B5286" t="s">
        <v>5656</v>
      </c>
      <c r="C5286" t="s">
        <v>442</v>
      </c>
      <c r="D5286" t="s">
        <v>433</v>
      </c>
      <c r="E5286">
        <v>35.335999999999999</v>
      </c>
      <c r="F5286">
        <f t="shared" si="86"/>
        <v>65</v>
      </c>
    </row>
    <row r="5287" spans="1:6" x14ac:dyDescent="0.35">
      <c r="A5287">
        <v>65020</v>
      </c>
      <c r="B5287" t="s">
        <v>5657</v>
      </c>
      <c r="C5287" t="s">
        <v>428</v>
      </c>
      <c r="D5287" t="s">
        <v>429</v>
      </c>
      <c r="E5287">
        <v>14.347200000000001</v>
      </c>
      <c r="F5287">
        <f t="shared" si="86"/>
        <v>65</v>
      </c>
    </row>
    <row r="5288" spans="1:6" x14ac:dyDescent="0.35">
      <c r="A5288">
        <v>65021</v>
      </c>
      <c r="B5288" t="s">
        <v>5658</v>
      </c>
      <c r="C5288" t="s">
        <v>451</v>
      </c>
      <c r="D5288" t="s">
        <v>433</v>
      </c>
      <c r="E5288">
        <v>71.272599999999997</v>
      </c>
      <c r="F5288">
        <f t="shared" si="86"/>
        <v>65</v>
      </c>
    </row>
    <row r="5289" spans="1:6" x14ac:dyDescent="0.35">
      <c r="A5289">
        <v>65022</v>
      </c>
      <c r="B5289" t="s">
        <v>5659</v>
      </c>
      <c r="C5289" t="s">
        <v>428</v>
      </c>
      <c r="D5289" t="s">
        <v>429</v>
      </c>
      <c r="E5289">
        <v>135.9701</v>
      </c>
      <c r="F5289">
        <f t="shared" si="86"/>
        <v>65</v>
      </c>
    </row>
    <row r="5290" spans="1:6" x14ac:dyDescent="0.35">
      <c r="A5290">
        <v>65023</v>
      </c>
      <c r="B5290" t="s">
        <v>5660</v>
      </c>
      <c r="C5290" t="s">
        <v>451</v>
      </c>
      <c r="D5290" t="s">
        <v>433</v>
      </c>
      <c r="E5290">
        <v>29.6555</v>
      </c>
      <c r="F5290">
        <f t="shared" si="86"/>
        <v>65</v>
      </c>
    </row>
    <row r="5291" spans="1:6" x14ac:dyDescent="0.35">
      <c r="A5291">
        <v>65024</v>
      </c>
      <c r="B5291" t="s">
        <v>5661</v>
      </c>
      <c r="C5291" t="s">
        <v>451</v>
      </c>
      <c r="D5291" t="s">
        <v>433</v>
      </c>
      <c r="E5291">
        <v>17.4405</v>
      </c>
      <c r="F5291">
        <f t="shared" si="86"/>
        <v>65</v>
      </c>
    </row>
    <row r="5292" spans="1:6" x14ac:dyDescent="0.35">
      <c r="A5292">
        <v>65025</v>
      </c>
      <c r="B5292" t="s">
        <v>5662</v>
      </c>
      <c r="C5292" t="s">
        <v>442</v>
      </c>
      <c r="D5292" t="s">
        <v>433</v>
      </c>
      <c r="E5292">
        <v>112.8719</v>
      </c>
      <c r="F5292">
        <f t="shared" si="86"/>
        <v>65</v>
      </c>
    </row>
    <row r="5293" spans="1:6" x14ac:dyDescent="0.35">
      <c r="A5293">
        <v>65026</v>
      </c>
      <c r="B5293" t="s">
        <v>5663</v>
      </c>
      <c r="C5293" t="s">
        <v>432</v>
      </c>
      <c r="D5293" t="s">
        <v>433</v>
      </c>
      <c r="E5293">
        <v>35.392400000000002</v>
      </c>
      <c r="F5293">
        <f t="shared" si="86"/>
        <v>65</v>
      </c>
    </row>
    <row r="5294" spans="1:6" x14ac:dyDescent="0.35">
      <c r="A5294">
        <v>65027</v>
      </c>
      <c r="B5294" t="s">
        <v>5664</v>
      </c>
      <c r="C5294" t="s">
        <v>451</v>
      </c>
      <c r="D5294" t="s">
        <v>433</v>
      </c>
      <c r="E5294">
        <v>86.326899999999995</v>
      </c>
      <c r="F5294">
        <f t="shared" si="86"/>
        <v>65</v>
      </c>
    </row>
    <row r="5295" spans="1:6" x14ac:dyDescent="0.35">
      <c r="A5295">
        <v>65028</v>
      </c>
      <c r="B5295" t="s">
        <v>5665</v>
      </c>
      <c r="C5295" t="s">
        <v>451</v>
      </c>
      <c r="D5295" t="s">
        <v>433</v>
      </c>
      <c r="E5295">
        <v>32.007800000000003</v>
      </c>
      <c r="F5295">
        <f t="shared" si="86"/>
        <v>65</v>
      </c>
    </row>
    <row r="5296" spans="1:6" x14ac:dyDescent="0.35">
      <c r="A5296">
        <v>65029</v>
      </c>
      <c r="B5296" t="s">
        <v>5666</v>
      </c>
      <c r="C5296" t="s">
        <v>432</v>
      </c>
      <c r="D5296" t="s">
        <v>433</v>
      </c>
      <c r="E5296">
        <v>45.709299999999999</v>
      </c>
      <c r="F5296">
        <f t="shared" si="86"/>
        <v>65</v>
      </c>
    </row>
    <row r="5297" spans="1:6" x14ac:dyDescent="0.35">
      <c r="A5297">
        <v>65030</v>
      </c>
      <c r="B5297" t="s">
        <v>5667</v>
      </c>
      <c r="C5297" t="s">
        <v>432</v>
      </c>
      <c r="D5297" t="s">
        <v>433</v>
      </c>
      <c r="E5297">
        <v>57.695399999999999</v>
      </c>
      <c r="F5297">
        <f t="shared" si="86"/>
        <v>65</v>
      </c>
    </row>
    <row r="5298" spans="1:6" x14ac:dyDescent="0.35">
      <c r="A5298">
        <v>65031</v>
      </c>
      <c r="B5298" t="s">
        <v>5668</v>
      </c>
      <c r="C5298" t="s">
        <v>432</v>
      </c>
      <c r="D5298" t="s">
        <v>433</v>
      </c>
      <c r="E5298">
        <v>36.977200000000003</v>
      </c>
      <c r="F5298">
        <f t="shared" si="86"/>
        <v>65</v>
      </c>
    </row>
    <row r="5299" spans="1:6" x14ac:dyDescent="0.35">
      <c r="A5299">
        <v>65032</v>
      </c>
      <c r="B5299" t="s">
        <v>5669</v>
      </c>
      <c r="C5299" t="s">
        <v>432</v>
      </c>
      <c r="D5299" t="s">
        <v>433</v>
      </c>
      <c r="E5299">
        <v>18.2212</v>
      </c>
      <c r="F5299">
        <f t="shared" si="86"/>
        <v>65</v>
      </c>
    </row>
    <row r="5300" spans="1:6" x14ac:dyDescent="0.35">
      <c r="A5300">
        <v>65033</v>
      </c>
      <c r="B5300" t="s">
        <v>5670</v>
      </c>
      <c r="C5300" t="s">
        <v>432</v>
      </c>
      <c r="D5300" t="s">
        <v>433</v>
      </c>
      <c r="E5300">
        <v>14.3362</v>
      </c>
      <c r="F5300">
        <f t="shared" si="86"/>
        <v>65</v>
      </c>
    </row>
    <row r="5301" spans="1:6" x14ac:dyDescent="0.35">
      <c r="A5301">
        <v>65034</v>
      </c>
      <c r="B5301" t="s">
        <v>5671</v>
      </c>
      <c r="C5301" t="s">
        <v>428</v>
      </c>
      <c r="D5301" t="s">
        <v>429</v>
      </c>
      <c r="E5301">
        <v>13.4414</v>
      </c>
      <c r="F5301">
        <f t="shared" si="86"/>
        <v>65</v>
      </c>
    </row>
    <row r="5302" spans="1:6" x14ac:dyDescent="0.35">
      <c r="A5302">
        <v>65035</v>
      </c>
      <c r="B5302" t="s">
        <v>5672</v>
      </c>
      <c r="C5302" t="s">
        <v>432</v>
      </c>
      <c r="D5302" t="s">
        <v>433</v>
      </c>
      <c r="E5302">
        <v>14.0817</v>
      </c>
      <c r="F5302">
        <f t="shared" si="86"/>
        <v>65</v>
      </c>
    </row>
    <row r="5303" spans="1:6" x14ac:dyDescent="0.35">
      <c r="A5303">
        <v>65036</v>
      </c>
      <c r="B5303" t="s">
        <v>5673</v>
      </c>
      <c r="C5303" t="s">
        <v>428</v>
      </c>
      <c r="D5303" t="s">
        <v>429</v>
      </c>
      <c r="E5303">
        <v>10.504200000000001</v>
      </c>
      <c r="F5303">
        <f t="shared" si="86"/>
        <v>65</v>
      </c>
    </row>
    <row r="5304" spans="1:6" x14ac:dyDescent="0.35">
      <c r="A5304">
        <v>65037</v>
      </c>
      <c r="B5304" t="s">
        <v>5674</v>
      </c>
      <c r="C5304" t="s">
        <v>428</v>
      </c>
      <c r="D5304" t="s">
        <v>429</v>
      </c>
      <c r="E5304">
        <v>36.031599999999997</v>
      </c>
      <c r="F5304">
        <f t="shared" si="86"/>
        <v>65</v>
      </c>
    </row>
    <row r="5305" spans="1:6" x14ac:dyDescent="0.35">
      <c r="A5305">
        <v>65038</v>
      </c>
      <c r="B5305" t="s">
        <v>5675</v>
      </c>
      <c r="C5305" t="s">
        <v>451</v>
      </c>
      <c r="D5305" t="s">
        <v>433</v>
      </c>
      <c r="E5305">
        <v>31.281700000000001</v>
      </c>
      <c r="F5305">
        <f t="shared" si="86"/>
        <v>65</v>
      </c>
    </row>
    <row r="5306" spans="1:6" x14ac:dyDescent="0.35">
      <c r="A5306">
        <v>65039</v>
      </c>
      <c r="B5306" t="s">
        <v>5676</v>
      </c>
      <c r="C5306" t="s">
        <v>451</v>
      </c>
      <c r="D5306" t="s">
        <v>433</v>
      </c>
      <c r="E5306">
        <v>47.539099999999998</v>
      </c>
      <c r="F5306">
        <f t="shared" si="86"/>
        <v>65</v>
      </c>
    </row>
    <row r="5307" spans="1:6" x14ac:dyDescent="0.35">
      <c r="A5307">
        <v>65040</v>
      </c>
      <c r="B5307" t="s">
        <v>5677</v>
      </c>
      <c r="C5307" t="s">
        <v>451</v>
      </c>
      <c r="D5307" t="s">
        <v>433</v>
      </c>
      <c r="E5307">
        <v>46.2879</v>
      </c>
      <c r="F5307">
        <f t="shared" si="86"/>
        <v>65</v>
      </c>
    </row>
    <row r="5308" spans="1:6" x14ac:dyDescent="0.35">
      <c r="A5308">
        <v>65041</v>
      </c>
      <c r="B5308" t="s">
        <v>5678</v>
      </c>
      <c r="C5308" t="s">
        <v>428</v>
      </c>
      <c r="D5308" t="s">
        <v>429</v>
      </c>
      <c r="E5308">
        <v>5.3249000000000004</v>
      </c>
      <c r="F5308">
        <f t="shared" si="86"/>
        <v>65</v>
      </c>
    </row>
    <row r="5309" spans="1:6" x14ac:dyDescent="0.35">
      <c r="A5309">
        <v>65042</v>
      </c>
      <c r="B5309" t="s">
        <v>5679</v>
      </c>
      <c r="C5309" t="s">
        <v>432</v>
      </c>
      <c r="D5309" t="s">
        <v>433</v>
      </c>
      <c r="E5309">
        <v>41.467700000000001</v>
      </c>
      <c r="F5309">
        <f t="shared" si="86"/>
        <v>65</v>
      </c>
    </row>
    <row r="5310" spans="1:6" x14ac:dyDescent="0.35">
      <c r="A5310">
        <v>65043</v>
      </c>
      <c r="B5310" t="s">
        <v>5680</v>
      </c>
      <c r="C5310" t="s">
        <v>442</v>
      </c>
      <c r="D5310" t="s">
        <v>433</v>
      </c>
      <c r="E5310">
        <v>55.906799999999997</v>
      </c>
      <c r="F5310">
        <f t="shared" si="86"/>
        <v>65</v>
      </c>
    </row>
    <row r="5311" spans="1:6" x14ac:dyDescent="0.35">
      <c r="A5311">
        <v>65044</v>
      </c>
      <c r="B5311" t="s">
        <v>5681</v>
      </c>
      <c r="C5311" t="s">
        <v>432</v>
      </c>
      <c r="D5311" t="s">
        <v>433</v>
      </c>
      <c r="E5311">
        <v>0.97040000000000004</v>
      </c>
      <c r="F5311">
        <f t="shared" si="86"/>
        <v>65</v>
      </c>
    </row>
    <row r="5312" spans="1:6" x14ac:dyDescent="0.35">
      <c r="A5312">
        <v>65045</v>
      </c>
      <c r="B5312" t="s">
        <v>5682</v>
      </c>
      <c r="C5312" t="s">
        <v>442</v>
      </c>
      <c r="D5312" t="s">
        <v>433</v>
      </c>
      <c r="E5312">
        <v>7.9032999999999998</v>
      </c>
      <c r="F5312">
        <f t="shared" si="86"/>
        <v>65</v>
      </c>
    </row>
    <row r="5313" spans="1:6" x14ac:dyDescent="0.35">
      <c r="A5313">
        <v>65046</v>
      </c>
      <c r="B5313" t="s">
        <v>5683</v>
      </c>
      <c r="C5313" t="s">
        <v>428</v>
      </c>
      <c r="D5313" t="s">
        <v>429</v>
      </c>
      <c r="E5313">
        <v>28.5733</v>
      </c>
      <c r="F5313">
        <f t="shared" si="86"/>
        <v>65</v>
      </c>
    </row>
    <row r="5314" spans="1:6" x14ac:dyDescent="0.35">
      <c r="A5314">
        <v>65047</v>
      </c>
      <c r="B5314" t="s">
        <v>5684</v>
      </c>
      <c r="C5314" t="s">
        <v>428</v>
      </c>
      <c r="D5314" t="s">
        <v>429</v>
      </c>
      <c r="E5314">
        <v>6.7954999999999997</v>
      </c>
      <c r="F5314">
        <f t="shared" si="86"/>
        <v>65</v>
      </c>
    </row>
    <row r="5315" spans="1:6" x14ac:dyDescent="0.35">
      <c r="A5315">
        <v>65048</v>
      </c>
      <c r="B5315" t="s">
        <v>5685</v>
      </c>
      <c r="C5315" t="s">
        <v>432</v>
      </c>
      <c r="D5315" t="s">
        <v>433</v>
      </c>
      <c r="E5315">
        <v>59.097799999999999</v>
      </c>
      <c r="F5315">
        <f t="shared" ref="F5315:F5378" si="87">INT(A5315/1000)</f>
        <v>65</v>
      </c>
    </row>
    <row r="5316" spans="1:6" x14ac:dyDescent="0.35">
      <c r="A5316">
        <v>65049</v>
      </c>
      <c r="B5316" t="s">
        <v>5686</v>
      </c>
      <c r="C5316" t="s">
        <v>451</v>
      </c>
      <c r="D5316" t="s">
        <v>433</v>
      </c>
      <c r="E5316">
        <v>18.280899999999999</v>
      </c>
      <c r="F5316">
        <f t="shared" si="87"/>
        <v>65</v>
      </c>
    </row>
    <row r="5317" spans="1:6" x14ac:dyDescent="0.35">
      <c r="A5317">
        <v>65050</v>
      </c>
      <c r="B5317" t="s">
        <v>5687</v>
      </c>
      <c r="C5317" t="s">
        <v>511</v>
      </c>
      <c r="D5317" t="s">
        <v>429</v>
      </c>
      <c r="E5317">
        <v>137.87739999999999</v>
      </c>
      <c r="F5317">
        <f t="shared" si="87"/>
        <v>65</v>
      </c>
    </row>
    <row r="5318" spans="1:6" x14ac:dyDescent="0.35">
      <c r="A5318">
        <v>65051</v>
      </c>
      <c r="B5318" t="s">
        <v>5688</v>
      </c>
      <c r="C5318" t="s">
        <v>432</v>
      </c>
      <c r="D5318" t="s">
        <v>433</v>
      </c>
      <c r="E5318">
        <v>41.235599999999998</v>
      </c>
      <c r="F5318">
        <f t="shared" si="87"/>
        <v>65</v>
      </c>
    </row>
    <row r="5319" spans="1:6" x14ac:dyDescent="0.35">
      <c r="A5319">
        <v>65052</v>
      </c>
      <c r="B5319" t="s">
        <v>5689</v>
      </c>
      <c r="C5319" t="s">
        <v>428</v>
      </c>
      <c r="D5319" t="s">
        <v>429</v>
      </c>
      <c r="E5319">
        <v>32.049900000000001</v>
      </c>
      <c r="F5319">
        <f t="shared" si="87"/>
        <v>65</v>
      </c>
    </row>
    <row r="5320" spans="1:6" x14ac:dyDescent="0.35">
      <c r="A5320">
        <v>65053</v>
      </c>
      <c r="B5320" t="s">
        <v>5690</v>
      </c>
      <c r="C5320" t="s">
        <v>442</v>
      </c>
      <c r="D5320" t="s">
        <v>433</v>
      </c>
      <c r="E5320">
        <v>1.784</v>
      </c>
      <c r="F5320">
        <f t="shared" si="87"/>
        <v>65</v>
      </c>
    </row>
    <row r="5321" spans="1:6" x14ac:dyDescent="0.35">
      <c r="A5321">
        <v>65054</v>
      </c>
      <c r="B5321" t="s">
        <v>5691</v>
      </c>
      <c r="C5321" t="s">
        <v>451</v>
      </c>
      <c r="D5321" t="s">
        <v>433</v>
      </c>
      <c r="E5321">
        <v>14.279199999999999</v>
      </c>
      <c r="F5321">
        <f t="shared" si="87"/>
        <v>65</v>
      </c>
    </row>
    <row r="5322" spans="1:6" x14ac:dyDescent="0.35">
      <c r="A5322">
        <v>65055</v>
      </c>
      <c r="B5322" t="s">
        <v>5692</v>
      </c>
      <c r="C5322" t="s">
        <v>442</v>
      </c>
      <c r="D5322" t="s">
        <v>433</v>
      </c>
      <c r="E5322">
        <v>35.434800000000003</v>
      </c>
      <c r="F5322">
        <f t="shared" si="87"/>
        <v>65</v>
      </c>
    </row>
    <row r="5323" spans="1:6" x14ac:dyDescent="0.35">
      <c r="A5323">
        <v>65056</v>
      </c>
      <c r="B5323" t="s">
        <v>5693</v>
      </c>
      <c r="C5323" t="s">
        <v>442</v>
      </c>
      <c r="D5323" t="s">
        <v>433</v>
      </c>
      <c r="E5323">
        <v>88.476600000000005</v>
      </c>
      <c r="F5323">
        <f t="shared" si="87"/>
        <v>65</v>
      </c>
    </row>
    <row r="5324" spans="1:6" x14ac:dyDescent="0.35">
      <c r="A5324">
        <v>65057</v>
      </c>
      <c r="B5324" t="s">
        <v>5694</v>
      </c>
      <c r="C5324" t="s">
        <v>451</v>
      </c>
      <c r="D5324" t="s">
        <v>433</v>
      </c>
      <c r="E5324">
        <v>28.040700000000001</v>
      </c>
      <c r="F5324">
        <f t="shared" si="87"/>
        <v>65</v>
      </c>
    </row>
    <row r="5325" spans="1:6" x14ac:dyDescent="0.35">
      <c r="A5325">
        <v>65058</v>
      </c>
      <c r="B5325" t="s">
        <v>5695</v>
      </c>
      <c r="C5325" t="s">
        <v>432</v>
      </c>
      <c r="D5325" t="s">
        <v>433</v>
      </c>
      <c r="E5325">
        <v>11.632199999999999</v>
      </c>
      <c r="F5325">
        <f t="shared" si="87"/>
        <v>65</v>
      </c>
    </row>
    <row r="5326" spans="1:6" x14ac:dyDescent="0.35">
      <c r="A5326">
        <v>65059</v>
      </c>
      <c r="B5326" t="s">
        <v>5696</v>
      </c>
      <c r="C5326" t="s">
        <v>451</v>
      </c>
      <c r="D5326" t="s">
        <v>433</v>
      </c>
      <c r="E5326">
        <v>8.4741999999999997</v>
      </c>
      <c r="F5326">
        <f t="shared" si="87"/>
        <v>65</v>
      </c>
    </row>
    <row r="5327" spans="1:6" x14ac:dyDescent="0.35">
      <c r="A5327">
        <v>65060</v>
      </c>
      <c r="B5327" t="s">
        <v>5697</v>
      </c>
      <c r="C5327" t="s">
        <v>432</v>
      </c>
      <c r="D5327" t="s">
        <v>433</v>
      </c>
      <c r="E5327">
        <v>14.494300000000001</v>
      </c>
      <c r="F5327">
        <f t="shared" si="87"/>
        <v>65</v>
      </c>
    </row>
    <row r="5328" spans="1:6" x14ac:dyDescent="0.35">
      <c r="A5328">
        <v>65061</v>
      </c>
      <c r="B5328" t="s">
        <v>5698</v>
      </c>
      <c r="C5328" t="s">
        <v>451</v>
      </c>
      <c r="D5328" t="s">
        <v>433</v>
      </c>
      <c r="E5328">
        <v>69.969800000000006</v>
      </c>
      <c r="F5328">
        <f t="shared" si="87"/>
        <v>65</v>
      </c>
    </row>
    <row r="5329" spans="1:6" x14ac:dyDescent="0.35">
      <c r="A5329">
        <v>65062</v>
      </c>
      <c r="B5329" t="s">
        <v>5699</v>
      </c>
      <c r="C5329" t="s">
        <v>451</v>
      </c>
      <c r="D5329" t="s">
        <v>433</v>
      </c>
      <c r="E5329">
        <v>20.614000000000001</v>
      </c>
      <c r="F5329">
        <f t="shared" si="87"/>
        <v>65</v>
      </c>
    </row>
    <row r="5330" spans="1:6" x14ac:dyDescent="0.35">
      <c r="A5330">
        <v>65063</v>
      </c>
      <c r="B5330" t="s">
        <v>5700</v>
      </c>
      <c r="C5330" t="s">
        <v>432</v>
      </c>
      <c r="D5330" t="s">
        <v>433</v>
      </c>
      <c r="E5330">
        <v>55.632300000000001</v>
      </c>
      <c r="F5330">
        <f t="shared" si="87"/>
        <v>65</v>
      </c>
    </row>
    <row r="5331" spans="1:6" x14ac:dyDescent="0.35">
      <c r="A5331">
        <v>65064</v>
      </c>
      <c r="B5331" t="s">
        <v>5701</v>
      </c>
      <c r="C5331" t="s">
        <v>432</v>
      </c>
      <c r="D5331" t="s">
        <v>433</v>
      </c>
      <c r="E5331">
        <v>15.075900000000001</v>
      </c>
      <c r="F5331">
        <f t="shared" si="87"/>
        <v>65</v>
      </c>
    </row>
    <row r="5332" spans="1:6" x14ac:dyDescent="0.35">
      <c r="A5332">
        <v>65065</v>
      </c>
      <c r="B5332" t="s">
        <v>5702</v>
      </c>
      <c r="C5332" t="s">
        <v>432</v>
      </c>
      <c r="D5332" t="s">
        <v>433</v>
      </c>
      <c r="E5332">
        <v>23.6145</v>
      </c>
      <c r="F5332">
        <f t="shared" si="87"/>
        <v>65</v>
      </c>
    </row>
    <row r="5333" spans="1:6" x14ac:dyDescent="0.35">
      <c r="A5333">
        <v>65066</v>
      </c>
      <c r="B5333" t="s">
        <v>5703</v>
      </c>
      <c r="C5333" t="s">
        <v>442</v>
      </c>
      <c r="D5333" t="s">
        <v>433</v>
      </c>
      <c r="E5333">
        <v>16.394100000000002</v>
      </c>
      <c r="F5333">
        <f t="shared" si="87"/>
        <v>65</v>
      </c>
    </row>
    <row r="5334" spans="1:6" x14ac:dyDescent="0.35">
      <c r="A5334">
        <v>65067</v>
      </c>
      <c r="B5334" t="s">
        <v>5704</v>
      </c>
      <c r="C5334" t="s">
        <v>428</v>
      </c>
      <c r="D5334" t="s">
        <v>429</v>
      </c>
      <c r="E5334">
        <v>30.4194</v>
      </c>
      <c r="F5334">
        <f t="shared" si="87"/>
        <v>65</v>
      </c>
    </row>
    <row r="5335" spans="1:6" x14ac:dyDescent="0.35">
      <c r="A5335">
        <v>65068</v>
      </c>
      <c r="B5335" t="s">
        <v>5705</v>
      </c>
      <c r="C5335" t="s">
        <v>432</v>
      </c>
      <c r="D5335" t="s">
        <v>433</v>
      </c>
      <c r="E5335">
        <v>3.0924</v>
      </c>
      <c r="F5335">
        <f t="shared" si="87"/>
        <v>65</v>
      </c>
    </row>
    <row r="5336" spans="1:6" x14ac:dyDescent="0.35">
      <c r="A5336">
        <v>65069</v>
      </c>
      <c r="B5336" t="s">
        <v>5706</v>
      </c>
      <c r="C5336" t="s">
        <v>451</v>
      </c>
      <c r="D5336" t="s">
        <v>433</v>
      </c>
      <c r="E5336">
        <v>17.172499999999999</v>
      </c>
      <c r="F5336">
        <f t="shared" si="87"/>
        <v>65</v>
      </c>
    </row>
    <row r="5337" spans="1:6" x14ac:dyDescent="0.35">
      <c r="A5337">
        <v>65070</v>
      </c>
      <c r="B5337" t="s">
        <v>5707</v>
      </c>
      <c r="C5337" t="s">
        <v>451</v>
      </c>
      <c r="D5337" t="s">
        <v>433</v>
      </c>
      <c r="E5337">
        <v>33.295400000000001</v>
      </c>
      <c r="F5337">
        <f t="shared" si="87"/>
        <v>65</v>
      </c>
    </row>
    <row r="5338" spans="1:6" x14ac:dyDescent="0.35">
      <c r="A5338">
        <v>65071</v>
      </c>
      <c r="B5338" t="s">
        <v>5708</v>
      </c>
      <c r="C5338" t="s">
        <v>451</v>
      </c>
      <c r="D5338" t="s">
        <v>433</v>
      </c>
      <c r="E5338">
        <v>22.503499999999999</v>
      </c>
      <c r="F5338">
        <f t="shared" si="87"/>
        <v>65</v>
      </c>
    </row>
    <row r="5339" spans="1:6" x14ac:dyDescent="0.35">
      <c r="A5339">
        <v>65072</v>
      </c>
      <c r="B5339" t="s">
        <v>5709</v>
      </c>
      <c r="C5339" t="s">
        <v>428</v>
      </c>
      <c r="D5339" t="s">
        <v>429</v>
      </c>
      <c r="E5339">
        <v>28.878499999999999</v>
      </c>
      <c r="F5339">
        <f t="shared" si="87"/>
        <v>65</v>
      </c>
    </row>
    <row r="5340" spans="1:6" x14ac:dyDescent="0.35">
      <c r="A5340">
        <v>65073</v>
      </c>
      <c r="B5340" t="s">
        <v>5710</v>
      </c>
      <c r="C5340" t="s">
        <v>428</v>
      </c>
      <c r="D5340" t="s">
        <v>429</v>
      </c>
      <c r="E5340">
        <v>42.475099999999998</v>
      </c>
      <c r="F5340">
        <f t="shared" si="87"/>
        <v>65</v>
      </c>
    </row>
    <row r="5341" spans="1:6" x14ac:dyDescent="0.35">
      <c r="A5341">
        <v>65074</v>
      </c>
      <c r="B5341" t="s">
        <v>5711</v>
      </c>
      <c r="C5341" t="s">
        <v>432</v>
      </c>
      <c r="D5341" t="s">
        <v>433</v>
      </c>
      <c r="E5341">
        <v>21.951699999999999</v>
      </c>
      <c r="F5341">
        <f t="shared" si="87"/>
        <v>65</v>
      </c>
    </row>
    <row r="5342" spans="1:6" x14ac:dyDescent="0.35">
      <c r="A5342">
        <v>65075</v>
      </c>
      <c r="B5342" t="s">
        <v>5712</v>
      </c>
      <c r="C5342" t="s">
        <v>432</v>
      </c>
      <c r="D5342" t="s">
        <v>433</v>
      </c>
      <c r="E5342">
        <v>51.991100000000003</v>
      </c>
      <c r="F5342">
        <f t="shared" si="87"/>
        <v>65</v>
      </c>
    </row>
    <row r="5343" spans="1:6" x14ac:dyDescent="0.35">
      <c r="A5343">
        <v>65076</v>
      </c>
      <c r="B5343" t="s">
        <v>5713</v>
      </c>
      <c r="C5343" t="s">
        <v>432</v>
      </c>
      <c r="D5343" t="s">
        <v>433</v>
      </c>
      <c r="E5343">
        <v>110.32380000000001</v>
      </c>
      <c r="F5343">
        <f t="shared" si="87"/>
        <v>65</v>
      </c>
    </row>
    <row r="5344" spans="1:6" x14ac:dyDescent="0.35">
      <c r="A5344">
        <v>65077</v>
      </c>
      <c r="B5344" t="s">
        <v>5714</v>
      </c>
      <c r="C5344" t="s">
        <v>451</v>
      </c>
      <c r="D5344" t="s">
        <v>433</v>
      </c>
      <c r="E5344">
        <v>22.1357</v>
      </c>
      <c r="F5344">
        <f t="shared" si="87"/>
        <v>65</v>
      </c>
    </row>
    <row r="5345" spans="1:6" x14ac:dyDescent="0.35">
      <c r="A5345">
        <v>65078</v>
      </c>
      <c r="B5345" t="s">
        <v>5715</v>
      </c>
      <c r="C5345" t="s">
        <v>511</v>
      </c>
      <c r="D5345" t="s">
        <v>429</v>
      </c>
      <c r="E5345">
        <v>21.1557</v>
      </c>
      <c r="F5345">
        <f t="shared" si="87"/>
        <v>65</v>
      </c>
    </row>
    <row r="5346" spans="1:6" x14ac:dyDescent="0.35">
      <c r="A5346">
        <v>65079</v>
      </c>
      <c r="B5346" t="s">
        <v>5716</v>
      </c>
      <c r="C5346" t="s">
        <v>428</v>
      </c>
      <c r="D5346" t="s">
        <v>429</v>
      </c>
      <c r="E5346">
        <v>14.5725</v>
      </c>
      <c r="F5346">
        <f t="shared" si="87"/>
        <v>65</v>
      </c>
    </row>
    <row r="5347" spans="1:6" x14ac:dyDescent="0.35">
      <c r="A5347">
        <v>65080</v>
      </c>
      <c r="B5347" t="s">
        <v>5717</v>
      </c>
      <c r="C5347" t="s">
        <v>451</v>
      </c>
      <c r="D5347" t="s">
        <v>433</v>
      </c>
      <c r="E5347">
        <v>34.448099999999997</v>
      </c>
      <c r="F5347">
        <f t="shared" si="87"/>
        <v>65</v>
      </c>
    </row>
    <row r="5348" spans="1:6" x14ac:dyDescent="0.35">
      <c r="A5348">
        <v>65081</v>
      </c>
      <c r="B5348" t="s">
        <v>5718</v>
      </c>
      <c r="C5348" t="s">
        <v>432</v>
      </c>
      <c r="D5348" t="s">
        <v>433</v>
      </c>
      <c r="E5348">
        <v>13.661799999999999</v>
      </c>
      <c r="F5348">
        <f t="shared" si="87"/>
        <v>65</v>
      </c>
    </row>
    <row r="5349" spans="1:6" x14ac:dyDescent="0.35">
      <c r="A5349">
        <v>65082</v>
      </c>
      <c r="B5349" t="s">
        <v>5719</v>
      </c>
      <c r="C5349" t="s">
        <v>428</v>
      </c>
      <c r="D5349" t="s">
        <v>429</v>
      </c>
      <c r="E5349">
        <v>26.8901</v>
      </c>
      <c r="F5349">
        <f t="shared" si="87"/>
        <v>65</v>
      </c>
    </row>
    <row r="5350" spans="1:6" x14ac:dyDescent="0.35">
      <c r="A5350">
        <v>65083</v>
      </c>
      <c r="B5350" t="s">
        <v>5720</v>
      </c>
      <c r="C5350" t="s">
        <v>428</v>
      </c>
      <c r="D5350" t="s">
        <v>429</v>
      </c>
      <c r="E5350">
        <v>31.589200000000002</v>
      </c>
      <c r="F5350">
        <f t="shared" si="87"/>
        <v>65</v>
      </c>
    </row>
    <row r="5351" spans="1:6" x14ac:dyDescent="0.35">
      <c r="A5351">
        <v>65084</v>
      </c>
      <c r="B5351" t="s">
        <v>5721</v>
      </c>
      <c r="C5351" t="s">
        <v>432</v>
      </c>
      <c r="D5351" t="s">
        <v>433</v>
      </c>
      <c r="E5351">
        <v>10.138999999999999</v>
      </c>
      <c r="F5351">
        <f t="shared" si="87"/>
        <v>65</v>
      </c>
    </row>
    <row r="5352" spans="1:6" x14ac:dyDescent="0.35">
      <c r="A5352">
        <v>65085</v>
      </c>
      <c r="B5352" t="s">
        <v>5722</v>
      </c>
      <c r="C5352" t="s">
        <v>451</v>
      </c>
      <c r="D5352" t="s">
        <v>433</v>
      </c>
      <c r="E5352">
        <v>26.985399999999998</v>
      </c>
      <c r="F5352">
        <f t="shared" si="87"/>
        <v>65</v>
      </c>
    </row>
    <row r="5353" spans="1:6" x14ac:dyDescent="0.35">
      <c r="A5353">
        <v>65086</v>
      </c>
      <c r="B5353" t="s">
        <v>5723</v>
      </c>
      <c r="C5353" t="s">
        <v>432</v>
      </c>
      <c r="D5353" t="s">
        <v>433</v>
      </c>
      <c r="E5353">
        <v>54.094200000000001</v>
      </c>
      <c r="F5353">
        <f t="shared" si="87"/>
        <v>65</v>
      </c>
    </row>
    <row r="5354" spans="1:6" x14ac:dyDescent="0.35">
      <c r="A5354">
        <v>65087</v>
      </c>
      <c r="B5354" t="s">
        <v>5724</v>
      </c>
      <c r="C5354" t="s">
        <v>432</v>
      </c>
      <c r="D5354" t="s">
        <v>433</v>
      </c>
      <c r="E5354">
        <v>66.7102</v>
      </c>
      <c r="F5354">
        <f t="shared" si="87"/>
        <v>65</v>
      </c>
    </row>
    <row r="5355" spans="1:6" x14ac:dyDescent="0.35">
      <c r="A5355">
        <v>65088</v>
      </c>
      <c r="B5355" t="s">
        <v>5725</v>
      </c>
      <c r="C5355" t="s">
        <v>428</v>
      </c>
      <c r="D5355" t="s">
        <v>429</v>
      </c>
      <c r="E5355">
        <v>11.7392</v>
      </c>
      <c r="F5355">
        <f t="shared" si="87"/>
        <v>65</v>
      </c>
    </row>
    <row r="5356" spans="1:6" x14ac:dyDescent="0.35">
      <c r="A5356">
        <v>65089</v>
      </c>
      <c r="B5356" t="s">
        <v>5726</v>
      </c>
      <c r="C5356" t="s">
        <v>442</v>
      </c>
      <c r="D5356" t="s">
        <v>433</v>
      </c>
      <c r="E5356">
        <v>28.199100000000001</v>
      </c>
      <c r="F5356">
        <f t="shared" si="87"/>
        <v>65</v>
      </c>
    </row>
    <row r="5357" spans="1:6" x14ac:dyDescent="0.35">
      <c r="A5357">
        <v>65090</v>
      </c>
      <c r="B5357" t="s">
        <v>5727</v>
      </c>
      <c r="C5357" t="s">
        <v>428</v>
      </c>
      <c r="D5357" t="s">
        <v>429</v>
      </c>
      <c r="E5357">
        <v>14.1295</v>
      </c>
      <c r="F5357">
        <f t="shared" si="87"/>
        <v>65</v>
      </c>
    </row>
    <row r="5358" spans="1:6" x14ac:dyDescent="0.35">
      <c r="A5358">
        <v>65091</v>
      </c>
      <c r="B5358" t="s">
        <v>5728</v>
      </c>
      <c r="C5358" t="s">
        <v>432</v>
      </c>
      <c r="D5358" t="s">
        <v>433</v>
      </c>
      <c r="E5358">
        <v>23.5303</v>
      </c>
      <c r="F5358">
        <f t="shared" si="87"/>
        <v>65</v>
      </c>
    </row>
    <row r="5359" spans="1:6" x14ac:dyDescent="0.35">
      <c r="A5359">
        <v>65092</v>
      </c>
      <c r="B5359" t="s">
        <v>5729</v>
      </c>
      <c r="C5359" t="s">
        <v>432</v>
      </c>
      <c r="D5359" t="s">
        <v>433</v>
      </c>
      <c r="E5359">
        <v>23.642199999999999</v>
      </c>
      <c r="F5359">
        <f t="shared" si="87"/>
        <v>65</v>
      </c>
    </row>
    <row r="5360" spans="1:6" x14ac:dyDescent="0.35">
      <c r="A5360">
        <v>65093</v>
      </c>
      <c r="B5360" t="s">
        <v>5730</v>
      </c>
      <c r="C5360" t="s">
        <v>442</v>
      </c>
      <c r="D5360" t="s">
        <v>433</v>
      </c>
      <c r="E5360">
        <v>6.6660000000000004</v>
      </c>
      <c r="F5360">
        <f t="shared" si="87"/>
        <v>65</v>
      </c>
    </row>
    <row r="5361" spans="1:6" x14ac:dyDescent="0.35">
      <c r="A5361">
        <v>65094</v>
      </c>
      <c r="B5361" t="s">
        <v>5731</v>
      </c>
      <c r="C5361" t="s">
        <v>442</v>
      </c>
      <c r="D5361" t="s">
        <v>433</v>
      </c>
      <c r="E5361">
        <v>35.594499999999996</v>
      </c>
      <c r="F5361">
        <f t="shared" si="87"/>
        <v>65</v>
      </c>
    </row>
    <row r="5362" spans="1:6" x14ac:dyDescent="0.35">
      <c r="A5362">
        <v>65095</v>
      </c>
      <c r="B5362" t="s">
        <v>5732</v>
      </c>
      <c r="C5362" t="s">
        <v>451</v>
      </c>
      <c r="D5362" t="s">
        <v>433</v>
      </c>
      <c r="E5362">
        <v>62.98</v>
      </c>
      <c r="F5362">
        <f t="shared" si="87"/>
        <v>65</v>
      </c>
    </row>
    <row r="5363" spans="1:6" x14ac:dyDescent="0.35">
      <c r="A5363">
        <v>65096</v>
      </c>
      <c r="B5363" t="s">
        <v>5733</v>
      </c>
      <c r="C5363" t="s">
        <v>451</v>
      </c>
      <c r="D5363" t="s">
        <v>433</v>
      </c>
      <c r="E5363">
        <v>31.1767</v>
      </c>
      <c r="F5363">
        <f t="shared" si="87"/>
        <v>65</v>
      </c>
    </row>
    <row r="5364" spans="1:6" x14ac:dyDescent="0.35">
      <c r="A5364">
        <v>65097</v>
      </c>
      <c r="B5364" t="s">
        <v>5734</v>
      </c>
      <c r="C5364" t="s">
        <v>442</v>
      </c>
      <c r="D5364" t="s">
        <v>433</v>
      </c>
      <c r="E5364">
        <v>47.963099999999997</v>
      </c>
      <c r="F5364">
        <f t="shared" si="87"/>
        <v>65</v>
      </c>
    </row>
    <row r="5365" spans="1:6" x14ac:dyDescent="0.35">
      <c r="A5365">
        <v>65098</v>
      </c>
      <c r="B5365" t="s">
        <v>5735</v>
      </c>
      <c r="C5365" t="s">
        <v>451</v>
      </c>
      <c r="D5365" t="s">
        <v>433</v>
      </c>
      <c r="E5365">
        <v>28.293600000000001</v>
      </c>
      <c r="F5365">
        <f t="shared" si="87"/>
        <v>65</v>
      </c>
    </row>
    <row r="5366" spans="1:6" x14ac:dyDescent="0.35">
      <c r="A5366">
        <v>65099</v>
      </c>
      <c r="B5366" t="s">
        <v>5736</v>
      </c>
      <c r="C5366" t="s">
        <v>428</v>
      </c>
      <c r="D5366" t="s">
        <v>429</v>
      </c>
      <c r="E5366">
        <v>37.533200000000001</v>
      </c>
      <c r="F5366">
        <f t="shared" si="87"/>
        <v>65</v>
      </c>
    </row>
    <row r="5367" spans="1:6" x14ac:dyDescent="0.35">
      <c r="A5367">
        <v>65100</v>
      </c>
      <c r="B5367" t="s">
        <v>5737</v>
      </c>
      <c r="C5367" t="s">
        <v>432</v>
      </c>
      <c r="D5367" t="s">
        <v>433</v>
      </c>
      <c r="E5367">
        <v>9.0275999999999996</v>
      </c>
      <c r="F5367">
        <f t="shared" si="87"/>
        <v>65</v>
      </c>
    </row>
    <row r="5368" spans="1:6" x14ac:dyDescent="0.35">
      <c r="A5368">
        <v>65101</v>
      </c>
      <c r="B5368" t="s">
        <v>5738</v>
      </c>
      <c r="C5368" t="s">
        <v>442</v>
      </c>
      <c r="D5368" t="s">
        <v>433</v>
      </c>
      <c r="E5368">
        <v>48.334200000000003</v>
      </c>
      <c r="F5368">
        <f t="shared" si="87"/>
        <v>65</v>
      </c>
    </row>
    <row r="5369" spans="1:6" x14ac:dyDescent="0.35">
      <c r="A5369">
        <v>65102</v>
      </c>
      <c r="B5369" t="s">
        <v>5739</v>
      </c>
      <c r="C5369" t="s">
        <v>432</v>
      </c>
      <c r="D5369" t="s">
        <v>433</v>
      </c>
      <c r="E5369">
        <v>2.9695</v>
      </c>
      <c r="F5369">
        <f t="shared" si="87"/>
        <v>65</v>
      </c>
    </row>
    <row r="5370" spans="1:6" x14ac:dyDescent="0.35">
      <c r="A5370">
        <v>65103</v>
      </c>
      <c r="B5370" t="s">
        <v>5740</v>
      </c>
      <c r="C5370" t="s">
        <v>432</v>
      </c>
      <c r="D5370" t="s">
        <v>433</v>
      </c>
      <c r="E5370">
        <v>11.973100000000001</v>
      </c>
      <c r="F5370">
        <f t="shared" si="87"/>
        <v>65</v>
      </c>
    </row>
    <row r="5371" spans="1:6" x14ac:dyDescent="0.35">
      <c r="A5371">
        <v>65104</v>
      </c>
      <c r="B5371" t="s">
        <v>5741</v>
      </c>
      <c r="C5371" t="s">
        <v>432</v>
      </c>
      <c r="D5371" t="s">
        <v>433</v>
      </c>
      <c r="E5371">
        <v>7.8270999999999997</v>
      </c>
      <c r="F5371">
        <f t="shared" si="87"/>
        <v>65</v>
      </c>
    </row>
    <row r="5372" spans="1:6" x14ac:dyDescent="0.35">
      <c r="A5372">
        <v>65105</v>
      </c>
      <c r="B5372" t="s">
        <v>5742</v>
      </c>
      <c r="C5372" t="s">
        <v>432</v>
      </c>
      <c r="D5372" t="s">
        <v>433</v>
      </c>
      <c r="E5372">
        <v>27.818999999999999</v>
      </c>
      <c r="F5372">
        <f t="shared" si="87"/>
        <v>65</v>
      </c>
    </row>
    <row r="5373" spans="1:6" x14ac:dyDescent="0.35">
      <c r="A5373">
        <v>65106</v>
      </c>
      <c r="B5373" t="s">
        <v>5743</v>
      </c>
      <c r="C5373" t="s">
        <v>432</v>
      </c>
      <c r="D5373" t="s">
        <v>433</v>
      </c>
      <c r="E5373">
        <v>64.525000000000006</v>
      </c>
      <c r="F5373">
        <f t="shared" si="87"/>
        <v>65</v>
      </c>
    </row>
    <row r="5374" spans="1:6" x14ac:dyDescent="0.35">
      <c r="A5374">
        <v>65107</v>
      </c>
      <c r="B5374" t="s">
        <v>5744</v>
      </c>
      <c r="C5374" t="s">
        <v>451</v>
      </c>
      <c r="D5374" t="s">
        <v>433</v>
      </c>
      <c r="E5374">
        <v>40.715499999999999</v>
      </c>
      <c r="F5374">
        <f t="shared" si="87"/>
        <v>65</v>
      </c>
    </row>
    <row r="5375" spans="1:6" x14ac:dyDescent="0.35">
      <c r="A5375">
        <v>65108</v>
      </c>
      <c r="B5375" t="s">
        <v>5745</v>
      </c>
      <c r="C5375" t="s">
        <v>428</v>
      </c>
      <c r="D5375" t="s">
        <v>429</v>
      </c>
      <c r="E5375">
        <v>5.4263000000000003</v>
      </c>
      <c r="F5375">
        <f t="shared" si="87"/>
        <v>65</v>
      </c>
    </row>
    <row r="5376" spans="1:6" x14ac:dyDescent="0.35">
      <c r="A5376">
        <v>65109</v>
      </c>
      <c r="B5376" t="s">
        <v>5746</v>
      </c>
      <c r="C5376" t="s">
        <v>451</v>
      </c>
      <c r="D5376" t="s">
        <v>433</v>
      </c>
      <c r="E5376">
        <v>63.619</v>
      </c>
      <c r="F5376">
        <f t="shared" si="87"/>
        <v>65</v>
      </c>
    </row>
    <row r="5377" spans="1:6" x14ac:dyDescent="0.35">
      <c r="A5377">
        <v>65110</v>
      </c>
      <c r="B5377" t="s">
        <v>5747</v>
      </c>
      <c r="C5377" t="s">
        <v>442</v>
      </c>
      <c r="D5377" t="s">
        <v>433</v>
      </c>
      <c r="E5377">
        <v>9.5352999999999994</v>
      </c>
      <c r="F5377">
        <f t="shared" si="87"/>
        <v>65</v>
      </c>
    </row>
    <row r="5378" spans="1:6" x14ac:dyDescent="0.35">
      <c r="A5378">
        <v>65111</v>
      </c>
      <c r="B5378" t="s">
        <v>5748</v>
      </c>
      <c r="C5378" t="s">
        <v>451</v>
      </c>
      <c r="D5378" t="s">
        <v>433</v>
      </c>
      <c r="E5378">
        <v>14.778</v>
      </c>
      <c r="F5378">
        <f t="shared" si="87"/>
        <v>65</v>
      </c>
    </row>
    <row r="5379" spans="1:6" x14ac:dyDescent="0.35">
      <c r="A5379">
        <v>65112</v>
      </c>
      <c r="B5379" t="s">
        <v>5749</v>
      </c>
      <c r="C5379" t="s">
        <v>432</v>
      </c>
      <c r="D5379" t="s">
        <v>433</v>
      </c>
      <c r="E5379">
        <v>9.8168000000000006</v>
      </c>
      <c r="F5379">
        <f t="shared" ref="F5379:F5442" si="88">INT(A5379/1000)</f>
        <v>65</v>
      </c>
    </row>
    <row r="5380" spans="1:6" x14ac:dyDescent="0.35">
      <c r="A5380">
        <v>65113</v>
      </c>
      <c r="B5380" t="s">
        <v>5750</v>
      </c>
      <c r="C5380" t="s">
        <v>451</v>
      </c>
      <c r="D5380" t="s">
        <v>433</v>
      </c>
      <c r="E5380">
        <v>23.9434</v>
      </c>
      <c r="F5380">
        <f t="shared" si="88"/>
        <v>65</v>
      </c>
    </row>
    <row r="5381" spans="1:6" x14ac:dyDescent="0.35">
      <c r="A5381">
        <v>65114</v>
      </c>
      <c r="B5381" t="s">
        <v>5751</v>
      </c>
      <c r="C5381" t="s">
        <v>432</v>
      </c>
      <c r="D5381" t="s">
        <v>433</v>
      </c>
      <c r="E5381">
        <v>59.558599999999998</v>
      </c>
      <c r="F5381">
        <f t="shared" si="88"/>
        <v>65</v>
      </c>
    </row>
    <row r="5382" spans="1:6" x14ac:dyDescent="0.35">
      <c r="A5382">
        <v>65115</v>
      </c>
      <c r="B5382" t="s">
        <v>5752</v>
      </c>
      <c r="C5382" t="s">
        <v>432</v>
      </c>
      <c r="D5382" t="s">
        <v>433</v>
      </c>
      <c r="E5382">
        <v>23.6431</v>
      </c>
      <c r="F5382">
        <f t="shared" si="88"/>
        <v>65</v>
      </c>
    </row>
    <row r="5383" spans="1:6" x14ac:dyDescent="0.35">
      <c r="A5383">
        <v>65116</v>
      </c>
      <c r="B5383" t="s">
        <v>89</v>
      </c>
      <c r="C5383" t="s">
        <v>511</v>
      </c>
      <c r="D5383" t="s">
        <v>429</v>
      </c>
      <c r="E5383">
        <v>59.555799999999998</v>
      </c>
      <c r="F5383">
        <f t="shared" si="88"/>
        <v>65</v>
      </c>
    </row>
    <row r="5384" spans="1:6" x14ac:dyDescent="0.35">
      <c r="A5384">
        <v>65117</v>
      </c>
      <c r="B5384" t="s">
        <v>5753</v>
      </c>
      <c r="C5384" t="s">
        <v>442</v>
      </c>
      <c r="D5384" t="s">
        <v>433</v>
      </c>
      <c r="E5384">
        <v>9.6622000000000003</v>
      </c>
      <c r="F5384">
        <f t="shared" si="88"/>
        <v>65</v>
      </c>
    </row>
    <row r="5385" spans="1:6" x14ac:dyDescent="0.35">
      <c r="A5385">
        <v>65118</v>
      </c>
      <c r="B5385" t="s">
        <v>5754</v>
      </c>
      <c r="C5385" t="s">
        <v>428</v>
      </c>
      <c r="D5385" t="s">
        <v>429</v>
      </c>
      <c r="E5385">
        <v>17.025500000000001</v>
      </c>
      <c r="F5385">
        <f t="shared" si="88"/>
        <v>65</v>
      </c>
    </row>
    <row r="5386" spans="1:6" x14ac:dyDescent="0.35">
      <c r="A5386">
        <v>65119</v>
      </c>
      <c r="B5386" t="s">
        <v>5755</v>
      </c>
      <c r="C5386" t="s">
        <v>451</v>
      </c>
      <c r="D5386" t="s">
        <v>433</v>
      </c>
      <c r="E5386">
        <v>38.012799999999999</v>
      </c>
      <c r="F5386">
        <f t="shared" si="88"/>
        <v>65</v>
      </c>
    </row>
    <row r="5387" spans="1:6" x14ac:dyDescent="0.35">
      <c r="A5387">
        <v>65120</v>
      </c>
      <c r="B5387" t="s">
        <v>5756</v>
      </c>
      <c r="C5387" t="s">
        <v>442</v>
      </c>
      <c r="D5387" t="s">
        <v>433</v>
      </c>
      <c r="E5387">
        <v>50.578699999999998</v>
      </c>
      <c r="F5387">
        <f t="shared" si="88"/>
        <v>65</v>
      </c>
    </row>
    <row r="5388" spans="1:6" x14ac:dyDescent="0.35">
      <c r="A5388">
        <v>65121</v>
      </c>
      <c r="B5388" t="s">
        <v>5757</v>
      </c>
      <c r="C5388" t="s">
        <v>428</v>
      </c>
      <c r="D5388" t="s">
        <v>429</v>
      </c>
      <c r="E5388">
        <v>6.1215000000000002</v>
      </c>
      <c r="F5388">
        <f t="shared" si="88"/>
        <v>65</v>
      </c>
    </row>
    <row r="5389" spans="1:6" x14ac:dyDescent="0.35">
      <c r="A5389">
        <v>65122</v>
      </c>
      <c r="B5389" t="s">
        <v>5758</v>
      </c>
      <c r="C5389" t="s">
        <v>428</v>
      </c>
      <c r="D5389" t="s">
        <v>429</v>
      </c>
      <c r="E5389">
        <v>5.3551000000000002</v>
      </c>
      <c r="F5389">
        <f t="shared" si="88"/>
        <v>65</v>
      </c>
    </row>
    <row r="5390" spans="1:6" x14ac:dyDescent="0.35">
      <c r="A5390">
        <v>65123</v>
      </c>
      <c r="B5390" t="s">
        <v>5759</v>
      </c>
      <c r="C5390" t="s">
        <v>451</v>
      </c>
      <c r="D5390" t="s">
        <v>433</v>
      </c>
      <c r="E5390">
        <v>15.015499999999999</v>
      </c>
      <c r="F5390">
        <f t="shared" si="88"/>
        <v>65</v>
      </c>
    </row>
    <row r="5391" spans="1:6" x14ac:dyDescent="0.35">
      <c r="A5391">
        <v>65124</v>
      </c>
      <c r="B5391" t="s">
        <v>5760</v>
      </c>
      <c r="C5391" t="s">
        <v>451</v>
      </c>
      <c r="D5391" t="s">
        <v>433</v>
      </c>
      <c r="E5391">
        <v>19.2818</v>
      </c>
      <c r="F5391">
        <f t="shared" si="88"/>
        <v>65</v>
      </c>
    </row>
    <row r="5392" spans="1:6" x14ac:dyDescent="0.35">
      <c r="A5392">
        <v>65125</v>
      </c>
      <c r="B5392" t="s">
        <v>5761</v>
      </c>
      <c r="C5392" t="s">
        <v>432</v>
      </c>
      <c r="D5392" t="s">
        <v>433</v>
      </c>
      <c r="E5392">
        <v>15.6166</v>
      </c>
      <c r="F5392">
        <f t="shared" si="88"/>
        <v>65</v>
      </c>
    </row>
    <row r="5393" spans="1:6" x14ac:dyDescent="0.35">
      <c r="A5393">
        <v>65126</v>
      </c>
      <c r="B5393" t="s">
        <v>5762</v>
      </c>
      <c r="C5393" t="s">
        <v>432</v>
      </c>
      <c r="D5393" t="s">
        <v>433</v>
      </c>
      <c r="E5393">
        <v>31.928699999999999</v>
      </c>
      <c r="F5393">
        <f t="shared" si="88"/>
        <v>65</v>
      </c>
    </row>
    <row r="5394" spans="1:6" x14ac:dyDescent="0.35">
      <c r="A5394">
        <v>65127</v>
      </c>
      <c r="B5394" t="s">
        <v>5763</v>
      </c>
      <c r="C5394" t="s">
        <v>451</v>
      </c>
      <c r="D5394" t="s">
        <v>433</v>
      </c>
      <c r="E5394">
        <v>28.058399999999999</v>
      </c>
      <c r="F5394">
        <f t="shared" si="88"/>
        <v>65</v>
      </c>
    </row>
    <row r="5395" spans="1:6" x14ac:dyDescent="0.35">
      <c r="A5395">
        <v>65128</v>
      </c>
      <c r="B5395" t="s">
        <v>5764</v>
      </c>
      <c r="C5395" t="s">
        <v>432</v>
      </c>
      <c r="D5395" t="s">
        <v>433</v>
      </c>
      <c r="E5395">
        <v>32.3919</v>
      </c>
      <c r="F5395">
        <f t="shared" si="88"/>
        <v>65</v>
      </c>
    </row>
    <row r="5396" spans="1:6" x14ac:dyDescent="0.35">
      <c r="A5396">
        <v>65129</v>
      </c>
      <c r="B5396" t="s">
        <v>5765</v>
      </c>
      <c r="C5396" t="s">
        <v>442</v>
      </c>
      <c r="D5396" t="s">
        <v>433</v>
      </c>
      <c r="E5396">
        <v>19.802299999999999</v>
      </c>
      <c r="F5396">
        <f t="shared" si="88"/>
        <v>65</v>
      </c>
    </row>
    <row r="5397" spans="1:6" x14ac:dyDescent="0.35">
      <c r="A5397">
        <v>65130</v>
      </c>
      <c r="B5397" t="s">
        <v>5766</v>
      </c>
      <c r="C5397" t="s">
        <v>428</v>
      </c>
      <c r="D5397" t="s">
        <v>429</v>
      </c>
      <c r="E5397">
        <v>7.1115000000000004</v>
      </c>
      <c r="F5397">
        <f t="shared" si="88"/>
        <v>65</v>
      </c>
    </row>
    <row r="5398" spans="1:6" x14ac:dyDescent="0.35">
      <c r="A5398">
        <v>65131</v>
      </c>
      <c r="B5398" t="s">
        <v>5767</v>
      </c>
      <c r="C5398" t="s">
        <v>442</v>
      </c>
      <c r="D5398" t="s">
        <v>433</v>
      </c>
      <c r="E5398">
        <v>8.6821999999999999</v>
      </c>
      <c r="F5398">
        <f t="shared" si="88"/>
        <v>65</v>
      </c>
    </row>
    <row r="5399" spans="1:6" x14ac:dyDescent="0.35">
      <c r="A5399">
        <v>65132</v>
      </c>
      <c r="B5399" t="s">
        <v>5768</v>
      </c>
      <c r="C5399" t="s">
        <v>428</v>
      </c>
      <c r="D5399" t="s">
        <v>429</v>
      </c>
      <c r="E5399">
        <v>9.0565999999999995</v>
      </c>
      <c r="F5399">
        <f t="shared" si="88"/>
        <v>65</v>
      </c>
    </row>
    <row r="5400" spans="1:6" x14ac:dyDescent="0.35">
      <c r="A5400">
        <v>65133</v>
      </c>
      <c r="B5400" t="s">
        <v>5769</v>
      </c>
      <c r="C5400" t="s">
        <v>432</v>
      </c>
      <c r="D5400" t="s">
        <v>433</v>
      </c>
      <c r="E5400">
        <v>128.65629999999999</v>
      </c>
      <c r="F5400">
        <f t="shared" si="88"/>
        <v>65</v>
      </c>
    </row>
    <row r="5401" spans="1:6" x14ac:dyDescent="0.35">
      <c r="A5401">
        <v>65134</v>
      </c>
      <c r="B5401" t="s">
        <v>5770</v>
      </c>
      <c r="C5401" t="s">
        <v>451</v>
      </c>
      <c r="D5401" t="s">
        <v>433</v>
      </c>
      <c r="E5401">
        <v>14.416499999999999</v>
      </c>
      <c r="F5401">
        <f t="shared" si="88"/>
        <v>65</v>
      </c>
    </row>
    <row r="5402" spans="1:6" x14ac:dyDescent="0.35">
      <c r="A5402">
        <v>65135</v>
      </c>
      <c r="B5402" t="s">
        <v>5771</v>
      </c>
      <c r="C5402" t="s">
        <v>428</v>
      </c>
      <c r="D5402" t="s">
        <v>429</v>
      </c>
      <c r="E5402">
        <v>39.831699999999998</v>
      </c>
      <c r="F5402">
        <f t="shared" si="88"/>
        <v>65</v>
      </c>
    </row>
    <row r="5403" spans="1:6" x14ac:dyDescent="0.35">
      <c r="A5403">
        <v>65136</v>
      </c>
      <c r="B5403" t="s">
        <v>5772</v>
      </c>
      <c r="C5403" t="s">
        <v>432</v>
      </c>
      <c r="D5403" t="s">
        <v>433</v>
      </c>
      <c r="E5403">
        <v>47.027099999999997</v>
      </c>
      <c r="F5403">
        <f t="shared" si="88"/>
        <v>65</v>
      </c>
    </row>
    <row r="5404" spans="1:6" x14ac:dyDescent="0.35">
      <c r="A5404">
        <v>65137</v>
      </c>
      <c r="B5404" t="s">
        <v>5773</v>
      </c>
      <c r="C5404" t="s">
        <v>428</v>
      </c>
      <c r="D5404" t="s">
        <v>429</v>
      </c>
      <c r="E5404">
        <v>19.861999999999998</v>
      </c>
      <c r="F5404">
        <f t="shared" si="88"/>
        <v>65</v>
      </c>
    </row>
    <row r="5405" spans="1:6" x14ac:dyDescent="0.35">
      <c r="A5405">
        <v>65138</v>
      </c>
      <c r="B5405" t="s">
        <v>5774</v>
      </c>
      <c r="C5405" t="s">
        <v>432</v>
      </c>
      <c r="D5405" t="s">
        <v>433</v>
      </c>
      <c r="E5405">
        <v>13.495699999999999</v>
      </c>
      <c r="F5405">
        <f t="shared" si="88"/>
        <v>65</v>
      </c>
    </row>
    <row r="5406" spans="1:6" x14ac:dyDescent="0.35">
      <c r="A5406">
        <v>65139</v>
      </c>
      <c r="B5406" t="s">
        <v>5775</v>
      </c>
      <c r="C5406" t="s">
        <v>451</v>
      </c>
      <c r="D5406" t="s">
        <v>433</v>
      </c>
      <c r="E5406">
        <v>7.2835000000000001</v>
      </c>
      <c r="F5406">
        <f t="shared" si="88"/>
        <v>65</v>
      </c>
    </row>
    <row r="5407" spans="1:6" x14ac:dyDescent="0.35">
      <c r="A5407">
        <v>65140</v>
      </c>
      <c r="B5407" t="s">
        <v>5776</v>
      </c>
      <c r="C5407" t="s">
        <v>428</v>
      </c>
      <c r="D5407" t="s">
        <v>429</v>
      </c>
      <c r="E5407">
        <v>66.458100000000002</v>
      </c>
      <c r="F5407">
        <f t="shared" si="88"/>
        <v>65</v>
      </c>
    </row>
    <row r="5408" spans="1:6" x14ac:dyDescent="0.35">
      <c r="A5408">
        <v>65141</v>
      </c>
      <c r="B5408" t="s">
        <v>5777</v>
      </c>
      <c r="C5408" t="s">
        <v>451</v>
      </c>
      <c r="D5408" t="s">
        <v>433</v>
      </c>
      <c r="E5408">
        <v>17.750599999999999</v>
      </c>
      <c r="F5408">
        <f t="shared" si="88"/>
        <v>65</v>
      </c>
    </row>
    <row r="5409" spans="1:6" x14ac:dyDescent="0.35">
      <c r="A5409">
        <v>65142</v>
      </c>
      <c r="B5409" t="s">
        <v>5778</v>
      </c>
      <c r="C5409" t="s">
        <v>428</v>
      </c>
      <c r="D5409" t="s">
        <v>429</v>
      </c>
      <c r="E5409">
        <v>8.5411999999999999</v>
      </c>
      <c r="F5409">
        <f t="shared" si="88"/>
        <v>65</v>
      </c>
    </row>
    <row r="5410" spans="1:6" x14ac:dyDescent="0.35">
      <c r="A5410">
        <v>65143</v>
      </c>
      <c r="B5410" t="s">
        <v>5779</v>
      </c>
      <c r="C5410" t="s">
        <v>442</v>
      </c>
      <c r="D5410" t="s">
        <v>433</v>
      </c>
      <c r="E5410">
        <v>81.069699999999997</v>
      </c>
      <c r="F5410">
        <f t="shared" si="88"/>
        <v>65</v>
      </c>
    </row>
    <row r="5411" spans="1:6" x14ac:dyDescent="0.35">
      <c r="A5411">
        <v>65144</v>
      </c>
      <c r="B5411" t="s">
        <v>5780</v>
      </c>
      <c r="C5411" t="s">
        <v>432</v>
      </c>
      <c r="D5411" t="s">
        <v>433</v>
      </c>
      <c r="E5411">
        <v>14.3483</v>
      </c>
      <c r="F5411">
        <f t="shared" si="88"/>
        <v>65</v>
      </c>
    </row>
    <row r="5412" spans="1:6" x14ac:dyDescent="0.35">
      <c r="A5412">
        <v>65145</v>
      </c>
      <c r="B5412" t="s">
        <v>5781</v>
      </c>
      <c r="C5412" t="s">
        <v>451</v>
      </c>
      <c r="D5412" t="s">
        <v>433</v>
      </c>
      <c r="E5412">
        <v>24.253499999999999</v>
      </c>
      <c r="F5412">
        <f t="shared" si="88"/>
        <v>65</v>
      </c>
    </row>
    <row r="5413" spans="1:6" x14ac:dyDescent="0.35">
      <c r="A5413">
        <v>65146</v>
      </c>
      <c r="B5413" t="s">
        <v>5782</v>
      </c>
      <c r="C5413" t="s">
        <v>432</v>
      </c>
      <c r="D5413" t="s">
        <v>433</v>
      </c>
      <c r="E5413">
        <v>62.428899999999999</v>
      </c>
      <c r="F5413">
        <f t="shared" si="88"/>
        <v>65</v>
      </c>
    </row>
    <row r="5414" spans="1:6" x14ac:dyDescent="0.35">
      <c r="A5414">
        <v>65147</v>
      </c>
      <c r="B5414" t="s">
        <v>5783</v>
      </c>
      <c r="C5414" t="s">
        <v>432</v>
      </c>
      <c r="D5414" t="s">
        <v>433</v>
      </c>
      <c r="E5414">
        <v>8.4436999999999998</v>
      </c>
      <c r="F5414">
        <f t="shared" si="88"/>
        <v>65</v>
      </c>
    </row>
    <row r="5415" spans="1:6" x14ac:dyDescent="0.35">
      <c r="A5415">
        <v>65148</v>
      </c>
      <c r="B5415" t="s">
        <v>5784</v>
      </c>
      <c r="C5415" t="s">
        <v>451</v>
      </c>
      <c r="D5415" t="s">
        <v>433</v>
      </c>
      <c r="E5415">
        <v>15.7728</v>
      </c>
      <c r="F5415">
        <f t="shared" si="88"/>
        <v>65</v>
      </c>
    </row>
    <row r="5416" spans="1:6" x14ac:dyDescent="0.35">
      <c r="A5416">
        <v>65149</v>
      </c>
      <c r="B5416" t="s">
        <v>5785</v>
      </c>
      <c r="C5416" t="s">
        <v>451</v>
      </c>
      <c r="D5416" t="s">
        <v>433</v>
      </c>
      <c r="E5416">
        <v>20.5213</v>
      </c>
      <c r="F5416">
        <f t="shared" si="88"/>
        <v>65</v>
      </c>
    </row>
    <row r="5417" spans="1:6" x14ac:dyDescent="0.35">
      <c r="A5417">
        <v>65150</v>
      </c>
      <c r="B5417" t="s">
        <v>5786</v>
      </c>
      <c r="C5417" t="s">
        <v>451</v>
      </c>
      <c r="D5417" t="s">
        <v>433</v>
      </c>
      <c r="E5417">
        <v>34.383699999999997</v>
      </c>
      <c r="F5417">
        <f t="shared" si="88"/>
        <v>65</v>
      </c>
    </row>
    <row r="5418" spans="1:6" x14ac:dyDescent="0.35">
      <c r="A5418">
        <v>65151</v>
      </c>
      <c r="B5418" t="s">
        <v>5787</v>
      </c>
      <c r="C5418" t="s">
        <v>442</v>
      </c>
      <c r="D5418" t="s">
        <v>433</v>
      </c>
      <c r="E5418">
        <v>24.701899999999998</v>
      </c>
      <c r="F5418">
        <f t="shared" si="88"/>
        <v>65</v>
      </c>
    </row>
    <row r="5419" spans="1:6" x14ac:dyDescent="0.35">
      <c r="A5419">
        <v>65152</v>
      </c>
      <c r="B5419" t="s">
        <v>5788</v>
      </c>
      <c r="C5419" t="s">
        <v>432</v>
      </c>
      <c r="D5419" t="s">
        <v>433</v>
      </c>
      <c r="E5419">
        <v>23.444700000000001</v>
      </c>
      <c r="F5419">
        <f t="shared" si="88"/>
        <v>65</v>
      </c>
    </row>
    <row r="5420" spans="1:6" x14ac:dyDescent="0.35">
      <c r="A5420">
        <v>65153</v>
      </c>
      <c r="B5420" t="s">
        <v>5789</v>
      </c>
      <c r="C5420" t="s">
        <v>451</v>
      </c>
      <c r="D5420" t="s">
        <v>433</v>
      </c>
      <c r="E5420">
        <v>36.752400000000002</v>
      </c>
      <c r="F5420">
        <f t="shared" si="88"/>
        <v>65</v>
      </c>
    </row>
    <row r="5421" spans="1:6" x14ac:dyDescent="0.35">
      <c r="A5421">
        <v>65154</v>
      </c>
      <c r="B5421" t="s">
        <v>5790</v>
      </c>
      <c r="C5421" t="s">
        <v>432</v>
      </c>
      <c r="D5421" t="s">
        <v>433</v>
      </c>
      <c r="E5421">
        <v>25.045400000000001</v>
      </c>
      <c r="F5421">
        <f t="shared" si="88"/>
        <v>65</v>
      </c>
    </row>
    <row r="5422" spans="1:6" x14ac:dyDescent="0.35">
      <c r="A5422">
        <v>65155</v>
      </c>
      <c r="B5422" t="s">
        <v>5791</v>
      </c>
      <c r="C5422" t="s">
        <v>442</v>
      </c>
      <c r="D5422" t="s">
        <v>433</v>
      </c>
      <c r="E5422">
        <v>26.593</v>
      </c>
      <c r="F5422">
        <f t="shared" si="88"/>
        <v>65</v>
      </c>
    </row>
    <row r="5423" spans="1:6" x14ac:dyDescent="0.35">
      <c r="A5423">
        <v>65156</v>
      </c>
      <c r="B5423" t="s">
        <v>5792</v>
      </c>
      <c r="C5423" t="s">
        <v>451</v>
      </c>
      <c r="D5423" t="s">
        <v>433</v>
      </c>
      <c r="E5423">
        <v>19.962800000000001</v>
      </c>
      <c r="F5423">
        <f t="shared" si="88"/>
        <v>65</v>
      </c>
    </row>
    <row r="5424" spans="1:6" x14ac:dyDescent="0.35">
      <c r="A5424">
        <v>65157</v>
      </c>
      <c r="B5424" t="s">
        <v>5793</v>
      </c>
      <c r="C5424" t="s">
        <v>428</v>
      </c>
      <c r="D5424" t="s">
        <v>429</v>
      </c>
      <c r="E5424">
        <v>9.4487000000000005</v>
      </c>
      <c r="F5424">
        <f t="shared" si="88"/>
        <v>65</v>
      </c>
    </row>
    <row r="5425" spans="1:6" x14ac:dyDescent="0.35">
      <c r="A5425">
        <v>65158</v>
      </c>
      <c r="B5425" t="s">
        <v>5794</v>
      </c>
      <c r="C5425" t="s">
        <v>428</v>
      </c>
      <c r="D5425" t="s">
        <v>429</v>
      </c>
      <c r="E5425">
        <v>8.1234000000000002</v>
      </c>
      <c r="F5425">
        <f t="shared" si="88"/>
        <v>65</v>
      </c>
    </row>
    <row r="5426" spans="1:6" x14ac:dyDescent="0.35">
      <c r="A5426">
        <v>66001</v>
      </c>
      <c r="B5426" t="s">
        <v>5795</v>
      </c>
      <c r="C5426" t="s">
        <v>432</v>
      </c>
      <c r="D5426" t="s">
        <v>433</v>
      </c>
      <c r="E5426">
        <v>32.388399999999997</v>
      </c>
      <c r="F5426">
        <f t="shared" si="88"/>
        <v>66</v>
      </c>
    </row>
    <row r="5427" spans="1:6" x14ac:dyDescent="0.35">
      <c r="A5427">
        <v>66002</v>
      </c>
      <c r="B5427" t="s">
        <v>5796</v>
      </c>
      <c r="C5427" t="s">
        <v>428</v>
      </c>
      <c r="D5427" t="s">
        <v>429</v>
      </c>
      <c r="E5427">
        <v>37.930700000000002</v>
      </c>
      <c r="F5427">
        <f t="shared" si="88"/>
        <v>66</v>
      </c>
    </row>
    <row r="5428" spans="1:6" x14ac:dyDescent="0.35">
      <c r="A5428">
        <v>66003</v>
      </c>
      <c r="B5428" t="s">
        <v>5797</v>
      </c>
      <c r="C5428" t="s">
        <v>451</v>
      </c>
      <c r="D5428" t="s">
        <v>433</v>
      </c>
      <c r="E5428">
        <v>40.235100000000003</v>
      </c>
      <c r="F5428">
        <f t="shared" si="88"/>
        <v>66</v>
      </c>
    </row>
    <row r="5429" spans="1:6" x14ac:dyDescent="0.35">
      <c r="A5429">
        <v>66004</v>
      </c>
      <c r="B5429" t="s">
        <v>5798</v>
      </c>
      <c r="C5429" t="s">
        <v>442</v>
      </c>
      <c r="D5429" t="s">
        <v>433</v>
      </c>
      <c r="E5429">
        <v>32.5548</v>
      </c>
      <c r="F5429">
        <f t="shared" si="88"/>
        <v>66</v>
      </c>
    </row>
    <row r="5430" spans="1:6" x14ac:dyDescent="0.35">
      <c r="A5430">
        <v>66005</v>
      </c>
      <c r="B5430" t="s">
        <v>5799</v>
      </c>
      <c r="C5430" t="s">
        <v>451</v>
      </c>
      <c r="D5430" t="s">
        <v>433</v>
      </c>
      <c r="E5430">
        <v>42.498899999999999</v>
      </c>
      <c r="F5430">
        <f t="shared" si="88"/>
        <v>66</v>
      </c>
    </row>
    <row r="5431" spans="1:6" x14ac:dyDescent="0.35">
      <c r="A5431">
        <v>66006</v>
      </c>
      <c r="B5431" t="s">
        <v>5800</v>
      </c>
      <c r="C5431" t="s">
        <v>511</v>
      </c>
      <c r="D5431" t="s">
        <v>429</v>
      </c>
      <c r="E5431">
        <v>104.08880000000001</v>
      </c>
      <c r="F5431">
        <f t="shared" si="88"/>
        <v>66</v>
      </c>
    </row>
    <row r="5432" spans="1:6" x14ac:dyDescent="0.35">
      <c r="A5432">
        <v>66007</v>
      </c>
      <c r="B5432" t="s">
        <v>5801</v>
      </c>
      <c r="C5432" t="s">
        <v>428</v>
      </c>
      <c r="D5432" t="s">
        <v>429</v>
      </c>
      <c r="E5432">
        <v>58.8035</v>
      </c>
      <c r="F5432">
        <f t="shared" si="88"/>
        <v>66</v>
      </c>
    </row>
    <row r="5433" spans="1:6" x14ac:dyDescent="0.35">
      <c r="A5433">
        <v>66008</v>
      </c>
      <c r="B5433" t="s">
        <v>5802</v>
      </c>
      <c r="C5433" t="s">
        <v>428</v>
      </c>
      <c r="D5433" t="s">
        <v>429</v>
      </c>
      <c r="E5433">
        <v>24.493500000000001</v>
      </c>
      <c r="F5433">
        <f t="shared" si="88"/>
        <v>66</v>
      </c>
    </row>
    <row r="5434" spans="1:6" x14ac:dyDescent="0.35">
      <c r="A5434">
        <v>66009</v>
      </c>
      <c r="B5434" t="s">
        <v>5803</v>
      </c>
      <c r="C5434" t="s">
        <v>428</v>
      </c>
      <c r="D5434" t="s">
        <v>429</v>
      </c>
      <c r="E5434">
        <v>78.379599999999996</v>
      </c>
      <c r="F5434">
        <f t="shared" si="88"/>
        <v>66</v>
      </c>
    </row>
    <row r="5435" spans="1:6" x14ac:dyDescent="0.35">
      <c r="A5435">
        <v>66010</v>
      </c>
      <c r="B5435" t="s">
        <v>5804</v>
      </c>
      <c r="C5435" t="s">
        <v>451</v>
      </c>
      <c r="D5435" t="s">
        <v>433</v>
      </c>
      <c r="E5435">
        <v>86.138599999999997</v>
      </c>
      <c r="F5435">
        <f t="shared" si="88"/>
        <v>66</v>
      </c>
    </row>
    <row r="5436" spans="1:6" x14ac:dyDescent="0.35">
      <c r="A5436">
        <v>66011</v>
      </c>
      <c r="B5436" t="s">
        <v>5805</v>
      </c>
      <c r="C5436" t="s">
        <v>442</v>
      </c>
      <c r="D5436" t="s">
        <v>433</v>
      </c>
      <c r="E5436">
        <v>46.988599999999998</v>
      </c>
      <c r="F5436">
        <f t="shared" si="88"/>
        <v>66</v>
      </c>
    </row>
    <row r="5437" spans="1:6" x14ac:dyDescent="0.35">
      <c r="A5437">
        <v>66012</v>
      </c>
      <c r="B5437" t="s">
        <v>5806</v>
      </c>
      <c r="C5437" t="s">
        <v>442</v>
      </c>
      <c r="D5437" t="s">
        <v>433</v>
      </c>
      <c r="E5437">
        <v>24.8965</v>
      </c>
      <c r="F5437">
        <f t="shared" si="88"/>
        <v>66</v>
      </c>
    </row>
    <row r="5438" spans="1:6" x14ac:dyDescent="0.35">
      <c r="A5438">
        <v>66013</v>
      </c>
      <c r="B5438" t="s">
        <v>5807</v>
      </c>
      <c r="C5438" t="s">
        <v>442</v>
      </c>
      <c r="D5438" t="s">
        <v>433</v>
      </c>
      <c r="E5438">
        <v>61.007300000000001</v>
      </c>
      <c r="F5438">
        <f t="shared" si="88"/>
        <v>66</v>
      </c>
    </row>
    <row r="5439" spans="1:6" x14ac:dyDescent="0.35">
      <c r="A5439">
        <v>66014</v>
      </c>
      <c r="B5439" t="s">
        <v>5808</v>
      </c>
      <c r="C5439" t="s">
        <v>442</v>
      </c>
      <c r="D5439" t="s">
        <v>433</v>
      </c>
      <c r="E5439">
        <v>38.9452</v>
      </c>
      <c r="F5439">
        <f t="shared" si="88"/>
        <v>66</v>
      </c>
    </row>
    <row r="5440" spans="1:6" x14ac:dyDescent="0.35">
      <c r="A5440">
        <v>66015</v>
      </c>
      <c r="B5440" t="s">
        <v>5809</v>
      </c>
      <c r="C5440" t="s">
        <v>432</v>
      </c>
      <c r="D5440" t="s">
        <v>433</v>
      </c>
      <c r="E5440">
        <v>28.471499999999999</v>
      </c>
      <c r="F5440">
        <f t="shared" si="88"/>
        <v>66</v>
      </c>
    </row>
    <row r="5441" spans="1:6" x14ac:dyDescent="0.35">
      <c r="A5441">
        <v>66016</v>
      </c>
      <c r="B5441" t="s">
        <v>5810</v>
      </c>
      <c r="C5441" t="s">
        <v>432</v>
      </c>
      <c r="D5441" t="s">
        <v>433</v>
      </c>
      <c r="E5441">
        <v>51.3035</v>
      </c>
      <c r="F5441">
        <f t="shared" si="88"/>
        <v>66</v>
      </c>
    </row>
    <row r="5442" spans="1:6" x14ac:dyDescent="0.35">
      <c r="A5442">
        <v>66017</v>
      </c>
      <c r="B5442" t="s">
        <v>5811</v>
      </c>
      <c r="C5442" t="s">
        <v>428</v>
      </c>
      <c r="D5442" t="s">
        <v>429</v>
      </c>
      <c r="E5442">
        <v>15.600099999999999</v>
      </c>
      <c r="F5442">
        <f t="shared" si="88"/>
        <v>66</v>
      </c>
    </row>
    <row r="5443" spans="1:6" x14ac:dyDescent="0.35">
      <c r="A5443">
        <v>66018</v>
      </c>
      <c r="B5443" t="s">
        <v>5812</v>
      </c>
      <c r="C5443" t="s">
        <v>432</v>
      </c>
      <c r="D5443" t="s">
        <v>433</v>
      </c>
      <c r="E5443">
        <v>38.055199999999999</v>
      </c>
      <c r="F5443">
        <f t="shared" ref="F5443:F5506" si="89">INT(A5443/1000)</f>
        <v>66</v>
      </c>
    </row>
    <row r="5444" spans="1:6" x14ac:dyDescent="0.35">
      <c r="A5444">
        <v>66019</v>
      </c>
      <c r="B5444" t="s">
        <v>5813</v>
      </c>
      <c r="C5444" t="s">
        <v>442</v>
      </c>
      <c r="D5444" t="s">
        <v>433</v>
      </c>
      <c r="E5444">
        <v>43.215000000000003</v>
      </c>
      <c r="F5444">
        <f t="shared" si="89"/>
        <v>66</v>
      </c>
    </row>
    <row r="5445" spans="1:6" x14ac:dyDescent="0.35">
      <c r="A5445">
        <v>66020</v>
      </c>
      <c r="B5445" t="s">
        <v>5814</v>
      </c>
      <c r="C5445" t="s">
        <v>428</v>
      </c>
      <c r="D5445" t="s">
        <v>429</v>
      </c>
      <c r="E5445">
        <v>60.969799999999999</v>
      </c>
      <c r="F5445">
        <f t="shared" si="89"/>
        <v>66</v>
      </c>
    </row>
    <row r="5446" spans="1:6" x14ac:dyDescent="0.35">
      <c r="A5446">
        <v>66021</v>
      </c>
      <c r="B5446" t="s">
        <v>5815</v>
      </c>
      <c r="C5446" t="s">
        <v>432</v>
      </c>
      <c r="D5446" t="s">
        <v>433</v>
      </c>
      <c r="E5446">
        <v>30.827000000000002</v>
      </c>
      <c r="F5446">
        <f t="shared" si="89"/>
        <v>66</v>
      </c>
    </row>
    <row r="5447" spans="1:6" x14ac:dyDescent="0.35">
      <c r="A5447">
        <v>66022</v>
      </c>
      <c r="B5447" t="s">
        <v>5816</v>
      </c>
      <c r="C5447" t="s">
        <v>442</v>
      </c>
      <c r="D5447" t="s">
        <v>433</v>
      </c>
      <c r="E5447">
        <v>18.546099999999999</v>
      </c>
      <c r="F5447">
        <f t="shared" si="89"/>
        <v>66</v>
      </c>
    </row>
    <row r="5448" spans="1:6" x14ac:dyDescent="0.35">
      <c r="A5448">
        <v>66023</v>
      </c>
      <c r="B5448" t="s">
        <v>5817</v>
      </c>
      <c r="C5448" t="s">
        <v>442</v>
      </c>
      <c r="D5448" t="s">
        <v>433</v>
      </c>
      <c r="E5448">
        <v>68.022999999999996</v>
      </c>
      <c r="F5448">
        <f t="shared" si="89"/>
        <v>66</v>
      </c>
    </row>
    <row r="5449" spans="1:6" x14ac:dyDescent="0.35">
      <c r="A5449">
        <v>66024</v>
      </c>
      <c r="B5449" t="s">
        <v>5818</v>
      </c>
      <c r="C5449" t="s">
        <v>442</v>
      </c>
      <c r="D5449" t="s">
        <v>433</v>
      </c>
      <c r="E5449">
        <v>14.893800000000001</v>
      </c>
      <c r="F5449">
        <f t="shared" si="89"/>
        <v>66</v>
      </c>
    </row>
    <row r="5450" spans="1:6" x14ac:dyDescent="0.35">
      <c r="A5450">
        <v>66025</v>
      </c>
      <c r="B5450" t="s">
        <v>5819</v>
      </c>
      <c r="C5450" t="s">
        <v>442</v>
      </c>
      <c r="D5450" t="s">
        <v>433</v>
      </c>
      <c r="E5450">
        <v>95.418199999999999</v>
      </c>
      <c r="F5450">
        <f t="shared" si="89"/>
        <v>66</v>
      </c>
    </row>
    <row r="5451" spans="1:6" x14ac:dyDescent="0.35">
      <c r="A5451">
        <v>66026</v>
      </c>
      <c r="B5451" t="s">
        <v>5820</v>
      </c>
      <c r="C5451" t="s">
        <v>432</v>
      </c>
      <c r="D5451" t="s">
        <v>433</v>
      </c>
      <c r="E5451">
        <v>57.558199999999999</v>
      </c>
      <c r="F5451">
        <f t="shared" si="89"/>
        <v>66</v>
      </c>
    </row>
    <row r="5452" spans="1:6" x14ac:dyDescent="0.35">
      <c r="A5452">
        <v>66027</v>
      </c>
      <c r="B5452" t="s">
        <v>5821</v>
      </c>
      <c r="C5452" t="s">
        <v>432</v>
      </c>
      <c r="D5452" t="s">
        <v>433</v>
      </c>
      <c r="E5452">
        <v>18.843499999999999</v>
      </c>
      <c r="F5452">
        <f t="shared" si="89"/>
        <v>66</v>
      </c>
    </row>
    <row r="5453" spans="1:6" x14ac:dyDescent="0.35">
      <c r="A5453">
        <v>66028</v>
      </c>
      <c r="B5453" t="s">
        <v>5822</v>
      </c>
      <c r="C5453" t="s">
        <v>451</v>
      </c>
      <c r="D5453" t="s">
        <v>433</v>
      </c>
      <c r="E5453">
        <v>84.769199999999998</v>
      </c>
      <c r="F5453">
        <f t="shared" si="89"/>
        <v>66</v>
      </c>
    </row>
    <row r="5454" spans="1:6" x14ac:dyDescent="0.35">
      <c r="A5454">
        <v>66029</v>
      </c>
      <c r="B5454" t="s">
        <v>5823</v>
      </c>
      <c r="C5454" t="s">
        <v>428</v>
      </c>
      <c r="D5454" t="s">
        <v>429</v>
      </c>
      <c r="E5454">
        <v>24.168800000000001</v>
      </c>
      <c r="F5454">
        <f t="shared" si="89"/>
        <v>66</v>
      </c>
    </row>
    <row r="5455" spans="1:6" x14ac:dyDescent="0.35">
      <c r="A5455">
        <v>66030</v>
      </c>
      <c r="B5455" t="s">
        <v>5824</v>
      </c>
      <c r="C5455" t="s">
        <v>442</v>
      </c>
      <c r="D5455" t="s">
        <v>433</v>
      </c>
      <c r="E5455">
        <v>15.4697</v>
      </c>
      <c r="F5455">
        <f t="shared" si="89"/>
        <v>66</v>
      </c>
    </row>
    <row r="5456" spans="1:6" x14ac:dyDescent="0.35">
      <c r="A5456">
        <v>66031</v>
      </c>
      <c r="B5456" t="s">
        <v>5825</v>
      </c>
      <c r="C5456" t="s">
        <v>432</v>
      </c>
      <c r="D5456" t="s">
        <v>433</v>
      </c>
      <c r="E5456">
        <v>19.286000000000001</v>
      </c>
      <c r="F5456">
        <f t="shared" si="89"/>
        <v>66</v>
      </c>
    </row>
    <row r="5457" spans="1:6" x14ac:dyDescent="0.35">
      <c r="A5457">
        <v>66032</v>
      </c>
      <c r="B5457" t="s">
        <v>5826</v>
      </c>
      <c r="C5457" t="s">
        <v>428</v>
      </c>
      <c r="D5457" t="s">
        <v>429</v>
      </c>
      <c r="E5457">
        <v>81.924800000000005</v>
      </c>
      <c r="F5457">
        <f t="shared" si="89"/>
        <v>66</v>
      </c>
    </row>
    <row r="5458" spans="1:6" x14ac:dyDescent="0.35">
      <c r="A5458">
        <v>66033</v>
      </c>
      <c r="B5458" t="s">
        <v>5827</v>
      </c>
      <c r="C5458" t="s">
        <v>428</v>
      </c>
      <c r="D5458" t="s">
        <v>429</v>
      </c>
      <c r="E5458">
        <v>20.140799999999999</v>
      </c>
      <c r="F5458">
        <f t="shared" si="89"/>
        <v>66</v>
      </c>
    </row>
    <row r="5459" spans="1:6" x14ac:dyDescent="0.35">
      <c r="A5459">
        <v>66034</v>
      </c>
      <c r="B5459" t="s">
        <v>5828</v>
      </c>
      <c r="C5459" t="s">
        <v>442</v>
      </c>
      <c r="D5459" t="s">
        <v>433</v>
      </c>
      <c r="E5459">
        <v>28.801400000000001</v>
      </c>
      <c r="F5459">
        <f t="shared" si="89"/>
        <v>66</v>
      </c>
    </row>
    <row r="5460" spans="1:6" x14ac:dyDescent="0.35">
      <c r="A5460">
        <v>66035</v>
      </c>
      <c r="B5460" t="s">
        <v>5829</v>
      </c>
      <c r="C5460" t="s">
        <v>451</v>
      </c>
      <c r="D5460" t="s">
        <v>433</v>
      </c>
      <c r="E5460">
        <v>29.3734</v>
      </c>
      <c r="F5460">
        <f t="shared" si="89"/>
        <v>66</v>
      </c>
    </row>
    <row r="5461" spans="1:6" x14ac:dyDescent="0.35">
      <c r="A5461">
        <v>66036</v>
      </c>
      <c r="B5461" t="s">
        <v>5830</v>
      </c>
      <c r="C5461" t="s">
        <v>428</v>
      </c>
      <c r="D5461" t="s">
        <v>429</v>
      </c>
      <c r="E5461">
        <v>45.345999999999997</v>
      </c>
      <c r="F5461">
        <f t="shared" si="89"/>
        <v>66</v>
      </c>
    </row>
    <row r="5462" spans="1:6" x14ac:dyDescent="0.35">
      <c r="A5462">
        <v>66037</v>
      </c>
      <c r="B5462" t="s">
        <v>5831</v>
      </c>
      <c r="C5462" t="s">
        <v>442</v>
      </c>
      <c r="D5462" t="s">
        <v>433</v>
      </c>
      <c r="E5462">
        <v>31.479700000000001</v>
      </c>
      <c r="F5462">
        <f t="shared" si="89"/>
        <v>66</v>
      </c>
    </row>
    <row r="5463" spans="1:6" x14ac:dyDescent="0.35">
      <c r="A5463">
        <v>66038</v>
      </c>
      <c r="B5463" t="s">
        <v>5832</v>
      </c>
      <c r="C5463" t="s">
        <v>428</v>
      </c>
      <c r="D5463" t="s">
        <v>429</v>
      </c>
      <c r="E5463">
        <v>24.114799999999999</v>
      </c>
      <c r="F5463">
        <f t="shared" si="89"/>
        <v>66</v>
      </c>
    </row>
    <row r="5464" spans="1:6" x14ac:dyDescent="0.35">
      <c r="A5464">
        <v>66039</v>
      </c>
      <c r="B5464" t="s">
        <v>5833</v>
      </c>
      <c r="C5464" t="s">
        <v>428</v>
      </c>
      <c r="D5464" t="s">
        <v>429</v>
      </c>
      <c r="E5464">
        <v>54.066600000000001</v>
      </c>
      <c r="F5464">
        <f t="shared" si="89"/>
        <v>66</v>
      </c>
    </row>
    <row r="5465" spans="1:6" x14ac:dyDescent="0.35">
      <c r="A5465">
        <v>66040</v>
      </c>
      <c r="B5465" t="s">
        <v>5834</v>
      </c>
      <c r="C5465" t="s">
        <v>442</v>
      </c>
      <c r="D5465" t="s">
        <v>433</v>
      </c>
      <c r="E5465">
        <v>15.1394</v>
      </c>
      <c r="F5465">
        <f t="shared" si="89"/>
        <v>66</v>
      </c>
    </row>
    <row r="5466" spans="1:6" x14ac:dyDescent="0.35">
      <c r="A5466">
        <v>66041</v>
      </c>
      <c r="B5466" t="s">
        <v>5835</v>
      </c>
      <c r="C5466" t="s">
        <v>442</v>
      </c>
      <c r="D5466" t="s">
        <v>433</v>
      </c>
      <c r="E5466">
        <v>17.6311</v>
      </c>
      <c r="F5466">
        <f t="shared" si="89"/>
        <v>66</v>
      </c>
    </row>
    <row r="5467" spans="1:6" x14ac:dyDescent="0.35">
      <c r="A5467">
        <v>66042</v>
      </c>
      <c r="B5467" t="s">
        <v>5836</v>
      </c>
      <c r="C5467" t="s">
        <v>428</v>
      </c>
      <c r="D5467" t="s">
        <v>429</v>
      </c>
      <c r="E5467">
        <v>24.6374</v>
      </c>
      <c r="F5467">
        <f t="shared" si="89"/>
        <v>66</v>
      </c>
    </row>
    <row r="5468" spans="1:6" x14ac:dyDescent="0.35">
      <c r="A5468">
        <v>66043</v>
      </c>
      <c r="B5468" t="s">
        <v>5837</v>
      </c>
      <c r="C5468" t="s">
        <v>442</v>
      </c>
      <c r="D5468" t="s">
        <v>433</v>
      </c>
      <c r="E5468">
        <v>17.490100000000002</v>
      </c>
      <c r="F5468">
        <f t="shared" si="89"/>
        <v>66</v>
      </c>
    </row>
    <row r="5469" spans="1:6" x14ac:dyDescent="0.35">
      <c r="A5469">
        <v>66044</v>
      </c>
      <c r="B5469" t="s">
        <v>5838</v>
      </c>
      <c r="C5469" t="s">
        <v>428</v>
      </c>
      <c r="D5469" t="s">
        <v>429</v>
      </c>
      <c r="E5469">
        <v>9.1527999999999992</v>
      </c>
      <c r="F5469">
        <f t="shared" si="89"/>
        <v>66</v>
      </c>
    </row>
    <row r="5470" spans="1:6" x14ac:dyDescent="0.35">
      <c r="A5470">
        <v>66045</v>
      </c>
      <c r="B5470" t="s">
        <v>5839</v>
      </c>
      <c r="C5470" t="s">
        <v>432</v>
      </c>
      <c r="D5470" t="s">
        <v>433</v>
      </c>
      <c r="E5470">
        <v>32.090499999999999</v>
      </c>
      <c r="F5470">
        <f t="shared" si="89"/>
        <v>66</v>
      </c>
    </row>
    <row r="5471" spans="1:6" x14ac:dyDescent="0.35">
      <c r="A5471">
        <v>66046</v>
      </c>
      <c r="B5471" t="s">
        <v>5840</v>
      </c>
      <c r="C5471" t="s">
        <v>428</v>
      </c>
      <c r="D5471" t="s">
        <v>429</v>
      </c>
      <c r="E5471">
        <v>57.738100000000003</v>
      </c>
      <c r="F5471">
        <f t="shared" si="89"/>
        <v>66</v>
      </c>
    </row>
    <row r="5472" spans="1:6" x14ac:dyDescent="0.35">
      <c r="A5472">
        <v>66047</v>
      </c>
      <c r="B5472" t="s">
        <v>5841</v>
      </c>
      <c r="C5472" t="s">
        <v>432</v>
      </c>
      <c r="D5472" t="s">
        <v>433</v>
      </c>
      <c r="E5472">
        <v>20.426500000000001</v>
      </c>
      <c r="F5472">
        <f t="shared" si="89"/>
        <v>66</v>
      </c>
    </row>
    <row r="5473" spans="1:6" x14ac:dyDescent="0.35">
      <c r="A5473">
        <v>66048</v>
      </c>
      <c r="B5473" t="s">
        <v>5842</v>
      </c>
      <c r="C5473" t="s">
        <v>432</v>
      </c>
      <c r="D5473" t="s">
        <v>433</v>
      </c>
      <c r="E5473">
        <v>37.409399999999998</v>
      </c>
      <c r="F5473">
        <f t="shared" si="89"/>
        <v>66</v>
      </c>
    </row>
    <row r="5474" spans="1:6" x14ac:dyDescent="0.35">
      <c r="A5474">
        <v>66049</v>
      </c>
      <c r="B5474" t="s">
        <v>79</v>
      </c>
      <c r="C5474" t="s">
        <v>511</v>
      </c>
      <c r="D5474" t="s">
        <v>429</v>
      </c>
      <c r="E5474">
        <v>473.39940000000001</v>
      </c>
      <c r="F5474">
        <f t="shared" si="89"/>
        <v>66</v>
      </c>
    </row>
    <row r="5475" spans="1:6" x14ac:dyDescent="0.35">
      <c r="A5475">
        <v>66050</v>
      </c>
      <c r="B5475" t="s">
        <v>5843</v>
      </c>
      <c r="C5475" t="s">
        <v>442</v>
      </c>
      <c r="D5475" t="s">
        <v>433</v>
      </c>
      <c r="E5475">
        <v>66.444800000000001</v>
      </c>
      <c r="F5475">
        <f t="shared" si="89"/>
        <v>66</v>
      </c>
    </row>
    <row r="5476" spans="1:6" x14ac:dyDescent="0.35">
      <c r="A5476">
        <v>66051</v>
      </c>
      <c r="B5476" t="s">
        <v>5844</v>
      </c>
      <c r="C5476" t="s">
        <v>428</v>
      </c>
      <c r="D5476" t="s">
        <v>429</v>
      </c>
      <c r="E5476">
        <v>44.855800000000002</v>
      </c>
      <c r="F5476">
        <f t="shared" si="89"/>
        <v>66</v>
      </c>
    </row>
    <row r="5477" spans="1:6" x14ac:dyDescent="0.35">
      <c r="A5477">
        <v>66052</v>
      </c>
      <c r="B5477" t="s">
        <v>5845</v>
      </c>
      <c r="C5477" t="s">
        <v>428</v>
      </c>
      <c r="D5477" t="s">
        <v>429</v>
      </c>
      <c r="E5477">
        <v>103.8008</v>
      </c>
      <c r="F5477">
        <f t="shared" si="89"/>
        <v>66</v>
      </c>
    </row>
    <row r="5478" spans="1:6" x14ac:dyDescent="0.35">
      <c r="A5478">
        <v>66053</v>
      </c>
      <c r="B5478" t="s">
        <v>5846</v>
      </c>
      <c r="C5478" t="s">
        <v>428</v>
      </c>
      <c r="D5478" t="s">
        <v>429</v>
      </c>
      <c r="E5478">
        <v>71.377700000000004</v>
      </c>
      <c r="F5478">
        <f t="shared" si="89"/>
        <v>66</v>
      </c>
    </row>
    <row r="5479" spans="1:6" x14ac:dyDescent="0.35">
      <c r="A5479">
        <v>66054</v>
      </c>
      <c r="B5479" t="s">
        <v>5847</v>
      </c>
      <c r="C5479" t="s">
        <v>428</v>
      </c>
      <c r="D5479" t="s">
        <v>429</v>
      </c>
      <c r="E5479">
        <v>68.255499999999998</v>
      </c>
      <c r="F5479">
        <f t="shared" si="89"/>
        <v>66</v>
      </c>
    </row>
    <row r="5480" spans="1:6" x14ac:dyDescent="0.35">
      <c r="A5480">
        <v>66055</v>
      </c>
      <c r="B5480" t="s">
        <v>5848</v>
      </c>
      <c r="C5480" t="s">
        <v>432</v>
      </c>
      <c r="D5480" t="s">
        <v>433</v>
      </c>
      <c r="E5480">
        <v>12.320499999999999</v>
      </c>
      <c r="F5480">
        <f t="shared" si="89"/>
        <v>66</v>
      </c>
    </row>
    <row r="5481" spans="1:6" x14ac:dyDescent="0.35">
      <c r="A5481">
        <v>66056</v>
      </c>
      <c r="B5481" t="s">
        <v>5849</v>
      </c>
      <c r="C5481" t="s">
        <v>442</v>
      </c>
      <c r="D5481" t="s">
        <v>433</v>
      </c>
      <c r="E5481">
        <v>104.2376</v>
      </c>
      <c r="F5481">
        <f t="shared" si="89"/>
        <v>66</v>
      </c>
    </row>
    <row r="5482" spans="1:6" x14ac:dyDescent="0.35">
      <c r="A5482">
        <v>66057</v>
      </c>
      <c r="B5482" t="s">
        <v>5850</v>
      </c>
      <c r="C5482" t="s">
        <v>428</v>
      </c>
      <c r="D5482" t="s">
        <v>429</v>
      </c>
      <c r="E5482">
        <v>51.189599999999999</v>
      </c>
      <c r="F5482">
        <f t="shared" si="89"/>
        <v>66</v>
      </c>
    </row>
    <row r="5483" spans="1:6" x14ac:dyDescent="0.35">
      <c r="A5483">
        <v>66058</v>
      </c>
      <c r="B5483" t="s">
        <v>5851</v>
      </c>
      <c r="C5483" t="s">
        <v>442</v>
      </c>
      <c r="D5483" t="s">
        <v>433</v>
      </c>
      <c r="E5483">
        <v>42.3996</v>
      </c>
      <c r="F5483">
        <f t="shared" si="89"/>
        <v>66</v>
      </c>
    </row>
    <row r="5484" spans="1:6" x14ac:dyDescent="0.35">
      <c r="A5484">
        <v>66059</v>
      </c>
      <c r="B5484" t="s">
        <v>5852</v>
      </c>
      <c r="C5484" t="s">
        <v>428</v>
      </c>
      <c r="D5484" t="s">
        <v>429</v>
      </c>
      <c r="E5484">
        <v>23.110700000000001</v>
      </c>
      <c r="F5484">
        <f t="shared" si="89"/>
        <v>66</v>
      </c>
    </row>
    <row r="5485" spans="1:6" x14ac:dyDescent="0.35">
      <c r="A5485">
        <v>66060</v>
      </c>
      <c r="B5485" t="s">
        <v>5853</v>
      </c>
      <c r="C5485" t="s">
        <v>432</v>
      </c>
      <c r="D5485" t="s">
        <v>433</v>
      </c>
      <c r="E5485">
        <v>37.606000000000002</v>
      </c>
      <c r="F5485">
        <f t="shared" si="89"/>
        <v>66</v>
      </c>
    </row>
    <row r="5486" spans="1:6" x14ac:dyDescent="0.35">
      <c r="A5486">
        <v>66061</v>
      </c>
      <c r="B5486" t="s">
        <v>5854</v>
      </c>
      <c r="C5486" t="s">
        <v>451</v>
      </c>
      <c r="D5486" t="s">
        <v>433</v>
      </c>
      <c r="E5486">
        <v>50.101700000000001</v>
      </c>
      <c r="F5486">
        <f t="shared" si="89"/>
        <v>66</v>
      </c>
    </row>
    <row r="5487" spans="1:6" x14ac:dyDescent="0.35">
      <c r="A5487">
        <v>66062</v>
      </c>
      <c r="B5487" t="s">
        <v>5855</v>
      </c>
      <c r="C5487" t="s">
        <v>442</v>
      </c>
      <c r="D5487" t="s">
        <v>433</v>
      </c>
      <c r="E5487">
        <v>18.444500000000001</v>
      </c>
      <c r="F5487">
        <f t="shared" si="89"/>
        <v>66</v>
      </c>
    </row>
    <row r="5488" spans="1:6" x14ac:dyDescent="0.35">
      <c r="A5488">
        <v>66063</v>
      </c>
      <c r="B5488" t="s">
        <v>5856</v>
      </c>
      <c r="C5488" t="s">
        <v>442</v>
      </c>
      <c r="D5488" t="s">
        <v>433</v>
      </c>
      <c r="E5488">
        <v>56.538400000000003</v>
      </c>
      <c r="F5488">
        <f t="shared" si="89"/>
        <v>66</v>
      </c>
    </row>
    <row r="5489" spans="1:6" x14ac:dyDescent="0.35">
      <c r="A5489">
        <v>66064</v>
      </c>
      <c r="B5489" t="s">
        <v>5857</v>
      </c>
      <c r="C5489" t="s">
        <v>428</v>
      </c>
      <c r="D5489" t="s">
        <v>429</v>
      </c>
      <c r="E5489">
        <v>39.482900000000001</v>
      </c>
      <c r="F5489">
        <f t="shared" si="89"/>
        <v>66</v>
      </c>
    </row>
    <row r="5490" spans="1:6" x14ac:dyDescent="0.35">
      <c r="A5490">
        <v>66065</v>
      </c>
      <c r="B5490" t="s">
        <v>5858</v>
      </c>
      <c r="C5490" t="s">
        <v>442</v>
      </c>
      <c r="D5490" t="s">
        <v>433</v>
      </c>
      <c r="E5490">
        <v>61.910499999999999</v>
      </c>
      <c r="F5490">
        <f t="shared" si="89"/>
        <v>66</v>
      </c>
    </row>
    <row r="5491" spans="1:6" x14ac:dyDescent="0.35">
      <c r="A5491">
        <v>66066</v>
      </c>
      <c r="B5491" t="s">
        <v>5859</v>
      </c>
      <c r="C5491" t="s">
        <v>432</v>
      </c>
      <c r="D5491" t="s">
        <v>433</v>
      </c>
      <c r="E5491">
        <v>72.732699999999994</v>
      </c>
      <c r="F5491">
        <f t="shared" si="89"/>
        <v>66</v>
      </c>
    </row>
    <row r="5492" spans="1:6" x14ac:dyDescent="0.35">
      <c r="A5492">
        <v>66067</v>
      </c>
      <c r="B5492" t="s">
        <v>5860</v>
      </c>
      <c r="C5492" t="s">
        <v>442</v>
      </c>
      <c r="D5492" t="s">
        <v>433</v>
      </c>
      <c r="E5492">
        <v>41.150700000000001</v>
      </c>
      <c r="F5492">
        <f t="shared" si="89"/>
        <v>66</v>
      </c>
    </row>
    <row r="5493" spans="1:6" x14ac:dyDescent="0.35">
      <c r="A5493">
        <v>66068</v>
      </c>
      <c r="B5493" t="s">
        <v>5861</v>
      </c>
      <c r="C5493" t="s">
        <v>432</v>
      </c>
      <c r="D5493" t="s">
        <v>433</v>
      </c>
      <c r="E5493">
        <v>90.549199999999999</v>
      </c>
      <c r="F5493">
        <f t="shared" si="89"/>
        <v>66</v>
      </c>
    </row>
    <row r="5494" spans="1:6" x14ac:dyDescent="0.35">
      <c r="A5494">
        <v>66069</v>
      </c>
      <c r="B5494" t="s">
        <v>5862</v>
      </c>
      <c r="C5494" t="s">
        <v>428</v>
      </c>
      <c r="D5494" t="s">
        <v>429</v>
      </c>
      <c r="E5494">
        <v>48.529800000000002</v>
      </c>
      <c r="F5494">
        <f t="shared" si="89"/>
        <v>66</v>
      </c>
    </row>
    <row r="5495" spans="1:6" x14ac:dyDescent="0.35">
      <c r="A5495">
        <v>66070</v>
      </c>
      <c r="B5495" t="s">
        <v>5863</v>
      </c>
      <c r="C5495" t="s">
        <v>451</v>
      </c>
      <c r="D5495" t="s">
        <v>433</v>
      </c>
      <c r="E5495">
        <v>54.975900000000003</v>
      </c>
      <c r="F5495">
        <f t="shared" si="89"/>
        <v>66</v>
      </c>
    </row>
    <row r="5496" spans="1:6" x14ac:dyDescent="0.35">
      <c r="A5496">
        <v>66071</v>
      </c>
      <c r="B5496" t="s">
        <v>5864</v>
      </c>
      <c r="C5496" t="s">
        <v>432</v>
      </c>
      <c r="D5496" t="s">
        <v>433</v>
      </c>
      <c r="E5496">
        <v>62.259700000000002</v>
      </c>
      <c r="F5496">
        <f t="shared" si="89"/>
        <v>66</v>
      </c>
    </row>
    <row r="5497" spans="1:6" x14ac:dyDescent="0.35">
      <c r="A5497">
        <v>66072</v>
      </c>
      <c r="B5497" t="s">
        <v>5865</v>
      </c>
      <c r="C5497" t="s">
        <v>428</v>
      </c>
      <c r="D5497" t="s">
        <v>429</v>
      </c>
      <c r="E5497">
        <v>56.741599999999998</v>
      </c>
      <c r="F5497">
        <f t="shared" si="89"/>
        <v>66</v>
      </c>
    </row>
    <row r="5498" spans="1:6" x14ac:dyDescent="0.35">
      <c r="A5498">
        <v>66073</v>
      </c>
      <c r="B5498" t="s">
        <v>5866</v>
      </c>
      <c r="C5498" t="s">
        <v>428</v>
      </c>
      <c r="D5498" t="s">
        <v>429</v>
      </c>
      <c r="E5498">
        <v>11.4429</v>
      </c>
      <c r="F5498">
        <f t="shared" si="89"/>
        <v>66</v>
      </c>
    </row>
    <row r="5499" spans="1:6" x14ac:dyDescent="0.35">
      <c r="A5499">
        <v>66074</v>
      </c>
      <c r="B5499" t="s">
        <v>5867</v>
      </c>
      <c r="C5499" t="s">
        <v>442</v>
      </c>
      <c r="D5499" t="s">
        <v>433</v>
      </c>
      <c r="E5499">
        <v>19.834499999999998</v>
      </c>
      <c r="F5499">
        <f t="shared" si="89"/>
        <v>66</v>
      </c>
    </row>
    <row r="5500" spans="1:6" x14ac:dyDescent="0.35">
      <c r="A5500">
        <v>66075</v>
      </c>
      <c r="B5500" t="s">
        <v>5868</v>
      </c>
      <c r="C5500" t="s">
        <v>442</v>
      </c>
      <c r="D5500" t="s">
        <v>433</v>
      </c>
      <c r="E5500">
        <v>28.979299999999999</v>
      </c>
      <c r="F5500">
        <f t="shared" si="89"/>
        <v>66</v>
      </c>
    </row>
    <row r="5501" spans="1:6" x14ac:dyDescent="0.35">
      <c r="A5501">
        <v>66076</v>
      </c>
      <c r="B5501" t="s">
        <v>5869</v>
      </c>
      <c r="C5501" t="s">
        <v>432</v>
      </c>
      <c r="D5501" t="s">
        <v>433</v>
      </c>
      <c r="E5501">
        <v>21.49</v>
      </c>
      <c r="F5501">
        <f t="shared" si="89"/>
        <v>66</v>
      </c>
    </row>
    <row r="5502" spans="1:6" x14ac:dyDescent="0.35">
      <c r="A5502">
        <v>66077</v>
      </c>
      <c r="B5502" t="s">
        <v>5870</v>
      </c>
      <c r="C5502" t="s">
        <v>442</v>
      </c>
      <c r="D5502" t="s">
        <v>433</v>
      </c>
      <c r="E5502">
        <v>28.879000000000001</v>
      </c>
      <c r="F5502">
        <f t="shared" si="89"/>
        <v>66</v>
      </c>
    </row>
    <row r="5503" spans="1:6" x14ac:dyDescent="0.35">
      <c r="A5503">
        <v>66078</v>
      </c>
      <c r="B5503" t="s">
        <v>5871</v>
      </c>
      <c r="C5503" t="s">
        <v>451</v>
      </c>
      <c r="D5503" t="s">
        <v>433</v>
      </c>
      <c r="E5503">
        <v>32.503</v>
      </c>
      <c r="F5503">
        <f t="shared" si="89"/>
        <v>66</v>
      </c>
    </row>
    <row r="5504" spans="1:6" x14ac:dyDescent="0.35">
      <c r="A5504">
        <v>66079</v>
      </c>
      <c r="B5504" t="s">
        <v>5872</v>
      </c>
      <c r="C5504" t="s">
        <v>442</v>
      </c>
      <c r="D5504" t="s">
        <v>433</v>
      </c>
      <c r="E5504">
        <v>17.614599999999999</v>
      </c>
      <c r="F5504">
        <f t="shared" si="89"/>
        <v>66</v>
      </c>
    </row>
    <row r="5505" spans="1:6" x14ac:dyDescent="0.35">
      <c r="A5505">
        <v>66080</v>
      </c>
      <c r="B5505" t="s">
        <v>5873</v>
      </c>
      <c r="C5505" t="s">
        <v>442</v>
      </c>
      <c r="D5505" t="s">
        <v>433</v>
      </c>
      <c r="E5505">
        <v>31.2056</v>
      </c>
      <c r="F5505">
        <f t="shared" si="89"/>
        <v>66</v>
      </c>
    </row>
    <row r="5506" spans="1:6" x14ac:dyDescent="0.35">
      <c r="A5506">
        <v>66081</v>
      </c>
      <c r="B5506" t="s">
        <v>5874</v>
      </c>
      <c r="C5506" t="s">
        <v>442</v>
      </c>
      <c r="D5506" t="s">
        <v>433</v>
      </c>
      <c r="E5506">
        <v>27.706199999999999</v>
      </c>
      <c r="F5506">
        <f t="shared" si="89"/>
        <v>66</v>
      </c>
    </row>
    <row r="5507" spans="1:6" x14ac:dyDescent="0.35">
      <c r="A5507">
        <v>66082</v>
      </c>
      <c r="B5507" t="s">
        <v>5875</v>
      </c>
      <c r="C5507" t="s">
        <v>442</v>
      </c>
      <c r="D5507" t="s">
        <v>433</v>
      </c>
      <c r="E5507">
        <v>90.526399999999995</v>
      </c>
      <c r="F5507">
        <f t="shared" ref="F5507:F5570" si="90">INT(A5507/1000)</f>
        <v>66</v>
      </c>
    </row>
    <row r="5508" spans="1:6" x14ac:dyDescent="0.35">
      <c r="A5508">
        <v>66083</v>
      </c>
      <c r="B5508" t="s">
        <v>5876</v>
      </c>
      <c r="C5508" t="s">
        <v>432</v>
      </c>
      <c r="D5508" t="s">
        <v>433</v>
      </c>
      <c r="E5508">
        <v>45.267099999999999</v>
      </c>
      <c r="F5508">
        <f t="shared" si="90"/>
        <v>66</v>
      </c>
    </row>
    <row r="5509" spans="1:6" x14ac:dyDescent="0.35">
      <c r="A5509">
        <v>66084</v>
      </c>
      <c r="B5509" t="s">
        <v>5877</v>
      </c>
      <c r="C5509" t="s">
        <v>451</v>
      </c>
      <c r="D5509" t="s">
        <v>433</v>
      </c>
      <c r="E5509">
        <v>49.244399999999999</v>
      </c>
      <c r="F5509">
        <f t="shared" si="90"/>
        <v>66</v>
      </c>
    </row>
    <row r="5510" spans="1:6" x14ac:dyDescent="0.35">
      <c r="A5510">
        <v>66085</v>
      </c>
      <c r="B5510" t="s">
        <v>5878</v>
      </c>
      <c r="C5510" t="s">
        <v>428</v>
      </c>
      <c r="D5510" t="s">
        <v>429</v>
      </c>
      <c r="E5510">
        <v>16.9664</v>
      </c>
      <c r="F5510">
        <f t="shared" si="90"/>
        <v>66</v>
      </c>
    </row>
    <row r="5511" spans="1:6" x14ac:dyDescent="0.35">
      <c r="A5511">
        <v>66086</v>
      </c>
      <c r="B5511" t="s">
        <v>5879</v>
      </c>
      <c r="C5511" t="s">
        <v>442</v>
      </c>
      <c r="D5511" t="s">
        <v>433</v>
      </c>
      <c r="E5511">
        <v>19.043500000000002</v>
      </c>
      <c r="F5511">
        <f t="shared" si="90"/>
        <v>66</v>
      </c>
    </row>
    <row r="5512" spans="1:6" x14ac:dyDescent="0.35">
      <c r="A5512">
        <v>66087</v>
      </c>
      <c r="B5512" t="s">
        <v>5880</v>
      </c>
      <c r="C5512" t="s">
        <v>428</v>
      </c>
      <c r="D5512" t="s">
        <v>429</v>
      </c>
      <c r="E5512">
        <v>16.383299999999998</v>
      </c>
      <c r="F5512">
        <f t="shared" si="90"/>
        <v>66</v>
      </c>
    </row>
    <row r="5513" spans="1:6" x14ac:dyDescent="0.35">
      <c r="A5513">
        <v>66088</v>
      </c>
      <c r="B5513" t="s">
        <v>5881</v>
      </c>
      <c r="C5513" t="s">
        <v>428</v>
      </c>
      <c r="D5513" t="s">
        <v>429</v>
      </c>
      <c r="E5513">
        <v>17.162600000000001</v>
      </c>
      <c r="F5513">
        <f t="shared" si="90"/>
        <v>66</v>
      </c>
    </row>
    <row r="5514" spans="1:6" x14ac:dyDescent="0.35">
      <c r="A5514">
        <v>66089</v>
      </c>
      <c r="B5514" t="s">
        <v>5882</v>
      </c>
      <c r="C5514" t="s">
        <v>442</v>
      </c>
      <c r="D5514" t="s">
        <v>433</v>
      </c>
      <c r="E5514">
        <v>40.7958</v>
      </c>
      <c r="F5514">
        <f t="shared" si="90"/>
        <v>66</v>
      </c>
    </row>
    <row r="5515" spans="1:6" x14ac:dyDescent="0.35">
      <c r="A5515">
        <v>66090</v>
      </c>
      <c r="B5515" t="s">
        <v>5883</v>
      </c>
      <c r="C5515" t="s">
        <v>428</v>
      </c>
      <c r="D5515" t="s">
        <v>429</v>
      </c>
      <c r="E5515">
        <v>7.8590999999999998</v>
      </c>
      <c r="F5515">
        <f t="shared" si="90"/>
        <v>66</v>
      </c>
    </row>
    <row r="5516" spans="1:6" x14ac:dyDescent="0.35">
      <c r="A5516">
        <v>66091</v>
      </c>
      <c r="B5516" t="s">
        <v>5884</v>
      </c>
      <c r="C5516" t="s">
        <v>442</v>
      </c>
      <c r="D5516" t="s">
        <v>433</v>
      </c>
      <c r="E5516">
        <v>33.631100000000004</v>
      </c>
      <c r="F5516">
        <f t="shared" si="90"/>
        <v>66</v>
      </c>
    </row>
    <row r="5517" spans="1:6" x14ac:dyDescent="0.35">
      <c r="A5517">
        <v>66092</v>
      </c>
      <c r="B5517" t="s">
        <v>5885</v>
      </c>
      <c r="C5517" t="s">
        <v>428</v>
      </c>
      <c r="D5517" t="s">
        <v>429</v>
      </c>
      <c r="E5517">
        <v>45.905700000000003</v>
      </c>
      <c r="F5517">
        <f t="shared" si="90"/>
        <v>66</v>
      </c>
    </row>
    <row r="5518" spans="1:6" x14ac:dyDescent="0.35">
      <c r="A5518">
        <v>66093</v>
      </c>
      <c r="B5518" t="s">
        <v>5886</v>
      </c>
      <c r="C5518" t="s">
        <v>432</v>
      </c>
      <c r="D5518" t="s">
        <v>433</v>
      </c>
      <c r="E5518">
        <v>135.02789999999999</v>
      </c>
      <c r="F5518">
        <f t="shared" si="90"/>
        <v>66</v>
      </c>
    </row>
    <row r="5519" spans="1:6" x14ac:dyDescent="0.35">
      <c r="A5519">
        <v>66094</v>
      </c>
      <c r="B5519" t="s">
        <v>5887</v>
      </c>
      <c r="C5519" t="s">
        <v>451</v>
      </c>
      <c r="D5519" t="s">
        <v>433</v>
      </c>
      <c r="E5519">
        <v>21.320599999999999</v>
      </c>
      <c r="F5519">
        <f t="shared" si="90"/>
        <v>66</v>
      </c>
    </row>
    <row r="5520" spans="1:6" x14ac:dyDescent="0.35">
      <c r="A5520">
        <v>66095</v>
      </c>
      <c r="B5520" t="s">
        <v>5888</v>
      </c>
      <c r="C5520" t="s">
        <v>428</v>
      </c>
      <c r="D5520" t="s">
        <v>429</v>
      </c>
      <c r="E5520">
        <v>52.841099999999997</v>
      </c>
      <c r="F5520">
        <f t="shared" si="90"/>
        <v>66</v>
      </c>
    </row>
    <row r="5521" spans="1:6" x14ac:dyDescent="0.35">
      <c r="A5521">
        <v>66096</v>
      </c>
      <c r="B5521" t="s">
        <v>5889</v>
      </c>
      <c r="C5521" t="s">
        <v>428</v>
      </c>
      <c r="D5521" t="s">
        <v>429</v>
      </c>
      <c r="E5521">
        <v>30.5943</v>
      </c>
      <c r="F5521">
        <f t="shared" si="90"/>
        <v>66</v>
      </c>
    </row>
    <row r="5522" spans="1:6" x14ac:dyDescent="0.35">
      <c r="A5522">
        <v>66097</v>
      </c>
      <c r="B5522" t="s">
        <v>5890</v>
      </c>
      <c r="C5522" t="s">
        <v>432</v>
      </c>
      <c r="D5522" t="s">
        <v>433</v>
      </c>
      <c r="E5522">
        <v>33.368499999999997</v>
      </c>
      <c r="F5522">
        <f t="shared" si="90"/>
        <v>66</v>
      </c>
    </row>
    <row r="5523" spans="1:6" x14ac:dyDescent="0.35">
      <c r="A5523">
        <v>66098</v>
      </c>
      <c r="B5523" t="s">
        <v>5891</v>
      </c>
      <c r="C5523" t="s">
        <v>432</v>
      </c>
      <c r="D5523" t="s">
        <v>433</v>
      </c>
      <c r="E5523">
        <v>57.481299999999997</v>
      </c>
      <c r="F5523">
        <f t="shared" si="90"/>
        <v>66</v>
      </c>
    </row>
    <row r="5524" spans="1:6" x14ac:dyDescent="0.35">
      <c r="A5524">
        <v>66099</v>
      </c>
      <c r="B5524" t="s">
        <v>5892</v>
      </c>
      <c r="C5524" t="s">
        <v>428</v>
      </c>
      <c r="D5524" t="s">
        <v>429</v>
      </c>
      <c r="E5524">
        <v>87.9495</v>
      </c>
      <c r="F5524">
        <f t="shared" si="90"/>
        <v>66</v>
      </c>
    </row>
    <row r="5525" spans="1:6" x14ac:dyDescent="0.35">
      <c r="A5525">
        <v>66100</v>
      </c>
      <c r="B5525" t="s">
        <v>5893</v>
      </c>
      <c r="C5525" t="s">
        <v>442</v>
      </c>
      <c r="D5525" t="s">
        <v>433</v>
      </c>
      <c r="E5525">
        <v>38.661000000000001</v>
      </c>
      <c r="F5525">
        <f t="shared" si="90"/>
        <v>66</v>
      </c>
    </row>
    <row r="5526" spans="1:6" x14ac:dyDescent="0.35">
      <c r="A5526">
        <v>66101</v>
      </c>
      <c r="B5526" t="s">
        <v>5894</v>
      </c>
      <c r="C5526" t="s">
        <v>428</v>
      </c>
      <c r="D5526" t="s">
        <v>429</v>
      </c>
      <c r="E5526">
        <v>65.717600000000004</v>
      </c>
      <c r="F5526">
        <f t="shared" si="90"/>
        <v>66</v>
      </c>
    </row>
    <row r="5527" spans="1:6" x14ac:dyDescent="0.35">
      <c r="A5527">
        <v>66102</v>
      </c>
      <c r="B5527" t="s">
        <v>5895</v>
      </c>
      <c r="C5527" t="s">
        <v>428</v>
      </c>
      <c r="D5527" t="s">
        <v>429</v>
      </c>
      <c r="E5527">
        <v>51.310200000000002</v>
      </c>
      <c r="F5527">
        <f t="shared" si="90"/>
        <v>66</v>
      </c>
    </row>
    <row r="5528" spans="1:6" x14ac:dyDescent="0.35">
      <c r="A5528">
        <v>66103</v>
      </c>
      <c r="B5528" t="s">
        <v>5896</v>
      </c>
      <c r="C5528" t="s">
        <v>432</v>
      </c>
      <c r="D5528" t="s">
        <v>433</v>
      </c>
      <c r="E5528">
        <v>33.7744</v>
      </c>
      <c r="F5528">
        <f t="shared" si="90"/>
        <v>66</v>
      </c>
    </row>
    <row r="5529" spans="1:6" x14ac:dyDescent="0.35">
      <c r="A5529">
        <v>66104</v>
      </c>
      <c r="B5529" t="s">
        <v>5897</v>
      </c>
      <c r="C5529" t="s">
        <v>432</v>
      </c>
      <c r="D5529" t="s">
        <v>433</v>
      </c>
      <c r="E5529">
        <v>27.399799999999999</v>
      </c>
      <c r="F5529">
        <f t="shared" si="90"/>
        <v>66</v>
      </c>
    </row>
    <row r="5530" spans="1:6" x14ac:dyDescent="0.35">
      <c r="A5530">
        <v>66105</v>
      </c>
      <c r="B5530" t="s">
        <v>5898</v>
      </c>
      <c r="C5530" t="s">
        <v>428</v>
      </c>
      <c r="D5530" t="s">
        <v>429</v>
      </c>
      <c r="E5530">
        <v>5.5685000000000002</v>
      </c>
      <c r="F5530">
        <f t="shared" si="90"/>
        <v>66</v>
      </c>
    </row>
    <row r="5531" spans="1:6" x14ac:dyDescent="0.35">
      <c r="A5531">
        <v>66106</v>
      </c>
      <c r="B5531" t="s">
        <v>5899</v>
      </c>
      <c r="C5531" t="s">
        <v>442</v>
      </c>
      <c r="D5531" t="s">
        <v>433</v>
      </c>
      <c r="E5531">
        <v>74.127399999999994</v>
      </c>
      <c r="F5531">
        <f t="shared" si="90"/>
        <v>66</v>
      </c>
    </row>
    <row r="5532" spans="1:6" x14ac:dyDescent="0.35">
      <c r="A5532">
        <v>66107</v>
      </c>
      <c r="B5532" t="s">
        <v>5900</v>
      </c>
      <c r="C5532" t="s">
        <v>451</v>
      </c>
      <c r="D5532" t="s">
        <v>433</v>
      </c>
      <c r="E5532">
        <v>20.758500000000002</v>
      </c>
      <c r="F5532">
        <f t="shared" si="90"/>
        <v>66</v>
      </c>
    </row>
    <row r="5533" spans="1:6" x14ac:dyDescent="0.35">
      <c r="A5533">
        <v>66108</v>
      </c>
      <c r="B5533" t="s">
        <v>5901</v>
      </c>
      <c r="C5533" t="s">
        <v>442</v>
      </c>
      <c r="D5533" t="s">
        <v>433</v>
      </c>
      <c r="E5533">
        <v>14.422000000000001</v>
      </c>
      <c r="F5533">
        <f t="shared" si="90"/>
        <v>66</v>
      </c>
    </row>
    <row r="5534" spans="1:6" x14ac:dyDescent="0.35">
      <c r="A5534">
        <v>67001</v>
      </c>
      <c r="B5534" t="s">
        <v>5902</v>
      </c>
      <c r="C5534" t="s">
        <v>428</v>
      </c>
      <c r="D5534" t="s">
        <v>429</v>
      </c>
      <c r="E5534">
        <v>9.4938000000000002</v>
      </c>
      <c r="F5534">
        <f t="shared" si="90"/>
        <v>67</v>
      </c>
    </row>
    <row r="5535" spans="1:6" x14ac:dyDescent="0.35">
      <c r="A5535">
        <v>67002</v>
      </c>
      <c r="B5535" t="s">
        <v>5903</v>
      </c>
      <c r="C5535" t="s">
        <v>428</v>
      </c>
      <c r="D5535" t="s">
        <v>429</v>
      </c>
      <c r="E5535">
        <v>14.1601</v>
      </c>
      <c r="F5535">
        <f t="shared" si="90"/>
        <v>67</v>
      </c>
    </row>
    <row r="5536" spans="1:6" x14ac:dyDescent="0.35">
      <c r="A5536">
        <v>67003</v>
      </c>
      <c r="B5536" t="s">
        <v>5904</v>
      </c>
      <c r="C5536" t="s">
        <v>432</v>
      </c>
      <c r="D5536" t="s">
        <v>433</v>
      </c>
      <c r="E5536">
        <v>34.496899999999997</v>
      </c>
      <c r="F5536">
        <f t="shared" si="90"/>
        <v>67</v>
      </c>
    </row>
    <row r="5537" spans="1:6" x14ac:dyDescent="0.35">
      <c r="A5537">
        <v>67004</v>
      </c>
      <c r="B5537" t="s">
        <v>5905</v>
      </c>
      <c r="C5537" t="s">
        <v>442</v>
      </c>
      <c r="D5537" t="s">
        <v>433</v>
      </c>
      <c r="E5537">
        <v>91.546800000000005</v>
      </c>
      <c r="F5537">
        <f t="shared" si="90"/>
        <v>67</v>
      </c>
    </row>
    <row r="5538" spans="1:6" x14ac:dyDescent="0.35">
      <c r="A5538">
        <v>67005</v>
      </c>
      <c r="B5538" t="s">
        <v>5906</v>
      </c>
      <c r="C5538" t="s">
        <v>428</v>
      </c>
      <c r="D5538" t="s">
        <v>429</v>
      </c>
      <c r="E5538">
        <v>18.576899999999998</v>
      </c>
      <c r="F5538">
        <f t="shared" si="90"/>
        <v>67</v>
      </c>
    </row>
    <row r="5539" spans="1:6" x14ac:dyDescent="0.35">
      <c r="A5539">
        <v>67006</v>
      </c>
      <c r="B5539" t="s">
        <v>5907</v>
      </c>
      <c r="C5539" t="s">
        <v>428</v>
      </c>
      <c r="D5539" t="s">
        <v>429</v>
      </c>
      <c r="E5539">
        <v>49.867400000000004</v>
      </c>
      <c r="F5539">
        <f t="shared" si="90"/>
        <v>67</v>
      </c>
    </row>
    <row r="5540" spans="1:6" x14ac:dyDescent="0.35">
      <c r="A5540">
        <v>67007</v>
      </c>
      <c r="B5540" t="s">
        <v>5908</v>
      </c>
      <c r="C5540" t="s">
        <v>442</v>
      </c>
      <c r="D5540" t="s">
        <v>433</v>
      </c>
      <c r="E5540">
        <v>30.898299999999999</v>
      </c>
      <c r="F5540">
        <f t="shared" si="90"/>
        <v>67</v>
      </c>
    </row>
    <row r="5541" spans="1:6" x14ac:dyDescent="0.35">
      <c r="A5541">
        <v>67008</v>
      </c>
      <c r="B5541" t="s">
        <v>5909</v>
      </c>
      <c r="C5541" t="s">
        <v>428</v>
      </c>
      <c r="D5541" t="s">
        <v>429</v>
      </c>
      <c r="E5541">
        <v>72.883399999999995</v>
      </c>
      <c r="F5541">
        <f t="shared" si="90"/>
        <v>67</v>
      </c>
    </row>
    <row r="5542" spans="1:6" x14ac:dyDescent="0.35">
      <c r="A5542">
        <v>67009</v>
      </c>
      <c r="B5542" t="s">
        <v>5910</v>
      </c>
      <c r="C5542" t="s">
        <v>428</v>
      </c>
      <c r="D5542" t="s">
        <v>429</v>
      </c>
      <c r="E5542">
        <v>16.861899999999999</v>
      </c>
      <c r="F5542">
        <f t="shared" si="90"/>
        <v>67</v>
      </c>
    </row>
    <row r="5543" spans="1:6" x14ac:dyDescent="0.35">
      <c r="A5543">
        <v>67010</v>
      </c>
      <c r="B5543" t="s">
        <v>5911</v>
      </c>
      <c r="C5543" t="s">
        <v>428</v>
      </c>
      <c r="D5543" t="s">
        <v>429</v>
      </c>
      <c r="E5543">
        <v>18.254899999999999</v>
      </c>
      <c r="F5543">
        <f t="shared" si="90"/>
        <v>67</v>
      </c>
    </row>
    <row r="5544" spans="1:6" x14ac:dyDescent="0.35">
      <c r="A5544">
        <v>67011</v>
      </c>
      <c r="B5544" t="s">
        <v>5912</v>
      </c>
      <c r="C5544" t="s">
        <v>428</v>
      </c>
      <c r="D5544" t="s">
        <v>429</v>
      </c>
      <c r="E5544">
        <v>34.012999999999998</v>
      </c>
      <c r="F5544">
        <f t="shared" si="90"/>
        <v>67</v>
      </c>
    </row>
    <row r="5545" spans="1:6" x14ac:dyDescent="0.35">
      <c r="A5545">
        <v>67012</v>
      </c>
      <c r="B5545" t="s">
        <v>5913</v>
      </c>
      <c r="C5545" t="s">
        <v>442</v>
      </c>
      <c r="D5545" t="s">
        <v>433</v>
      </c>
      <c r="E5545">
        <v>49.630699999999997</v>
      </c>
      <c r="F5545">
        <f t="shared" si="90"/>
        <v>67</v>
      </c>
    </row>
    <row r="5546" spans="1:6" x14ac:dyDescent="0.35">
      <c r="A5546">
        <v>67013</v>
      </c>
      <c r="B5546" t="s">
        <v>5914</v>
      </c>
      <c r="C5546" t="s">
        <v>432</v>
      </c>
      <c r="D5546" t="s">
        <v>433</v>
      </c>
      <c r="E5546">
        <v>31.1279</v>
      </c>
      <c r="F5546">
        <f t="shared" si="90"/>
        <v>67</v>
      </c>
    </row>
    <row r="5547" spans="1:6" x14ac:dyDescent="0.35">
      <c r="A5547">
        <v>67014</v>
      </c>
      <c r="B5547" t="s">
        <v>5915</v>
      </c>
      <c r="C5547" t="s">
        <v>442</v>
      </c>
      <c r="D5547" t="s">
        <v>433</v>
      </c>
      <c r="E5547">
        <v>24.128699999999998</v>
      </c>
      <c r="F5547">
        <f t="shared" si="90"/>
        <v>67</v>
      </c>
    </row>
    <row r="5548" spans="1:6" x14ac:dyDescent="0.35">
      <c r="A5548">
        <v>67015</v>
      </c>
      <c r="B5548" t="s">
        <v>5916</v>
      </c>
      <c r="C5548" t="s">
        <v>442</v>
      </c>
      <c r="D5548" t="s">
        <v>433</v>
      </c>
      <c r="E5548">
        <v>43.837600000000002</v>
      </c>
      <c r="F5548">
        <f t="shared" si="90"/>
        <v>67</v>
      </c>
    </row>
    <row r="5549" spans="1:6" x14ac:dyDescent="0.35">
      <c r="A5549">
        <v>67016</v>
      </c>
      <c r="B5549" t="s">
        <v>5917</v>
      </c>
      <c r="C5549" t="s">
        <v>428</v>
      </c>
      <c r="D5549" t="s">
        <v>429</v>
      </c>
      <c r="E5549">
        <v>26.462299999999999</v>
      </c>
      <c r="F5549">
        <f t="shared" si="90"/>
        <v>67</v>
      </c>
    </row>
    <row r="5550" spans="1:6" x14ac:dyDescent="0.35">
      <c r="A5550">
        <v>67017</v>
      </c>
      <c r="B5550" t="s">
        <v>5918</v>
      </c>
      <c r="C5550" t="s">
        <v>428</v>
      </c>
      <c r="D5550" t="s">
        <v>429</v>
      </c>
      <c r="E5550">
        <v>77.568700000000007</v>
      </c>
      <c r="F5550">
        <f t="shared" si="90"/>
        <v>67</v>
      </c>
    </row>
    <row r="5551" spans="1:6" x14ac:dyDescent="0.35">
      <c r="A5551">
        <v>67018</v>
      </c>
      <c r="B5551" t="s">
        <v>5919</v>
      </c>
      <c r="C5551" t="s">
        <v>428</v>
      </c>
      <c r="D5551" t="s">
        <v>429</v>
      </c>
      <c r="E5551">
        <v>18.2851</v>
      </c>
      <c r="F5551">
        <f t="shared" si="90"/>
        <v>67</v>
      </c>
    </row>
    <row r="5552" spans="1:6" x14ac:dyDescent="0.35">
      <c r="A5552">
        <v>67019</v>
      </c>
      <c r="B5552" t="s">
        <v>5920</v>
      </c>
      <c r="C5552" t="s">
        <v>428</v>
      </c>
      <c r="D5552" t="s">
        <v>429</v>
      </c>
      <c r="E5552">
        <v>21.7514</v>
      </c>
      <c r="F5552">
        <f t="shared" si="90"/>
        <v>67</v>
      </c>
    </row>
    <row r="5553" spans="1:6" x14ac:dyDescent="0.35">
      <c r="A5553">
        <v>67020</v>
      </c>
      <c r="B5553" t="s">
        <v>5921</v>
      </c>
      <c r="C5553" t="s">
        <v>428</v>
      </c>
      <c r="D5553" t="s">
        <v>429</v>
      </c>
      <c r="E5553">
        <v>22.608799999999999</v>
      </c>
      <c r="F5553">
        <f t="shared" si="90"/>
        <v>67</v>
      </c>
    </row>
    <row r="5554" spans="1:6" x14ac:dyDescent="0.35">
      <c r="A5554">
        <v>67021</v>
      </c>
      <c r="B5554" t="s">
        <v>5922</v>
      </c>
      <c r="C5554" t="s">
        <v>428</v>
      </c>
      <c r="D5554" t="s">
        <v>429</v>
      </c>
      <c r="E5554">
        <v>22.2376</v>
      </c>
      <c r="F5554">
        <f t="shared" si="90"/>
        <v>67</v>
      </c>
    </row>
    <row r="5555" spans="1:6" x14ac:dyDescent="0.35">
      <c r="A5555">
        <v>67022</v>
      </c>
      <c r="B5555" t="s">
        <v>5923</v>
      </c>
      <c r="C5555" t="s">
        <v>442</v>
      </c>
      <c r="D5555" t="s">
        <v>433</v>
      </c>
      <c r="E5555">
        <v>62.442</v>
      </c>
      <c r="F5555">
        <f t="shared" si="90"/>
        <v>67</v>
      </c>
    </row>
    <row r="5556" spans="1:6" x14ac:dyDescent="0.35">
      <c r="A5556">
        <v>67023</v>
      </c>
      <c r="B5556" t="s">
        <v>5924</v>
      </c>
      <c r="C5556" t="s">
        <v>442</v>
      </c>
      <c r="D5556" t="s">
        <v>433</v>
      </c>
      <c r="E5556">
        <v>125.0454</v>
      </c>
      <c r="F5556">
        <f t="shared" si="90"/>
        <v>67</v>
      </c>
    </row>
    <row r="5557" spans="1:6" x14ac:dyDescent="0.35">
      <c r="A5557">
        <v>67024</v>
      </c>
      <c r="B5557" t="s">
        <v>5925</v>
      </c>
      <c r="C5557" t="s">
        <v>442</v>
      </c>
      <c r="D5557" t="s">
        <v>433</v>
      </c>
      <c r="E5557">
        <v>34.932899999999997</v>
      </c>
      <c r="F5557">
        <f t="shared" si="90"/>
        <v>67</v>
      </c>
    </row>
    <row r="5558" spans="1:6" x14ac:dyDescent="0.35">
      <c r="A5558">
        <v>67025</v>
      </c>
      <c r="B5558" t="s">
        <v>5926</v>
      </c>
      <c r="C5558" t="s">
        <v>428</v>
      </c>
      <c r="D5558" t="s">
        <v>429</v>
      </c>
      <c r="E5558">
        <v>27.918099999999999</v>
      </c>
      <c r="F5558">
        <f t="shared" si="90"/>
        <v>67</v>
      </c>
    </row>
    <row r="5559" spans="1:6" x14ac:dyDescent="0.35">
      <c r="A5559">
        <v>67026</v>
      </c>
      <c r="B5559" t="s">
        <v>5927</v>
      </c>
      <c r="C5559" t="s">
        <v>428</v>
      </c>
      <c r="D5559" t="s">
        <v>429</v>
      </c>
      <c r="E5559">
        <v>84.493300000000005</v>
      </c>
      <c r="F5559">
        <f t="shared" si="90"/>
        <v>67</v>
      </c>
    </row>
    <row r="5560" spans="1:6" x14ac:dyDescent="0.35">
      <c r="A5560">
        <v>67027</v>
      </c>
      <c r="B5560" t="s">
        <v>5928</v>
      </c>
      <c r="C5560" t="s">
        <v>432</v>
      </c>
      <c r="D5560" t="s">
        <v>433</v>
      </c>
      <c r="E5560">
        <v>18.324400000000001</v>
      </c>
      <c r="F5560">
        <f t="shared" si="90"/>
        <v>67</v>
      </c>
    </row>
    <row r="5561" spans="1:6" x14ac:dyDescent="0.35">
      <c r="A5561">
        <v>67028</v>
      </c>
      <c r="B5561" t="s">
        <v>5929</v>
      </c>
      <c r="C5561" t="s">
        <v>428</v>
      </c>
      <c r="D5561" t="s">
        <v>429</v>
      </c>
      <c r="E5561">
        <v>53.884099999999997</v>
      </c>
      <c r="F5561">
        <f t="shared" si="90"/>
        <v>67</v>
      </c>
    </row>
    <row r="5562" spans="1:6" x14ac:dyDescent="0.35">
      <c r="A5562">
        <v>67029</v>
      </c>
      <c r="B5562" t="s">
        <v>5930</v>
      </c>
      <c r="C5562" t="s">
        <v>428</v>
      </c>
      <c r="D5562" t="s">
        <v>429</v>
      </c>
      <c r="E5562">
        <v>28.735499999999998</v>
      </c>
      <c r="F5562">
        <f t="shared" si="90"/>
        <v>67</v>
      </c>
    </row>
    <row r="5563" spans="1:6" x14ac:dyDescent="0.35">
      <c r="A5563">
        <v>67030</v>
      </c>
      <c r="B5563" t="s">
        <v>5931</v>
      </c>
      <c r="C5563" t="s">
        <v>428</v>
      </c>
      <c r="D5563" t="s">
        <v>429</v>
      </c>
      <c r="E5563">
        <v>48.5672</v>
      </c>
      <c r="F5563">
        <f t="shared" si="90"/>
        <v>67</v>
      </c>
    </row>
    <row r="5564" spans="1:6" x14ac:dyDescent="0.35">
      <c r="A5564">
        <v>67031</v>
      </c>
      <c r="B5564" t="s">
        <v>5932</v>
      </c>
      <c r="C5564" t="s">
        <v>428</v>
      </c>
      <c r="D5564" t="s">
        <v>429</v>
      </c>
      <c r="E5564">
        <v>6.9943</v>
      </c>
      <c r="F5564">
        <f t="shared" si="90"/>
        <v>67</v>
      </c>
    </row>
    <row r="5565" spans="1:6" x14ac:dyDescent="0.35">
      <c r="A5565">
        <v>67032</v>
      </c>
      <c r="B5565" t="s">
        <v>5933</v>
      </c>
      <c r="C5565" t="s">
        <v>428</v>
      </c>
      <c r="D5565" t="s">
        <v>429</v>
      </c>
      <c r="E5565">
        <v>38.038899999999998</v>
      </c>
      <c r="F5565">
        <f t="shared" si="90"/>
        <v>67</v>
      </c>
    </row>
    <row r="5566" spans="1:6" x14ac:dyDescent="0.35">
      <c r="A5566">
        <v>67033</v>
      </c>
      <c r="B5566" t="s">
        <v>5934</v>
      </c>
      <c r="C5566" t="s">
        <v>428</v>
      </c>
      <c r="D5566" t="s">
        <v>429</v>
      </c>
      <c r="E5566">
        <v>10.986599999999999</v>
      </c>
      <c r="F5566">
        <f t="shared" si="90"/>
        <v>67</v>
      </c>
    </row>
    <row r="5567" spans="1:6" x14ac:dyDescent="0.35">
      <c r="A5567">
        <v>67034</v>
      </c>
      <c r="B5567" t="s">
        <v>5935</v>
      </c>
      <c r="C5567" t="s">
        <v>442</v>
      </c>
      <c r="D5567" t="s">
        <v>433</v>
      </c>
      <c r="E5567">
        <v>44.914999999999999</v>
      </c>
      <c r="F5567">
        <f t="shared" si="90"/>
        <v>67</v>
      </c>
    </row>
    <row r="5568" spans="1:6" x14ac:dyDescent="0.35">
      <c r="A5568">
        <v>67035</v>
      </c>
      <c r="B5568" t="s">
        <v>5936</v>
      </c>
      <c r="C5568" t="s">
        <v>442</v>
      </c>
      <c r="D5568" t="s">
        <v>433</v>
      </c>
      <c r="E5568">
        <v>38.096899999999998</v>
      </c>
      <c r="F5568">
        <f t="shared" si="90"/>
        <v>67</v>
      </c>
    </row>
    <row r="5569" spans="1:6" x14ac:dyDescent="0.35">
      <c r="A5569">
        <v>67036</v>
      </c>
      <c r="B5569" t="s">
        <v>5937</v>
      </c>
      <c r="C5569" t="s">
        <v>442</v>
      </c>
      <c r="D5569" t="s">
        <v>433</v>
      </c>
      <c r="E5569">
        <v>62.664900000000003</v>
      </c>
      <c r="F5569">
        <f t="shared" si="90"/>
        <v>67</v>
      </c>
    </row>
    <row r="5570" spans="1:6" x14ac:dyDescent="0.35">
      <c r="A5570">
        <v>67037</v>
      </c>
      <c r="B5570" t="s">
        <v>5938</v>
      </c>
      <c r="C5570" t="s">
        <v>442</v>
      </c>
      <c r="D5570" t="s">
        <v>433</v>
      </c>
      <c r="E5570">
        <v>53.2654</v>
      </c>
      <c r="F5570">
        <f t="shared" si="90"/>
        <v>67</v>
      </c>
    </row>
    <row r="5571" spans="1:6" x14ac:dyDescent="0.35">
      <c r="A5571">
        <v>67038</v>
      </c>
      <c r="B5571" t="s">
        <v>5939</v>
      </c>
      <c r="C5571" t="s">
        <v>428</v>
      </c>
      <c r="D5571" t="s">
        <v>429</v>
      </c>
      <c r="E5571">
        <v>18.436800000000002</v>
      </c>
      <c r="F5571">
        <f t="shared" ref="F5571:F5634" si="91">INT(A5571/1000)</f>
        <v>67</v>
      </c>
    </row>
    <row r="5572" spans="1:6" x14ac:dyDescent="0.35">
      <c r="A5572">
        <v>67039</v>
      </c>
      <c r="B5572" t="s">
        <v>5940</v>
      </c>
      <c r="C5572" t="s">
        <v>428</v>
      </c>
      <c r="D5572" t="s">
        <v>429</v>
      </c>
      <c r="E5572">
        <v>34.143999999999998</v>
      </c>
      <c r="F5572">
        <f t="shared" si="91"/>
        <v>67</v>
      </c>
    </row>
    <row r="5573" spans="1:6" x14ac:dyDescent="0.35">
      <c r="A5573">
        <v>67040</v>
      </c>
      <c r="B5573" t="s">
        <v>5941</v>
      </c>
      <c r="C5573" t="s">
        <v>428</v>
      </c>
      <c r="D5573" t="s">
        <v>429</v>
      </c>
      <c r="E5573">
        <v>21.126999999999999</v>
      </c>
      <c r="F5573">
        <f t="shared" si="91"/>
        <v>67</v>
      </c>
    </row>
    <row r="5574" spans="1:6" x14ac:dyDescent="0.35">
      <c r="A5574">
        <v>67041</v>
      </c>
      <c r="B5574" t="s">
        <v>80</v>
      </c>
      <c r="C5574" t="s">
        <v>511</v>
      </c>
      <c r="D5574" t="s">
        <v>429</v>
      </c>
      <c r="E5574">
        <v>153.61500000000001</v>
      </c>
      <c r="F5574">
        <f t="shared" si="91"/>
        <v>67</v>
      </c>
    </row>
    <row r="5575" spans="1:6" x14ac:dyDescent="0.35">
      <c r="A5575">
        <v>67042</v>
      </c>
      <c r="B5575" t="s">
        <v>5942</v>
      </c>
      <c r="C5575" t="s">
        <v>428</v>
      </c>
      <c r="D5575" t="s">
        <v>429</v>
      </c>
      <c r="E5575">
        <v>10.234299999999999</v>
      </c>
      <c r="F5575">
        <f t="shared" si="91"/>
        <v>67</v>
      </c>
    </row>
    <row r="5576" spans="1:6" x14ac:dyDescent="0.35">
      <c r="A5576">
        <v>67043</v>
      </c>
      <c r="B5576" t="s">
        <v>5943</v>
      </c>
      <c r="C5576" t="s">
        <v>428</v>
      </c>
      <c r="D5576" t="s">
        <v>429</v>
      </c>
      <c r="E5576">
        <v>54.789499999999997</v>
      </c>
      <c r="F5576">
        <f t="shared" si="91"/>
        <v>67</v>
      </c>
    </row>
    <row r="5577" spans="1:6" x14ac:dyDescent="0.35">
      <c r="A5577">
        <v>67044</v>
      </c>
      <c r="B5577" t="s">
        <v>5944</v>
      </c>
      <c r="C5577" t="s">
        <v>428</v>
      </c>
      <c r="D5577" t="s">
        <v>429</v>
      </c>
      <c r="E5577">
        <v>23.0017</v>
      </c>
      <c r="F5577">
        <f t="shared" si="91"/>
        <v>67</v>
      </c>
    </row>
    <row r="5578" spans="1:6" x14ac:dyDescent="0.35">
      <c r="A5578">
        <v>67045</v>
      </c>
      <c r="B5578" t="s">
        <v>5945</v>
      </c>
      <c r="C5578" t="s">
        <v>428</v>
      </c>
      <c r="D5578" t="s">
        <v>429</v>
      </c>
      <c r="E5578">
        <v>27.1065</v>
      </c>
      <c r="F5578">
        <f t="shared" si="91"/>
        <v>67</v>
      </c>
    </row>
    <row r="5579" spans="1:6" x14ac:dyDescent="0.35">
      <c r="A5579">
        <v>67046</v>
      </c>
      <c r="B5579" t="s">
        <v>5946</v>
      </c>
      <c r="C5579" t="s">
        <v>442</v>
      </c>
      <c r="D5579" t="s">
        <v>433</v>
      </c>
      <c r="E5579">
        <v>129.82169999999999</v>
      </c>
      <c r="F5579">
        <f t="shared" si="91"/>
        <v>67</v>
      </c>
    </row>
    <row r="5580" spans="1:6" x14ac:dyDescent="0.35">
      <c r="A5580">
        <v>67047</v>
      </c>
      <c r="B5580" t="s">
        <v>5947</v>
      </c>
      <c r="C5580" t="s">
        <v>428</v>
      </c>
      <c r="D5580" t="s">
        <v>429</v>
      </c>
      <c r="E5580">
        <v>14.4613</v>
      </c>
      <c r="F5580">
        <f t="shared" si="91"/>
        <v>67</v>
      </c>
    </row>
    <row r="5581" spans="1:6" x14ac:dyDescent="0.35">
      <c r="A5581">
        <v>68001</v>
      </c>
      <c r="B5581" t="s">
        <v>5948</v>
      </c>
      <c r="C5581" t="s">
        <v>442</v>
      </c>
      <c r="D5581" t="s">
        <v>433</v>
      </c>
      <c r="E5581">
        <v>15.099</v>
      </c>
      <c r="F5581">
        <f t="shared" si="91"/>
        <v>68</v>
      </c>
    </row>
    <row r="5582" spans="1:6" x14ac:dyDescent="0.35">
      <c r="A5582">
        <v>68002</v>
      </c>
      <c r="B5582" t="s">
        <v>5949</v>
      </c>
      <c r="C5582" t="s">
        <v>428</v>
      </c>
      <c r="D5582" t="s">
        <v>429</v>
      </c>
      <c r="E5582">
        <v>32.417400000000001</v>
      </c>
      <c r="F5582">
        <f t="shared" si="91"/>
        <v>68</v>
      </c>
    </row>
    <row r="5583" spans="1:6" x14ac:dyDescent="0.35">
      <c r="A5583">
        <v>68003</v>
      </c>
      <c r="B5583" t="s">
        <v>5950</v>
      </c>
      <c r="C5583" t="s">
        <v>442</v>
      </c>
      <c r="D5583" t="s">
        <v>433</v>
      </c>
      <c r="E5583">
        <v>17.264600000000002</v>
      </c>
      <c r="F5583">
        <f t="shared" si="91"/>
        <v>68</v>
      </c>
    </row>
    <row r="5584" spans="1:6" x14ac:dyDescent="0.35">
      <c r="A5584">
        <v>68004</v>
      </c>
      <c r="B5584" t="s">
        <v>5951</v>
      </c>
      <c r="C5584" t="s">
        <v>442</v>
      </c>
      <c r="D5584" t="s">
        <v>433</v>
      </c>
      <c r="E5584">
        <v>15.673400000000001</v>
      </c>
      <c r="F5584">
        <f t="shared" si="91"/>
        <v>68</v>
      </c>
    </row>
    <row r="5585" spans="1:6" x14ac:dyDescent="0.35">
      <c r="A5585">
        <v>68005</v>
      </c>
      <c r="B5585" t="s">
        <v>5952</v>
      </c>
      <c r="C5585" t="s">
        <v>442</v>
      </c>
      <c r="D5585" t="s">
        <v>433</v>
      </c>
      <c r="E5585">
        <v>26.331199999999999</v>
      </c>
      <c r="F5585">
        <f t="shared" si="91"/>
        <v>68</v>
      </c>
    </row>
    <row r="5586" spans="1:6" x14ac:dyDescent="0.35">
      <c r="A5586">
        <v>68006</v>
      </c>
      <c r="B5586" t="s">
        <v>5953</v>
      </c>
      <c r="C5586" t="s">
        <v>428</v>
      </c>
      <c r="D5586" t="s">
        <v>429</v>
      </c>
      <c r="E5586">
        <v>5.4748000000000001</v>
      </c>
      <c r="F5586">
        <f t="shared" si="91"/>
        <v>68</v>
      </c>
    </row>
    <row r="5587" spans="1:6" x14ac:dyDescent="0.35">
      <c r="A5587">
        <v>68007</v>
      </c>
      <c r="B5587" t="s">
        <v>5954</v>
      </c>
      <c r="C5587" t="s">
        <v>432</v>
      </c>
      <c r="D5587" t="s">
        <v>433</v>
      </c>
      <c r="E5587">
        <v>84.809700000000007</v>
      </c>
      <c r="F5587">
        <f t="shared" si="91"/>
        <v>68</v>
      </c>
    </row>
    <row r="5588" spans="1:6" x14ac:dyDescent="0.35">
      <c r="A5588">
        <v>68008</v>
      </c>
      <c r="B5588" t="s">
        <v>5955</v>
      </c>
      <c r="C5588" t="s">
        <v>432</v>
      </c>
      <c r="D5588" t="s">
        <v>433</v>
      </c>
      <c r="E5588">
        <v>24.3965</v>
      </c>
      <c r="F5588">
        <f t="shared" si="91"/>
        <v>68</v>
      </c>
    </row>
    <row r="5589" spans="1:6" x14ac:dyDescent="0.35">
      <c r="A5589">
        <v>68009</v>
      </c>
      <c r="B5589" t="s">
        <v>5956</v>
      </c>
      <c r="C5589" t="s">
        <v>442</v>
      </c>
      <c r="D5589" t="s">
        <v>433</v>
      </c>
      <c r="E5589">
        <v>16.3231</v>
      </c>
      <c r="F5589">
        <f t="shared" si="91"/>
        <v>68</v>
      </c>
    </row>
    <row r="5590" spans="1:6" x14ac:dyDescent="0.35">
      <c r="A5590">
        <v>68010</v>
      </c>
      <c r="B5590" t="s">
        <v>5957</v>
      </c>
      <c r="C5590" t="s">
        <v>442</v>
      </c>
      <c r="D5590" t="s">
        <v>433</v>
      </c>
      <c r="E5590">
        <v>17.141100000000002</v>
      </c>
      <c r="F5590">
        <f t="shared" si="91"/>
        <v>68</v>
      </c>
    </row>
    <row r="5591" spans="1:6" x14ac:dyDescent="0.35">
      <c r="A5591">
        <v>68011</v>
      </c>
      <c r="B5591" t="s">
        <v>5958</v>
      </c>
      <c r="C5591" t="s">
        <v>428</v>
      </c>
      <c r="D5591" t="s">
        <v>429</v>
      </c>
      <c r="E5591">
        <v>30.681699999999999</v>
      </c>
      <c r="F5591">
        <f t="shared" si="91"/>
        <v>68</v>
      </c>
    </row>
    <row r="5592" spans="1:6" x14ac:dyDescent="0.35">
      <c r="A5592">
        <v>68012</v>
      </c>
      <c r="B5592" t="s">
        <v>5959</v>
      </c>
      <c r="C5592" t="s">
        <v>442</v>
      </c>
      <c r="D5592" t="s">
        <v>433</v>
      </c>
      <c r="E5592">
        <v>61.566400000000002</v>
      </c>
      <c r="F5592">
        <f t="shared" si="91"/>
        <v>68</v>
      </c>
    </row>
    <row r="5593" spans="1:6" x14ac:dyDescent="0.35">
      <c r="A5593">
        <v>68013</v>
      </c>
      <c r="B5593" t="s">
        <v>5960</v>
      </c>
      <c r="C5593" t="s">
        <v>442</v>
      </c>
      <c r="D5593" t="s">
        <v>433</v>
      </c>
      <c r="E5593">
        <v>22.069900000000001</v>
      </c>
      <c r="F5593">
        <f t="shared" si="91"/>
        <v>68</v>
      </c>
    </row>
    <row r="5594" spans="1:6" x14ac:dyDescent="0.35">
      <c r="A5594">
        <v>68014</v>
      </c>
      <c r="B5594" t="s">
        <v>5961</v>
      </c>
      <c r="C5594" t="s">
        <v>432</v>
      </c>
      <c r="D5594" t="s">
        <v>433</v>
      </c>
      <c r="E5594">
        <v>30.790500000000002</v>
      </c>
      <c r="F5594">
        <f t="shared" si="91"/>
        <v>68</v>
      </c>
    </row>
    <row r="5595" spans="1:6" x14ac:dyDescent="0.35">
      <c r="A5595">
        <v>68015</v>
      </c>
      <c r="B5595" t="s">
        <v>5962</v>
      </c>
      <c r="C5595" t="s">
        <v>428</v>
      </c>
      <c r="D5595" t="s">
        <v>429</v>
      </c>
      <c r="E5595">
        <v>32.113300000000002</v>
      </c>
      <c r="F5595">
        <f t="shared" si="91"/>
        <v>68</v>
      </c>
    </row>
    <row r="5596" spans="1:6" x14ac:dyDescent="0.35">
      <c r="A5596">
        <v>68016</v>
      </c>
      <c r="B5596" t="s">
        <v>5963</v>
      </c>
      <c r="C5596" t="s">
        <v>432</v>
      </c>
      <c r="D5596" t="s">
        <v>433</v>
      </c>
      <c r="E5596">
        <v>13.8245</v>
      </c>
      <c r="F5596">
        <f t="shared" si="91"/>
        <v>68</v>
      </c>
    </row>
    <row r="5597" spans="1:6" x14ac:dyDescent="0.35">
      <c r="A5597">
        <v>68017</v>
      </c>
      <c r="B5597" t="s">
        <v>5964</v>
      </c>
      <c r="C5597" t="s">
        <v>442</v>
      </c>
      <c r="D5597" t="s">
        <v>433</v>
      </c>
      <c r="E5597">
        <v>15.3744</v>
      </c>
      <c r="F5597">
        <f t="shared" si="91"/>
        <v>68</v>
      </c>
    </row>
    <row r="5598" spans="1:6" x14ac:dyDescent="0.35">
      <c r="A5598">
        <v>68018</v>
      </c>
      <c r="B5598" t="s">
        <v>5965</v>
      </c>
      <c r="C5598" t="s">
        <v>442</v>
      </c>
      <c r="D5598" t="s">
        <v>433</v>
      </c>
      <c r="E5598">
        <v>14.1151</v>
      </c>
      <c r="F5598">
        <f t="shared" si="91"/>
        <v>68</v>
      </c>
    </row>
    <row r="5599" spans="1:6" x14ac:dyDescent="0.35">
      <c r="A5599">
        <v>68019</v>
      </c>
      <c r="B5599" t="s">
        <v>5966</v>
      </c>
      <c r="C5599" t="s">
        <v>432</v>
      </c>
      <c r="D5599" t="s">
        <v>433</v>
      </c>
      <c r="E5599">
        <v>45.495100000000001</v>
      </c>
      <c r="F5599">
        <f t="shared" si="91"/>
        <v>68</v>
      </c>
    </row>
    <row r="5600" spans="1:6" x14ac:dyDescent="0.35">
      <c r="A5600">
        <v>68020</v>
      </c>
      <c r="B5600" t="s">
        <v>5967</v>
      </c>
      <c r="C5600" t="s">
        <v>442</v>
      </c>
      <c r="D5600" t="s">
        <v>433</v>
      </c>
      <c r="E5600">
        <v>15.183</v>
      </c>
      <c r="F5600">
        <f t="shared" si="91"/>
        <v>68</v>
      </c>
    </row>
    <row r="5601" spans="1:6" x14ac:dyDescent="0.35">
      <c r="A5601">
        <v>68021</v>
      </c>
      <c r="B5601" t="s">
        <v>5968</v>
      </c>
      <c r="C5601" t="s">
        <v>442</v>
      </c>
      <c r="D5601" t="s">
        <v>433</v>
      </c>
      <c r="E5601">
        <v>59.884099999999997</v>
      </c>
      <c r="F5601">
        <f t="shared" si="91"/>
        <v>68</v>
      </c>
    </row>
    <row r="5602" spans="1:6" x14ac:dyDescent="0.35">
      <c r="A5602">
        <v>68022</v>
      </c>
      <c r="B5602" t="s">
        <v>5969</v>
      </c>
      <c r="C5602" t="s">
        <v>428</v>
      </c>
      <c r="D5602" t="s">
        <v>429</v>
      </c>
      <c r="E5602">
        <v>39.430900000000001</v>
      </c>
      <c r="F5602">
        <f t="shared" si="91"/>
        <v>68</v>
      </c>
    </row>
    <row r="5603" spans="1:6" x14ac:dyDescent="0.35">
      <c r="A5603">
        <v>68023</v>
      </c>
      <c r="B5603" t="s">
        <v>5970</v>
      </c>
      <c r="C5603" t="s">
        <v>432</v>
      </c>
      <c r="D5603" t="s">
        <v>433</v>
      </c>
      <c r="E5603">
        <v>21.550799999999999</v>
      </c>
      <c r="F5603">
        <f t="shared" si="91"/>
        <v>68</v>
      </c>
    </row>
    <row r="5604" spans="1:6" x14ac:dyDescent="0.35">
      <c r="A5604">
        <v>68024</v>
      </c>
      <c r="B5604" t="s">
        <v>5971</v>
      </c>
      <c r="C5604" t="s">
        <v>428</v>
      </c>
      <c r="D5604" t="s">
        <v>429</v>
      </c>
      <c r="E5604">
        <v>23.374099999999999</v>
      </c>
      <c r="F5604">
        <f t="shared" si="91"/>
        <v>68</v>
      </c>
    </row>
    <row r="5605" spans="1:6" x14ac:dyDescent="0.35">
      <c r="A5605">
        <v>68025</v>
      </c>
      <c r="B5605" t="s">
        <v>5972</v>
      </c>
      <c r="C5605" t="s">
        <v>428</v>
      </c>
      <c r="D5605" t="s">
        <v>429</v>
      </c>
      <c r="E5605">
        <v>19.477799999999998</v>
      </c>
      <c r="F5605">
        <f t="shared" si="91"/>
        <v>68</v>
      </c>
    </row>
    <row r="5606" spans="1:6" x14ac:dyDescent="0.35">
      <c r="A5606">
        <v>68026</v>
      </c>
      <c r="B5606" t="s">
        <v>5973</v>
      </c>
      <c r="C5606" t="s">
        <v>428</v>
      </c>
      <c r="D5606" t="s">
        <v>429</v>
      </c>
      <c r="E5606">
        <v>13.911</v>
      </c>
      <c r="F5606">
        <f t="shared" si="91"/>
        <v>68</v>
      </c>
    </row>
    <row r="5607" spans="1:6" x14ac:dyDescent="0.35">
      <c r="A5607">
        <v>68027</v>
      </c>
      <c r="B5607" t="s">
        <v>5974</v>
      </c>
      <c r="C5607" t="s">
        <v>442</v>
      </c>
      <c r="D5607" t="s">
        <v>433</v>
      </c>
      <c r="E5607">
        <v>90.337299999999999</v>
      </c>
      <c r="F5607">
        <f t="shared" si="91"/>
        <v>68</v>
      </c>
    </row>
    <row r="5608" spans="1:6" x14ac:dyDescent="0.35">
      <c r="A5608">
        <v>68028</v>
      </c>
      <c r="B5608" t="s">
        <v>81</v>
      </c>
      <c r="C5608" t="s">
        <v>511</v>
      </c>
      <c r="D5608" t="s">
        <v>429</v>
      </c>
      <c r="E5608">
        <v>34.384999999999998</v>
      </c>
      <c r="F5608">
        <f t="shared" si="91"/>
        <v>68</v>
      </c>
    </row>
    <row r="5609" spans="1:6" x14ac:dyDescent="0.35">
      <c r="A5609">
        <v>68029</v>
      </c>
      <c r="B5609" t="s">
        <v>5975</v>
      </c>
      <c r="C5609" t="s">
        <v>442</v>
      </c>
      <c r="D5609" t="s">
        <v>433</v>
      </c>
      <c r="E5609">
        <v>18.564399999999999</v>
      </c>
      <c r="F5609">
        <f t="shared" si="91"/>
        <v>68</v>
      </c>
    </row>
    <row r="5610" spans="1:6" x14ac:dyDescent="0.35">
      <c r="A5610">
        <v>68030</v>
      </c>
      <c r="B5610" t="s">
        <v>5976</v>
      </c>
      <c r="C5610" t="s">
        <v>428</v>
      </c>
      <c r="D5610" t="s">
        <v>429</v>
      </c>
      <c r="E5610">
        <v>47.4634</v>
      </c>
      <c r="F5610">
        <f t="shared" si="91"/>
        <v>68</v>
      </c>
    </row>
    <row r="5611" spans="1:6" x14ac:dyDescent="0.35">
      <c r="A5611">
        <v>68031</v>
      </c>
      <c r="B5611" t="s">
        <v>5977</v>
      </c>
      <c r="C5611" t="s">
        <v>442</v>
      </c>
      <c r="D5611" t="s">
        <v>433</v>
      </c>
      <c r="E5611">
        <v>7.8156999999999996</v>
      </c>
      <c r="F5611">
        <f t="shared" si="91"/>
        <v>68</v>
      </c>
    </row>
    <row r="5612" spans="1:6" x14ac:dyDescent="0.35">
      <c r="A5612">
        <v>68032</v>
      </c>
      <c r="B5612" t="s">
        <v>5978</v>
      </c>
      <c r="C5612" t="s">
        <v>442</v>
      </c>
      <c r="D5612" t="s">
        <v>433</v>
      </c>
      <c r="E5612">
        <v>15.0138</v>
      </c>
      <c r="F5612">
        <f t="shared" si="91"/>
        <v>68</v>
      </c>
    </row>
    <row r="5613" spans="1:6" x14ac:dyDescent="0.35">
      <c r="A5613">
        <v>68033</v>
      </c>
      <c r="B5613" t="s">
        <v>5979</v>
      </c>
      <c r="C5613" t="s">
        <v>442</v>
      </c>
      <c r="D5613" t="s">
        <v>433</v>
      </c>
      <c r="E5613">
        <v>34.659700000000001</v>
      </c>
      <c r="F5613">
        <f t="shared" si="91"/>
        <v>68</v>
      </c>
    </row>
    <row r="5614" spans="1:6" x14ac:dyDescent="0.35">
      <c r="A5614">
        <v>68034</v>
      </c>
      <c r="B5614" t="s">
        <v>5980</v>
      </c>
      <c r="C5614" t="s">
        <v>442</v>
      </c>
      <c r="D5614" t="s">
        <v>433</v>
      </c>
      <c r="E5614">
        <v>25.386600000000001</v>
      </c>
      <c r="F5614">
        <f t="shared" si="91"/>
        <v>68</v>
      </c>
    </row>
    <row r="5615" spans="1:6" x14ac:dyDescent="0.35">
      <c r="A5615">
        <v>68035</v>
      </c>
      <c r="B5615" t="s">
        <v>5981</v>
      </c>
      <c r="C5615" t="s">
        <v>428</v>
      </c>
      <c r="D5615" t="s">
        <v>429</v>
      </c>
      <c r="E5615">
        <v>27.531300000000002</v>
      </c>
      <c r="F5615">
        <f t="shared" si="91"/>
        <v>68</v>
      </c>
    </row>
    <row r="5616" spans="1:6" x14ac:dyDescent="0.35">
      <c r="A5616">
        <v>68036</v>
      </c>
      <c r="B5616" t="s">
        <v>5982</v>
      </c>
      <c r="C5616" t="s">
        <v>442</v>
      </c>
      <c r="D5616" t="s">
        <v>433</v>
      </c>
      <c r="E5616">
        <v>21.294699999999999</v>
      </c>
      <c r="F5616">
        <f t="shared" si="91"/>
        <v>68</v>
      </c>
    </row>
    <row r="5617" spans="1:6" x14ac:dyDescent="0.35">
      <c r="A5617">
        <v>68037</v>
      </c>
      <c r="B5617" t="s">
        <v>5983</v>
      </c>
      <c r="C5617" t="s">
        <v>432</v>
      </c>
      <c r="D5617" t="s">
        <v>433</v>
      </c>
      <c r="E5617">
        <v>40.904699999999998</v>
      </c>
      <c r="F5617">
        <f t="shared" si="91"/>
        <v>68</v>
      </c>
    </row>
    <row r="5618" spans="1:6" x14ac:dyDescent="0.35">
      <c r="A5618">
        <v>68038</v>
      </c>
      <c r="B5618" t="s">
        <v>5984</v>
      </c>
      <c r="C5618" t="s">
        <v>442</v>
      </c>
      <c r="D5618" t="s">
        <v>433</v>
      </c>
      <c r="E5618">
        <v>16.490300000000001</v>
      </c>
      <c r="F5618">
        <f t="shared" si="91"/>
        <v>68</v>
      </c>
    </row>
    <row r="5619" spans="1:6" x14ac:dyDescent="0.35">
      <c r="A5619">
        <v>68039</v>
      </c>
      <c r="B5619" t="s">
        <v>5985</v>
      </c>
      <c r="C5619" t="s">
        <v>428</v>
      </c>
      <c r="D5619" t="s">
        <v>429</v>
      </c>
      <c r="E5619">
        <v>10.263400000000001</v>
      </c>
      <c r="F5619">
        <f t="shared" si="91"/>
        <v>68</v>
      </c>
    </row>
    <row r="5620" spans="1:6" x14ac:dyDescent="0.35">
      <c r="A5620">
        <v>68040</v>
      </c>
      <c r="B5620" t="s">
        <v>5986</v>
      </c>
      <c r="C5620" t="s">
        <v>442</v>
      </c>
      <c r="D5620" t="s">
        <v>433</v>
      </c>
      <c r="E5620">
        <v>24.0198</v>
      </c>
      <c r="F5620">
        <f t="shared" si="91"/>
        <v>68</v>
      </c>
    </row>
    <row r="5621" spans="1:6" x14ac:dyDescent="0.35">
      <c r="A5621">
        <v>68041</v>
      </c>
      <c r="B5621" t="s">
        <v>5987</v>
      </c>
      <c r="C5621" t="s">
        <v>428</v>
      </c>
      <c r="D5621" t="s">
        <v>429</v>
      </c>
      <c r="E5621">
        <v>37.038200000000003</v>
      </c>
      <c r="F5621">
        <f t="shared" si="91"/>
        <v>68</v>
      </c>
    </row>
    <row r="5622" spans="1:6" x14ac:dyDescent="0.35">
      <c r="A5622">
        <v>68042</v>
      </c>
      <c r="B5622" t="s">
        <v>5988</v>
      </c>
      <c r="C5622" t="s">
        <v>428</v>
      </c>
      <c r="D5622" t="s">
        <v>429</v>
      </c>
      <c r="E5622">
        <v>29.607299999999999</v>
      </c>
      <c r="F5622">
        <f t="shared" si="91"/>
        <v>68</v>
      </c>
    </row>
    <row r="5623" spans="1:6" x14ac:dyDescent="0.35">
      <c r="A5623">
        <v>68043</v>
      </c>
      <c r="B5623" t="s">
        <v>5989</v>
      </c>
      <c r="C5623" t="s">
        <v>428</v>
      </c>
      <c r="D5623" t="s">
        <v>429</v>
      </c>
      <c r="E5623">
        <v>5.8697999999999997</v>
      </c>
      <c r="F5623">
        <f t="shared" si="91"/>
        <v>68</v>
      </c>
    </row>
    <row r="5624" spans="1:6" x14ac:dyDescent="0.35">
      <c r="A5624">
        <v>68044</v>
      </c>
      <c r="B5624" t="s">
        <v>5990</v>
      </c>
      <c r="C5624" t="s">
        <v>428</v>
      </c>
      <c r="D5624" t="s">
        <v>429</v>
      </c>
      <c r="E5624">
        <v>6.2682000000000002</v>
      </c>
      <c r="F5624">
        <f t="shared" si="91"/>
        <v>68</v>
      </c>
    </row>
    <row r="5625" spans="1:6" x14ac:dyDescent="0.35">
      <c r="A5625">
        <v>68045</v>
      </c>
      <c r="B5625" t="s">
        <v>5991</v>
      </c>
      <c r="C5625" t="s">
        <v>442</v>
      </c>
      <c r="D5625" t="s">
        <v>433</v>
      </c>
      <c r="E5625">
        <v>9.0526999999999997</v>
      </c>
      <c r="F5625">
        <f t="shared" si="91"/>
        <v>68</v>
      </c>
    </row>
    <row r="5626" spans="1:6" x14ac:dyDescent="0.35">
      <c r="A5626">
        <v>68046</v>
      </c>
      <c r="B5626" t="s">
        <v>5992</v>
      </c>
      <c r="C5626" t="s">
        <v>432</v>
      </c>
      <c r="D5626" t="s">
        <v>433</v>
      </c>
      <c r="E5626">
        <v>12.9369</v>
      </c>
      <c r="F5626">
        <f t="shared" si="91"/>
        <v>68</v>
      </c>
    </row>
    <row r="5627" spans="1:6" x14ac:dyDescent="0.35">
      <c r="A5627">
        <v>69001</v>
      </c>
      <c r="B5627" t="s">
        <v>5993</v>
      </c>
      <c r="C5627" t="s">
        <v>432</v>
      </c>
      <c r="D5627" t="s">
        <v>433</v>
      </c>
      <c r="E5627">
        <v>15.528499999999999</v>
      </c>
      <c r="F5627">
        <f t="shared" si="91"/>
        <v>69</v>
      </c>
    </row>
    <row r="5628" spans="1:6" x14ac:dyDescent="0.35">
      <c r="A5628">
        <v>69002</v>
      </c>
      <c r="B5628" t="s">
        <v>5994</v>
      </c>
      <c r="C5628" t="s">
        <v>432</v>
      </c>
      <c r="D5628" t="s">
        <v>433</v>
      </c>
      <c r="E5628">
        <v>27.9435</v>
      </c>
      <c r="F5628">
        <f t="shared" si="91"/>
        <v>69</v>
      </c>
    </row>
    <row r="5629" spans="1:6" x14ac:dyDescent="0.35">
      <c r="A5629">
        <v>69003</v>
      </c>
      <c r="B5629" t="s">
        <v>5995</v>
      </c>
      <c r="C5629" t="s">
        <v>442</v>
      </c>
      <c r="D5629" t="s">
        <v>433</v>
      </c>
      <c r="E5629">
        <v>11.525399999999999</v>
      </c>
      <c r="F5629">
        <f t="shared" si="91"/>
        <v>69</v>
      </c>
    </row>
    <row r="5630" spans="1:6" x14ac:dyDescent="0.35">
      <c r="A5630">
        <v>69004</v>
      </c>
      <c r="B5630" t="s">
        <v>5996</v>
      </c>
      <c r="C5630" t="s">
        <v>442</v>
      </c>
      <c r="D5630" t="s">
        <v>433</v>
      </c>
      <c r="E5630">
        <v>11.6699</v>
      </c>
      <c r="F5630">
        <f t="shared" si="91"/>
        <v>69</v>
      </c>
    </row>
    <row r="5631" spans="1:6" x14ac:dyDescent="0.35">
      <c r="A5631">
        <v>69005</v>
      </c>
      <c r="B5631" t="s">
        <v>5997</v>
      </c>
      <c r="C5631" t="s">
        <v>432</v>
      </c>
      <c r="D5631" t="s">
        <v>433</v>
      </c>
      <c r="E5631">
        <v>109.2516</v>
      </c>
      <c r="F5631">
        <f t="shared" si="91"/>
        <v>69</v>
      </c>
    </row>
    <row r="5632" spans="1:6" x14ac:dyDescent="0.35">
      <c r="A5632">
        <v>69006</v>
      </c>
      <c r="B5632" t="s">
        <v>5998</v>
      </c>
      <c r="C5632" t="s">
        <v>432</v>
      </c>
      <c r="D5632" t="s">
        <v>433</v>
      </c>
      <c r="E5632">
        <v>17.134399999999999</v>
      </c>
      <c r="F5632">
        <f t="shared" si="91"/>
        <v>69</v>
      </c>
    </row>
    <row r="5633" spans="1:6" x14ac:dyDescent="0.35">
      <c r="A5633">
        <v>69007</v>
      </c>
      <c r="B5633" t="s">
        <v>5999</v>
      </c>
      <c r="C5633" t="s">
        <v>451</v>
      </c>
      <c r="D5633" t="s">
        <v>433</v>
      </c>
      <c r="E5633">
        <v>15.0167</v>
      </c>
      <c r="F5633">
        <f t="shared" si="91"/>
        <v>69</v>
      </c>
    </row>
    <row r="5634" spans="1:6" x14ac:dyDescent="0.35">
      <c r="A5634">
        <v>69008</v>
      </c>
      <c r="B5634" t="s">
        <v>6000</v>
      </c>
      <c r="C5634" t="s">
        <v>428</v>
      </c>
      <c r="D5634" t="s">
        <v>429</v>
      </c>
      <c r="E5634">
        <v>37.878399999999999</v>
      </c>
      <c r="F5634">
        <f t="shared" si="91"/>
        <v>69</v>
      </c>
    </row>
    <row r="5635" spans="1:6" x14ac:dyDescent="0.35">
      <c r="A5635">
        <v>69009</v>
      </c>
      <c r="B5635" t="s">
        <v>6001</v>
      </c>
      <c r="C5635" t="s">
        <v>432</v>
      </c>
      <c r="D5635" t="s">
        <v>433</v>
      </c>
      <c r="E5635">
        <v>5.4309000000000003</v>
      </c>
      <c r="F5635">
        <f t="shared" ref="F5635:F5698" si="92">INT(A5635/1000)</f>
        <v>69</v>
      </c>
    </row>
    <row r="5636" spans="1:6" x14ac:dyDescent="0.35">
      <c r="A5636">
        <v>69010</v>
      </c>
      <c r="B5636" t="s">
        <v>6002</v>
      </c>
      <c r="C5636" t="s">
        <v>442</v>
      </c>
      <c r="D5636" t="s">
        <v>433</v>
      </c>
      <c r="E5636">
        <v>13.8858</v>
      </c>
      <c r="F5636">
        <f t="shared" si="92"/>
        <v>69</v>
      </c>
    </row>
    <row r="5637" spans="1:6" x14ac:dyDescent="0.35">
      <c r="A5637">
        <v>69011</v>
      </c>
      <c r="B5637" t="s">
        <v>6003</v>
      </c>
      <c r="C5637" t="s">
        <v>432</v>
      </c>
      <c r="D5637" t="s">
        <v>433</v>
      </c>
      <c r="E5637">
        <v>29.744199999999999</v>
      </c>
      <c r="F5637">
        <f t="shared" si="92"/>
        <v>69</v>
      </c>
    </row>
    <row r="5638" spans="1:6" x14ac:dyDescent="0.35">
      <c r="A5638">
        <v>69012</v>
      </c>
      <c r="B5638" t="s">
        <v>6004</v>
      </c>
      <c r="C5638" t="s">
        <v>432</v>
      </c>
      <c r="D5638" t="s">
        <v>433</v>
      </c>
      <c r="E5638">
        <v>32.4983</v>
      </c>
      <c r="F5638">
        <f t="shared" si="92"/>
        <v>69</v>
      </c>
    </row>
    <row r="5639" spans="1:6" x14ac:dyDescent="0.35">
      <c r="A5639">
        <v>69013</v>
      </c>
      <c r="B5639" t="s">
        <v>6005</v>
      </c>
      <c r="C5639" t="s">
        <v>428</v>
      </c>
      <c r="D5639" t="s">
        <v>429</v>
      </c>
      <c r="E5639">
        <v>12.6204</v>
      </c>
      <c r="F5639">
        <f t="shared" si="92"/>
        <v>69</v>
      </c>
    </row>
    <row r="5640" spans="1:6" x14ac:dyDescent="0.35">
      <c r="A5640">
        <v>69014</v>
      </c>
      <c r="B5640" t="s">
        <v>6006</v>
      </c>
      <c r="C5640" t="s">
        <v>451</v>
      </c>
      <c r="D5640" t="s">
        <v>433</v>
      </c>
      <c r="E5640">
        <v>13.502800000000001</v>
      </c>
      <c r="F5640">
        <f t="shared" si="92"/>
        <v>69</v>
      </c>
    </row>
    <row r="5641" spans="1:6" x14ac:dyDescent="0.35">
      <c r="A5641">
        <v>69015</v>
      </c>
      <c r="B5641" t="s">
        <v>6007</v>
      </c>
      <c r="C5641" t="s">
        <v>432</v>
      </c>
      <c r="D5641" t="s">
        <v>433</v>
      </c>
      <c r="E5641">
        <v>46.111199999999997</v>
      </c>
      <c r="F5641">
        <f t="shared" si="92"/>
        <v>69</v>
      </c>
    </row>
    <row r="5642" spans="1:6" x14ac:dyDescent="0.35">
      <c r="A5642">
        <v>69016</v>
      </c>
      <c r="B5642" t="s">
        <v>6008</v>
      </c>
      <c r="C5642" t="s">
        <v>428</v>
      </c>
      <c r="D5642" t="s">
        <v>429</v>
      </c>
      <c r="E5642">
        <v>16.249199999999998</v>
      </c>
      <c r="F5642">
        <f t="shared" si="92"/>
        <v>69</v>
      </c>
    </row>
    <row r="5643" spans="1:6" x14ac:dyDescent="0.35">
      <c r="A5643">
        <v>69017</v>
      </c>
      <c r="B5643" t="s">
        <v>6009</v>
      </c>
      <c r="C5643" t="s">
        <v>432</v>
      </c>
      <c r="D5643" t="s">
        <v>433</v>
      </c>
      <c r="E5643">
        <v>66.740600000000001</v>
      </c>
      <c r="F5643">
        <f t="shared" si="92"/>
        <v>69</v>
      </c>
    </row>
    <row r="5644" spans="1:6" x14ac:dyDescent="0.35">
      <c r="A5644">
        <v>69018</v>
      </c>
      <c r="B5644" t="s">
        <v>6010</v>
      </c>
      <c r="C5644" t="s">
        <v>432</v>
      </c>
      <c r="D5644" t="s">
        <v>433</v>
      </c>
      <c r="E5644">
        <v>21.867100000000001</v>
      </c>
      <c r="F5644">
        <f t="shared" si="92"/>
        <v>69</v>
      </c>
    </row>
    <row r="5645" spans="1:6" x14ac:dyDescent="0.35">
      <c r="A5645">
        <v>69019</v>
      </c>
      <c r="B5645" t="s">
        <v>6011</v>
      </c>
      <c r="C5645" t="s">
        <v>432</v>
      </c>
      <c r="D5645" t="s">
        <v>433</v>
      </c>
      <c r="E5645">
        <v>15.4038</v>
      </c>
      <c r="F5645">
        <f t="shared" si="92"/>
        <v>69</v>
      </c>
    </row>
    <row r="5646" spans="1:6" x14ac:dyDescent="0.35">
      <c r="A5646">
        <v>69020</v>
      </c>
      <c r="B5646" t="s">
        <v>6012</v>
      </c>
      <c r="C5646" t="s">
        <v>451</v>
      </c>
      <c r="D5646" t="s">
        <v>433</v>
      </c>
      <c r="E5646">
        <v>47.124600000000001</v>
      </c>
      <c r="F5646">
        <f t="shared" si="92"/>
        <v>69</v>
      </c>
    </row>
    <row r="5647" spans="1:6" x14ac:dyDescent="0.35">
      <c r="A5647">
        <v>69021</v>
      </c>
      <c r="B5647" t="s">
        <v>6013</v>
      </c>
      <c r="C5647" t="s">
        <v>432</v>
      </c>
      <c r="D5647" t="s">
        <v>433</v>
      </c>
      <c r="E5647">
        <v>22.900099999999998</v>
      </c>
      <c r="F5647">
        <f t="shared" si="92"/>
        <v>69</v>
      </c>
    </row>
    <row r="5648" spans="1:6" x14ac:dyDescent="0.35">
      <c r="A5648">
        <v>69022</v>
      </c>
      <c r="B5648" t="s">
        <v>82</v>
      </c>
      <c r="C5648" t="s">
        <v>511</v>
      </c>
      <c r="D5648" t="s">
        <v>429</v>
      </c>
      <c r="E5648">
        <v>59.314900000000002</v>
      </c>
      <c r="F5648">
        <f t="shared" si="92"/>
        <v>69</v>
      </c>
    </row>
    <row r="5649" spans="1:6" x14ac:dyDescent="0.35">
      <c r="A5649">
        <v>69023</v>
      </c>
      <c r="B5649" t="s">
        <v>6014</v>
      </c>
      <c r="C5649" t="s">
        <v>451</v>
      </c>
      <c r="D5649" t="s">
        <v>433</v>
      </c>
      <c r="E5649">
        <v>22.378399999999999</v>
      </c>
      <c r="F5649">
        <f t="shared" si="92"/>
        <v>69</v>
      </c>
    </row>
    <row r="5650" spans="1:6" x14ac:dyDescent="0.35">
      <c r="A5650">
        <v>69024</v>
      </c>
      <c r="B5650" t="s">
        <v>6015</v>
      </c>
      <c r="C5650" t="s">
        <v>432</v>
      </c>
      <c r="D5650" t="s">
        <v>433</v>
      </c>
      <c r="E5650">
        <v>12.4512</v>
      </c>
      <c r="F5650">
        <f t="shared" si="92"/>
        <v>69</v>
      </c>
    </row>
    <row r="5651" spans="1:6" x14ac:dyDescent="0.35">
      <c r="A5651">
        <v>69025</v>
      </c>
      <c r="B5651" t="s">
        <v>6016</v>
      </c>
      <c r="C5651" t="s">
        <v>451</v>
      </c>
      <c r="D5651" t="s">
        <v>433</v>
      </c>
      <c r="E5651">
        <v>11.1907</v>
      </c>
      <c r="F5651">
        <f t="shared" si="92"/>
        <v>69</v>
      </c>
    </row>
    <row r="5652" spans="1:6" x14ac:dyDescent="0.35">
      <c r="A5652">
        <v>69026</v>
      </c>
      <c r="B5652" t="s">
        <v>6017</v>
      </c>
      <c r="C5652" t="s">
        <v>432</v>
      </c>
      <c r="D5652" t="s">
        <v>433</v>
      </c>
      <c r="E5652">
        <v>11.1248</v>
      </c>
      <c r="F5652">
        <f t="shared" si="92"/>
        <v>69</v>
      </c>
    </row>
    <row r="5653" spans="1:6" x14ac:dyDescent="0.35">
      <c r="A5653">
        <v>69027</v>
      </c>
      <c r="B5653" t="s">
        <v>6018</v>
      </c>
      <c r="C5653" t="s">
        <v>442</v>
      </c>
      <c r="D5653" t="s">
        <v>433</v>
      </c>
      <c r="E5653">
        <v>18.854199999999999</v>
      </c>
      <c r="F5653">
        <f t="shared" si="92"/>
        <v>69</v>
      </c>
    </row>
    <row r="5654" spans="1:6" x14ac:dyDescent="0.35">
      <c r="A5654">
        <v>69028</v>
      </c>
      <c r="B5654" t="s">
        <v>6019</v>
      </c>
      <c r="C5654" t="s">
        <v>432</v>
      </c>
      <c r="D5654" t="s">
        <v>433</v>
      </c>
      <c r="E5654">
        <v>48.722799999999999</v>
      </c>
      <c r="F5654">
        <f t="shared" si="92"/>
        <v>69</v>
      </c>
    </row>
    <row r="5655" spans="1:6" x14ac:dyDescent="0.35">
      <c r="A5655">
        <v>69029</v>
      </c>
      <c r="B5655" t="s">
        <v>6020</v>
      </c>
      <c r="C5655" t="s">
        <v>432</v>
      </c>
      <c r="D5655" t="s">
        <v>433</v>
      </c>
      <c r="E5655">
        <v>11.7667</v>
      </c>
      <c r="F5655">
        <f t="shared" si="92"/>
        <v>69</v>
      </c>
    </row>
    <row r="5656" spans="1:6" x14ac:dyDescent="0.35">
      <c r="A5656">
        <v>69030</v>
      </c>
      <c r="B5656" t="s">
        <v>6021</v>
      </c>
      <c r="C5656" t="s">
        <v>428</v>
      </c>
      <c r="D5656" t="s">
        <v>429</v>
      </c>
      <c r="E5656">
        <v>15.038600000000001</v>
      </c>
      <c r="F5656">
        <f t="shared" si="92"/>
        <v>69</v>
      </c>
    </row>
    <row r="5657" spans="1:6" x14ac:dyDescent="0.35">
      <c r="A5657">
        <v>69031</v>
      </c>
      <c r="B5657" t="s">
        <v>6022</v>
      </c>
      <c r="C5657" t="s">
        <v>432</v>
      </c>
      <c r="D5657" t="s">
        <v>433</v>
      </c>
      <c r="E5657">
        <v>44.724400000000003</v>
      </c>
      <c r="F5657">
        <f t="shared" si="92"/>
        <v>69</v>
      </c>
    </row>
    <row r="5658" spans="1:6" x14ac:dyDescent="0.35">
      <c r="A5658">
        <v>69032</v>
      </c>
      <c r="B5658" t="s">
        <v>6023</v>
      </c>
      <c r="C5658" t="s">
        <v>442</v>
      </c>
      <c r="D5658" t="s">
        <v>433</v>
      </c>
      <c r="E5658">
        <v>13.1251</v>
      </c>
      <c r="F5658">
        <f t="shared" si="92"/>
        <v>69</v>
      </c>
    </row>
    <row r="5659" spans="1:6" x14ac:dyDescent="0.35">
      <c r="A5659">
        <v>69033</v>
      </c>
      <c r="B5659" t="s">
        <v>6024</v>
      </c>
      <c r="C5659" t="s">
        <v>442</v>
      </c>
      <c r="D5659" t="s">
        <v>433</v>
      </c>
      <c r="E5659">
        <v>30.002600000000001</v>
      </c>
      <c r="F5659">
        <f t="shared" si="92"/>
        <v>69</v>
      </c>
    </row>
    <row r="5660" spans="1:6" x14ac:dyDescent="0.35">
      <c r="A5660">
        <v>69034</v>
      </c>
      <c r="B5660" t="s">
        <v>6025</v>
      </c>
      <c r="C5660" t="s">
        <v>451</v>
      </c>
      <c r="D5660" t="s">
        <v>433</v>
      </c>
      <c r="E5660">
        <v>16.781099999999999</v>
      </c>
      <c r="F5660">
        <f t="shared" si="92"/>
        <v>69</v>
      </c>
    </row>
    <row r="5661" spans="1:6" x14ac:dyDescent="0.35">
      <c r="A5661">
        <v>69035</v>
      </c>
      <c r="B5661" t="s">
        <v>6026</v>
      </c>
      <c r="C5661" t="s">
        <v>428</v>
      </c>
      <c r="D5661" t="s">
        <v>429</v>
      </c>
      <c r="E5661">
        <v>23.125900000000001</v>
      </c>
      <c r="F5661">
        <f t="shared" si="92"/>
        <v>69</v>
      </c>
    </row>
    <row r="5662" spans="1:6" x14ac:dyDescent="0.35">
      <c r="A5662">
        <v>69036</v>
      </c>
      <c r="B5662" t="s">
        <v>6027</v>
      </c>
      <c r="C5662" t="s">
        <v>432</v>
      </c>
      <c r="D5662" t="s">
        <v>433</v>
      </c>
      <c r="E5662">
        <v>25.3492</v>
      </c>
      <c r="F5662">
        <f t="shared" si="92"/>
        <v>69</v>
      </c>
    </row>
    <row r="5663" spans="1:6" x14ac:dyDescent="0.35">
      <c r="A5663">
        <v>69037</v>
      </c>
      <c r="B5663" t="s">
        <v>6028</v>
      </c>
      <c r="C5663" t="s">
        <v>442</v>
      </c>
      <c r="D5663" t="s">
        <v>433</v>
      </c>
      <c r="E5663">
        <v>11.519299999999999</v>
      </c>
      <c r="F5663">
        <f t="shared" si="92"/>
        <v>69</v>
      </c>
    </row>
    <row r="5664" spans="1:6" x14ac:dyDescent="0.35">
      <c r="A5664">
        <v>69038</v>
      </c>
      <c r="B5664" t="s">
        <v>6029</v>
      </c>
      <c r="C5664" t="s">
        <v>432</v>
      </c>
      <c r="D5664" t="s">
        <v>433</v>
      </c>
      <c r="E5664">
        <v>25.277200000000001</v>
      </c>
      <c r="F5664">
        <f t="shared" si="92"/>
        <v>69</v>
      </c>
    </row>
    <row r="5665" spans="1:6" x14ac:dyDescent="0.35">
      <c r="A5665">
        <v>69039</v>
      </c>
      <c r="B5665" t="s">
        <v>6030</v>
      </c>
      <c r="C5665" t="s">
        <v>451</v>
      </c>
      <c r="D5665" t="s">
        <v>433</v>
      </c>
      <c r="E5665">
        <v>15.341699999999999</v>
      </c>
      <c r="F5665">
        <f t="shared" si="92"/>
        <v>69</v>
      </c>
    </row>
    <row r="5666" spans="1:6" x14ac:dyDescent="0.35">
      <c r="A5666">
        <v>69040</v>
      </c>
      <c r="B5666" t="s">
        <v>6031</v>
      </c>
      <c r="C5666" t="s">
        <v>432</v>
      </c>
      <c r="D5666" t="s">
        <v>433</v>
      </c>
      <c r="E5666">
        <v>31.646799999999999</v>
      </c>
      <c r="F5666">
        <f t="shared" si="92"/>
        <v>69</v>
      </c>
    </row>
    <row r="5667" spans="1:6" x14ac:dyDescent="0.35">
      <c r="A5667">
        <v>69041</v>
      </c>
      <c r="B5667" t="s">
        <v>6032</v>
      </c>
      <c r="C5667" t="s">
        <v>432</v>
      </c>
      <c r="D5667" t="s">
        <v>433</v>
      </c>
      <c r="E5667">
        <v>37.030299999999997</v>
      </c>
      <c r="F5667">
        <f t="shared" si="92"/>
        <v>69</v>
      </c>
    </row>
    <row r="5668" spans="1:6" x14ac:dyDescent="0.35">
      <c r="A5668">
        <v>69042</v>
      </c>
      <c r="B5668" t="s">
        <v>6033</v>
      </c>
      <c r="C5668" t="s">
        <v>442</v>
      </c>
      <c r="D5668" t="s">
        <v>433</v>
      </c>
      <c r="E5668">
        <v>10.214399999999999</v>
      </c>
      <c r="F5668">
        <f t="shared" si="92"/>
        <v>69</v>
      </c>
    </row>
    <row r="5669" spans="1:6" x14ac:dyDescent="0.35">
      <c r="A5669">
        <v>69043</v>
      </c>
      <c r="B5669" t="s">
        <v>6034</v>
      </c>
      <c r="C5669" t="s">
        <v>428</v>
      </c>
      <c r="D5669" t="s">
        <v>429</v>
      </c>
      <c r="E5669">
        <v>55.416699999999999</v>
      </c>
      <c r="F5669">
        <f t="shared" si="92"/>
        <v>69</v>
      </c>
    </row>
    <row r="5670" spans="1:6" x14ac:dyDescent="0.35">
      <c r="A5670">
        <v>69044</v>
      </c>
      <c r="B5670" t="s">
        <v>6035</v>
      </c>
      <c r="C5670" t="s">
        <v>451</v>
      </c>
      <c r="D5670" t="s">
        <v>433</v>
      </c>
      <c r="E5670">
        <v>12.8523</v>
      </c>
      <c r="F5670">
        <f t="shared" si="92"/>
        <v>69</v>
      </c>
    </row>
    <row r="5671" spans="1:6" x14ac:dyDescent="0.35">
      <c r="A5671">
        <v>69045</v>
      </c>
      <c r="B5671" t="s">
        <v>6036</v>
      </c>
      <c r="C5671" t="s">
        <v>432</v>
      </c>
      <c r="D5671" t="s">
        <v>433</v>
      </c>
      <c r="E5671">
        <v>31.308199999999999</v>
      </c>
      <c r="F5671">
        <f t="shared" si="92"/>
        <v>69</v>
      </c>
    </row>
    <row r="5672" spans="1:6" x14ac:dyDescent="0.35">
      <c r="A5672">
        <v>69046</v>
      </c>
      <c r="B5672" t="s">
        <v>6037</v>
      </c>
      <c r="C5672" t="s">
        <v>442</v>
      </c>
      <c r="D5672" t="s">
        <v>433</v>
      </c>
      <c r="E5672">
        <v>66.114999999999995</v>
      </c>
      <c r="F5672">
        <f t="shared" si="92"/>
        <v>69</v>
      </c>
    </row>
    <row r="5673" spans="1:6" x14ac:dyDescent="0.35">
      <c r="A5673">
        <v>69047</v>
      </c>
      <c r="B5673" t="s">
        <v>6038</v>
      </c>
      <c r="C5673" t="s">
        <v>432</v>
      </c>
      <c r="D5673" t="s">
        <v>433</v>
      </c>
      <c r="E5673">
        <v>12.9678</v>
      </c>
      <c r="F5673">
        <f t="shared" si="92"/>
        <v>69</v>
      </c>
    </row>
    <row r="5674" spans="1:6" x14ac:dyDescent="0.35">
      <c r="A5674">
        <v>69048</v>
      </c>
      <c r="B5674" t="s">
        <v>6039</v>
      </c>
      <c r="C5674" t="s">
        <v>451</v>
      </c>
      <c r="D5674" t="s">
        <v>433</v>
      </c>
      <c r="E5674">
        <v>21.245100000000001</v>
      </c>
      <c r="F5674">
        <f t="shared" si="92"/>
        <v>69</v>
      </c>
    </row>
    <row r="5675" spans="1:6" x14ac:dyDescent="0.35">
      <c r="A5675">
        <v>69049</v>
      </c>
      <c r="B5675" t="s">
        <v>6040</v>
      </c>
      <c r="C5675" t="s">
        <v>451</v>
      </c>
      <c r="D5675" t="s">
        <v>433</v>
      </c>
      <c r="E5675">
        <v>8.3429000000000002</v>
      </c>
      <c r="F5675">
        <f t="shared" si="92"/>
        <v>69</v>
      </c>
    </row>
    <row r="5676" spans="1:6" x14ac:dyDescent="0.35">
      <c r="A5676">
        <v>69050</v>
      </c>
      <c r="B5676" t="s">
        <v>6041</v>
      </c>
      <c r="C5676" t="s">
        <v>428</v>
      </c>
      <c r="D5676" t="s">
        <v>429</v>
      </c>
      <c r="E5676">
        <v>22.217700000000001</v>
      </c>
      <c r="F5676">
        <f t="shared" si="92"/>
        <v>69</v>
      </c>
    </row>
    <row r="5677" spans="1:6" x14ac:dyDescent="0.35">
      <c r="A5677">
        <v>69051</v>
      </c>
      <c r="B5677" t="s">
        <v>6042</v>
      </c>
      <c r="C5677" t="s">
        <v>451</v>
      </c>
      <c r="D5677" t="s">
        <v>433</v>
      </c>
      <c r="E5677">
        <v>39.433399999999999</v>
      </c>
      <c r="F5677">
        <f t="shared" si="92"/>
        <v>69</v>
      </c>
    </row>
    <row r="5678" spans="1:6" x14ac:dyDescent="0.35">
      <c r="A5678">
        <v>69052</v>
      </c>
      <c r="B5678" t="s">
        <v>6043</v>
      </c>
      <c r="C5678" t="s">
        <v>451</v>
      </c>
      <c r="D5678" t="s">
        <v>433</v>
      </c>
      <c r="E5678">
        <v>15.160399999999999</v>
      </c>
      <c r="F5678">
        <f t="shared" si="92"/>
        <v>69</v>
      </c>
    </row>
    <row r="5679" spans="1:6" x14ac:dyDescent="0.35">
      <c r="A5679">
        <v>69053</v>
      </c>
      <c r="B5679" t="s">
        <v>6044</v>
      </c>
      <c r="C5679" t="s">
        <v>451</v>
      </c>
      <c r="D5679" t="s">
        <v>433</v>
      </c>
      <c r="E5679">
        <v>8.0585000000000004</v>
      </c>
      <c r="F5679">
        <f t="shared" si="92"/>
        <v>69</v>
      </c>
    </row>
    <row r="5680" spans="1:6" x14ac:dyDescent="0.35">
      <c r="A5680">
        <v>69054</v>
      </c>
      <c r="B5680" t="s">
        <v>6045</v>
      </c>
      <c r="C5680" t="s">
        <v>451</v>
      </c>
      <c r="D5680" t="s">
        <v>433</v>
      </c>
      <c r="E5680">
        <v>29.134799999999998</v>
      </c>
      <c r="F5680">
        <f t="shared" si="92"/>
        <v>69</v>
      </c>
    </row>
    <row r="5681" spans="1:6" x14ac:dyDescent="0.35">
      <c r="A5681">
        <v>69055</v>
      </c>
      <c r="B5681" t="s">
        <v>6046</v>
      </c>
      <c r="C5681" t="s">
        <v>432</v>
      </c>
      <c r="D5681" t="s">
        <v>433</v>
      </c>
      <c r="E5681">
        <v>24.580200000000001</v>
      </c>
      <c r="F5681">
        <f t="shared" si="92"/>
        <v>69</v>
      </c>
    </row>
    <row r="5682" spans="1:6" x14ac:dyDescent="0.35">
      <c r="A5682">
        <v>69056</v>
      </c>
      <c r="B5682" t="s">
        <v>6047</v>
      </c>
      <c r="C5682" t="s">
        <v>442</v>
      </c>
      <c r="D5682" t="s">
        <v>433</v>
      </c>
      <c r="E5682">
        <v>14.4255</v>
      </c>
      <c r="F5682">
        <f t="shared" si="92"/>
        <v>69</v>
      </c>
    </row>
    <row r="5683" spans="1:6" x14ac:dyDescent="0.35">
      <c r="A5683">
        <v>69057</v>
      </c>
      <c r="B5683" t="s">
        <v>6048</v>
      </c>
      <c r="C5683" t="s">
        <v>442</v>
      </c>
      <c r="D5683" t="s">
        <v>433</v>
      </c>
      <c r="E5683">
        <v>25.646699999999999</v>
      </c>
      <c r="F5683">
        <f t="shared" si="92"/>
        <v>69</v>
      </c>
    </row>
    <row r="5684" spans="1:6" x14ac:dyDescent="0.35">
      <c r="A5684">
        <v>69058</v>
      </c>
      <c r="B5684" t="s">
        <v>6049</v>
      </c>
      <c r="C5684" t="s">
        <v>442</v>
      </c>
      <c r="D5684" t="s">
        <v>433</v>
      </c>
      <c r="E5684">
        <v>70.255499999999998</v>
      </c>
      <c r="F5684">
        <f t="shared" si="92"/>
        <v>69</v>
      </c>
    </row>
    <row r="5685" spans="1:6" x14ac:dyDescent="0.35">
      <c r="A5685">
        <v>69059</v>
      </c>
      <c r="B5685" t="s">
        <v>6050</v>
      </c>
      <c r="C5685" t="s">
        <v>442</v>
      </c>
      <c r="D5685" t="s">
        <v>433</v>
      </c>
      <c r="E5685">
        <v>33.553199999999997</v>
      </c>
      <c r="F5685">
        <f t="shared" si="92"/>
        <v>69</v>
      </c>
    </row>
    <row r="5686" spans="1:6" x14ac:dyDescent="0.35">
      <c r="A5686">
        <v>69060</v>
      </c>
      <c r="B5686" t="s">
        <v>6051</v>
      </c>
      <c r="C5686" t="s">
        <v>451</v>
      </c>
      <c r="D5686" t="s">
        <v>433</v>
      </c>
      <c r="E5686">
        <v>93.984499999999997</v>
      </c>
      <c r="F5686">
        <f t="shared" si="92"/>
        <v>69</v>
      </c>
    </row>
    <row r="5687" spans="1:6" x14ac:dyDescent="0.35">
      <c r="A5687">
        <v>69061</v>
      </c>
      <c r="B5687" t="s">
        <v>6052</v>
      </c>
      <c r="C5687" t="s">
        <v>432</v>
      </c>
      <c r="D5687" t="s">
        <v>433</v>
      </c>
      <c r="E5687">
        <v>32.621000000000002</v>
      </c>
      <c r="F5687">
        <f t="shared" si="92"/>
        <v>69</v>
      </c>
    </row>
    <row r="5688" spans="1:6" x14ac:dyDescent="0.35">
      <c r="A5688">
        <v>69062</v>
      </c>
      <c r="B5688" t="s">
        <v>6053</v>
      </c>
      <c r="C5688" t="s">
        <v>432</v>
      </c>
      <c r="D5688" t="s">
        <v>433</v>
      </c>
      <c r="E5688">
        <v>17.322500000000002</v>
      </c>
      <c r="F5688">
        <f t="shared" si="92"/>
        <v>69</v>
      </c>
    </row>
    <row r="5689" spans="1:6" x14ac:dyDescent="0.35">
      <c r="A5689">
        <v>69063</v>
      </c>
      <c r="B5689" t="s">
        <v>6054</v>
      </c>
      <c r="C5689" t="s">
        <v>432</v>
      </c>
      <c r="D5689" t="s">
        <v>433</v>
      </c>
      <c r="E5689">
        <v>11.0261</v>
      </c>
      <c r="F5689">
        <f t="shared" si="92"/>
        <v>69</v>
      </c>
    </row>
    <row r="5690" spans="1:6" x14ac:dyDescent="0.35">
      <c r="A5690">
        <v>69064</v>
      </c>
      <c r="B5690" t="s">
        <v>6055</v>
      </c>
      <c r="C5690" t="s">
        <v>442</v>
      </c>
      <c r="D5690" t="s">
        <v>433</v>
      </c>
      <c r="E5690">
        <v>47.65</v>
      </c>
      <c r="F5690">
        <f t="shared" si="92"/>
        <v>69</v>
      </c>
    </row>
    <row r="5691" spans="1:6" x14ac:dyDescent="0.35">
      <c r="A5691">
        <v>69065</v>
      </c>
      <c r="B5691" t="s">
        <v>6056</v>
      </c>
      <c r="C5691" t="s">
        <v>432</v>
      </c>
      <c r="D5691" t="s">
        <v>433</v>
      </c>
      <c r="E5691">
        <v>6.9123999999999999</v>
      </c>
      <c r="F5691">
        <f t="shared" si="92"/>
        <v>69</v>
      </c>
    </row>
    <row r="5692" spans="1:6" x14ac:dyDescent="0.35">
      <c r="A5692">
        <v>69066</v>
      </c>
      <c r="B5692" t="s">
        <v>6057</v>
      </c>
      <c r="C5692" t="s">
        <v>451</v>
      </c>
      <c r="D5692" t="s">
        <v>433</v>
      </c>
      <c r="E5692">
        <v>31.423400000000001</v>
      </c>
      <c r="F5692">
        <f t="shared" si="92"/>
        <v>69</v>
      </c>
    </row>
    <row r="5693" spans="1:6" x14ac:dyDescent="0.35">
      <c r="A5693">
        <v>69067</v>
      </c>
      <c r="B5693" t="s">
        <v>6058</v>
      </c>
      <c r="C5693" t="s">
        <v>442</v>
      </c>
      <c r="D5693" t="s">
        <v>433</v>
      </c>
      <c r="E5693">
        <v>9.7940000000000005</v>
      </c>
      <c r="F5693">
        <f t="shared" si="92"/>
        <v>69</v>
      </c>
    </row>
    <row r="5694" spans="1:6" x14ac:dyDescent="0.35">
      <c r="A5694">
        <v>69068</v>
      </c>
      <c r="B5694" t="s">
        <v>6059</v>
      </c>
      <c r="C5694" t="s">
        <v>432</v>
      </c>
      <c r="D5694" t="s">
        <v>433</v>
      </c>
      <c r="E5694">
        <v>26.191099999999999</v>
      </c>
      <c r="F5694">
        <f t="shared" si="92"/>
        <v>69</v>
      </c>
    </row>
    <row r="5695" spans="1:6" x14ac:dyDescent="0.35">
      <c r="A5695">
        <v>69069</v>
      </c>
      <c r="B5695" t="s">
        <v>6060</v>
      </c>
      <c r="C5695" t="s">
        <v>428</v>
      </c>
      <c r="D5695" t="s">
        <v>429</v>
      </c>
      <c r="E5695">
        <v>25.6175</v>
      </c>
      <c r="F5695">
        <f t="shared" si="92"/>
        <v>69</v>
      </c>
    </row>
    <row r="5696" spans="1:6" x14ac:dyDescent="0.35">
      <c r="A5696">
        <v>69070</v>
      </c>
      <c r="B5696" t="s">
        <v>6061</v>
      </c>
      <c r="C5696" t="s">
        <v>432</v>
      </c>
      <c r="D5696" t="s">
        <v>433</v>
      </c>
      <c r="E5696">
        <v>7.2919999999999998</v>
      </c>
      <c r="F5696">
        <f t="shared" si="92"/>
        <v>69</v>
      </c>
    </row>
    <row r="5697" spans="1:6" x14ac:dyDescent="0.35">
      <c r="A5697">
        <v>69071</v>
      </c>
      <c r="B5697" t="s">
        <v>6062</v>
      </c>
      <c r="C5697" t="s">
        <v>428</v>
      </c>
      <c r="D5697" t="s">
        <v>429</v>
      </c>
      <c r="E5697">
        <v>20.874500000000001</v>
      </c>
      <c r="F5697">
        <f t="shared" si="92"/>
        <v>69</v>
      </c>
    </row>
    <row r="5698" spans="1:6" x14ac:dyDescent="0.35">
      <c r="A5698">
        <v>69072</v>
      </c>
      <c r="B5698" t="s">
        <v>6063</v>
      </c>
      <c r="C5698" t="s">
        <v>428</v>
      </c>
      <c r="D5698" t="s">
        <v>429</v>
      </c>
      <c r="E5698">
        <v>20.630600000000001</v>
      </c>
      <c r="F5698">
        <f t="shared" si="92"/>
        <v>69</v>
      </c>
    </row>
    <row r="5699" spans="1:6" x14ac:dyDescent="0.35">
      <c r="A5699">
        <v>69073</v>
      </c>
      <c r="B5699" t="s">
        <v>6064</v>
      </c>
      <c r="C5699" t="s">
        <v>428</v>
      </c>
      <c r="D5699" t="s">
        <v>429</v>
      </c>
      <c r="E5699">
        <v>17.8443</v>
      </c>
      <c r="F5699">
        <f t="shared" ref="F5699:F5762" si="93">INT(A5699/1000)</f>
        <v>69</v>
      </c>
    </row>
    <row r="5700" spans="1:6" x14ac:dyDescent="0.35">
      <c r="A5700">
        <v>69074</v>
      </c>
      <c r="B5700" t="s">
        <v>6065</v>
      </c>
      <c r="C5700" t="s">
        <v>432</v>
      </c>
      <c r="D5700" t="s">
        <v>433</v>
      </c>
      <c r="E5700">
        <v>21.7546</v>
      </c>
      <c r="F5700">
        <f t="shared" si="93"/>
        <v>69</v>
      </c>
    </row>
    <row r="5701" spans="1:6" x14ac:dyDescent="0.35">
      <c r="A5701">
        <v>69075</v>
      </c>
      <c r="B5701" t="s">
        <v>6066</v>
      </c>
      <c r="C5701" t="s">
        <v>432</v>
      </c>
      <c r="D5701" t="s">
        <v>433</v>
      </c>
      <c r="E5701">
        <v>22.958400000000001</v>
      </c>
      <c r="F5701">
        <f t="shared" si="93"/>
        <v>69</v>
      </c>
    </row>
    <row r="5702" spans="1:6" x14ac:dyDescent="0.35">
      <c r="A5702">
        <v>69076</v>
      </c>
      <c r="B5702" t="s">
        <v>6067</v>
      </c>
      <c r="C5702" t="s">
        <v>451</v>
      </c>
      <c r="D5702" t="s">
        <v>433</v>
      </c>
      <c r="E5702">
        <v>32.5505</v>
      </c>
      <c r="F5702">
        <f t="shared" si="93"/>
        <v>69</v>
      </c>
    </row>
    <row r="5703" spans="1:6" x14ac:dyDescent="0.35">
      <c r="A5703">
        <v>69077</v>
      </c>
      <c r="B5703" t="s">
        <v>6068</v>
      </c>
      <c r="C5703" t="s">
        <v>451</v>
      </c>
      <c r="D5703" t="s">
        <v>433</v>
      </c>
      <c r="E5703">
        <v>11.901300000000001</v>
      </c>
      <c r="F5703">
        <f t="shared" si="93"/>
        <v>69</v>
      </c>
    </row>
    <row r="5704" spans="1:6" x14ac:dyDescent="0.35">
      <c r="A5704">
        <v>69078</v>
      </c>
      <c r="B5704" t="s">
        <v>6069</v>
      </c>
      <c r="C5704" t="s">
        <v>451</v>
      </c>
      <c r="D5704" t="s">
        <v>433</v>
      </c>
      <c r="E5704">
        <v>18.77</v>
      </c>
      <c r="F5704">
        <f t="shared" si="93"/>
        <v>69</v>
      </c>
    </row>
    <row r="5705" spans="1:6" x14ac:dyDescent="0.35">
      <c r="A5705">
        <v>69079</v>
      </c>
      <c r="B5705" t="s">
        <v>6070</v>
      </c>
      <c r="C5705" t="s">
        <v>451</v>
      </c>
      <c r="D5705" t="s">
        <v>433</v>
      </c>
      <c r="E5705">
        <v>25.183499999999999</v>
      </c>
      <c r="F5705">
        <f t="shared" si="93"/>
        <v>69</v>
      </c>
    </row>
    <row r="5706" spans="1:6" x14ac:dyDescent="0.35">
      <c r="A5706">
        <v>69080</v>
      </c>
      <c r="B5706" t="s">
        <v>6071</v>
      </c>
      <c r="C5706" t="s">
        <v>432</v>
      </c>
      <c r="D5706" t="s">
        <v>433</v>
      </c>
      <c r="E5706">
        <v>8.7039000000000009</v>
      </c>
      <c r="F5706">
        <f t="shared" si="93"/>
        <v>69</v>
      </c>
    </row>
    <row r="5707" spans="1:6" x14ac:dyDescent="0.35">
      <c r="A5707">
        <v>69081</v>
      </c>
      <c r="B5707" t="s">
        <v>6072</v>
      </c>
      <c r="C5707" t="s">
        <v>428</v>
      </c>
      <c r="D5707" t="s">
        <v>429</v>
      </c>
      <c r="E5707">
        <v>18.228999999999999</v>
      </c>
      <c r="F5707">
        <f t="shared" si="93"/>
        <v>69</v>
      </c>
    </row>
    <row r="5708" spans="1:6" x14ac:dyDescent="0.35">
      <c r="A5708">
        <v>69082</v>
      </c>
      <c r="B5708" t="s">
        <v>6073</v>
      </c>
      <c r="C5708" t="s">
        <v>428</v>
      </c>
      <c r="D5708" t="s">
        <v>429</v>
      </c>
      <c r="E5708">
        <v>7.5353000000000003</v>
      </c>
      <c r="F5708">
        <f t="shared" si="93"/>
        <v>69</v>
      </c>
    </row>
    <row r="5709" spans="1:6" x14ac:dyDescent="0.35">
      <c r="A5709">
        <v>69083</v>
      </c>
      <c r="B5709" t="s">
        <v>6074</v>
      </c>
      <c r="C5709" t="s">
        <v>432</v>
      </c>
      <c r="D5709" t="s">
        <v>433</v>
      </c>
      <c r="E5709">
        <v>19.6861</v>
      </c>
      <c r="F5709">
        <f t="shared" si="93"/>
        <v>69</v>
      </c>
    </row>
    <row r="5710" spans="1:6" x14ac:dyDescent="0.35">
      <c r="A5710">
        <v>69084</v>
      </c>
      <c r="B5710" t="s">
        <v>6075</v>
      </c>
      <c r="C5710" t="s">
        <v>442</v>
      </c>
      <c r="D5710" t="s">
        <v>433</v>
      </c>
      <c r="E5710">
        <v>5.7573999999999996</v>
      </c>
      <c r="F5710">
        <f t="shared" si="93"/>
        <v>69</v>
      </c>
    </row>
    <row r="5711" spans="1:6" x14ac:dyDescent="0.35">
      <c r="A5711">
        <v>69085</v>
      </c>
      <c r="B5711" t="s">
        <v>6076</v>
      </c>
      <c r="C5711" t="s">
        <v>432</v>
      </c>
      <c r="D5711" t="s">
        <v>433</v>
      </c>
      <c r="E5711">
        <v>24.853899999999999</v>
      </c>
      <c r="F5711">
        <f t="shared" si="93"/>
        <v>69</v>
      </c>
    </row>
    <row r="5712" spans="1:6" x14ac:dyDescent="0.35">
      <c r="A5712">
        <v>69086</v>
      </c>
      <c r="B5712" t="s">
        <v>6077</v>
      </c>
      <c r="C5712" t="s">
        <v>442</v>
      </c>
      <c r="D5712" t="s">
        <v>433</v>
      </c>
      <c r="E5712">
        <v>17.534700000000001</v>
      </c>
      <c r="F5712">
        <f t="shared" si="93"/>
        <v>69</v>
      </c>
    </row>
    <row r="5713" spans="1:6" x14ac:dyDescent="0.35">
      <c r="A5713">
        <v>69087</v>
      </c>
      <c r="B5713" t="s">
        <v>6078</v>
      </c>
      <c r="C5713" t="s">
        <v>432</v>
      </c>
      <c r="D5713" t="s">
        <v>433</v>
      </c>
      <c r="E5713">
        <v>41.301200000000001</v>
      </c>
      <c r="F5713">
        <f t="shared" si="93"/>
        <v>69</v>
      </c>
    </row>
    <row r="5714" spans="1:6" x14ac:dyDescent="0.35">
      <c r="A5714">
        <v>69088</v>
      </c>
      <c r="B5714" t="s">
        <v>6079</v>
      </c>
      <c r="C5714" t="s">
        <v>432</v>
      </c>
      <c r="D5714" t="s">
        <v>433</v>
      </c>
      <c r="E5714">
        <v>45.515799999999999</v>
      </c>
      <c r="F5714">
        <f t="shared" si="93"/>
        <v>69</v>
      </c>
    </row>
    <row r="5715" spans="1:6" x14ac:dyDescent="0.35">
      <c r="A5715">
        <v>69089</v>
      </c>
      <c r="B5715" t="s">
        <v>6080</v>
      </c>
      <c r="C5715" t="s">
        <v>451</v>
      </c>
      <c r="D5715" t="s">
        <v>433</v>
      </c>
      <c r="E5715">
        <v>21.847000000000001</v>
      </c>
      <c r="F5715">
        <f t="shared" si="93"/>
        <v>69</v>
      </c>
    </row>
    <row r="5716" spans="1:6" x14ac:dyDescent="0.35">
      <c r="A5716">
        <v>69090</v>
      </c>
      <c r="B5716" t="s">
        <v>6081</v>
      </c>
      <c r="C5716" t="s">
        <v>428</v>
      </c>
      <c r="D5716" t="s">
        <v>429</v>
      </c>
      <c r="E5716">
        <v>15.2989</v>
      </c>
      <c r="F5716">
        <f t="shared" si="93"/>
        <v>69</v>
      </c>
    </row>
    <row r="5717" spans="1:6" x14ac:dyDescent="0.35">
      <c r="A5717">
        <v>69091</v>
      </c>
      <c r="B5717" t="s">
        <v>6082</v>
      </c>
      <c r="C5717" t="s">
        <v>432</v>
      </c>
      <c r="D5717" t="s">
        <v>433</v>
      </c>
      <c r="E5717">
        <v>31.514800000000001</v>
      </c>
      <c r="F5717">
        <f t="shared" si="93"/>
        <v>69</v>
      </c>
    </row>
    <row r="5718" spans="1:6" x14ac:dyDescent="0.35">
      <c r="A5718">
        <v>69092</v>
      </c>
      <c r="B5718" t="s">
        <v>6083</v>
      </c>
      <c r="C5718" t="s">
        <v>432</v>
      </c>
      <c r="D5718" t="s">
        <v>433</v>
      </c>
      <c r="E5718">
        <v>28.6875</v>
      </c>
      <c r="F5718">
        <f t="shared" si="93"/>
        <v>69</v>
      </c>
    </row>
    <row r="5719" spans="1:6" x14ac:dyDescent="0.35">
      <c r="A5719">
        <v>69093</v>
      </c>
      <c r="B5719" t="s">
        <v>6084</v>
      </c>
      <c r="C5719" t="s">
        <v>432</v>
      </c>
      <c r="D5719" t="s">
        <v>433</v>
      </c>
      <c r="E5719">
        <v>23.1828</v>
      </c>
      <c r="F5719">
        <f t="shared" si="93"/>
        <v>69</v>
      </c>
    </row>
    <row r="5720" spans="1:6" x14ac:dyDescent="0.35">
      <c r="A5720">
        <v>69094</v>
      </c>
      <c r="B5720" t="s">
        <v>6085</v>
      </c>
      <c r="C5720" t="s">
        <v>428</v>
      </c>
      <c r="D5720" t="s">
        <v>429</v>
      </c>
      <c r="E5720">
        <v>14.3071</v>
      </c>
      <c r="F5720">
        <f t="shared" si="93"/>
        <v>69</v>
      </c>
    </row>
    <row r="5721" spans="1:6" x14ac:dyDescent="0.35">
      <c r="A5721">
        <v>69095</v>
      </c>
      <c r="B5721" t="s">
        <v>6086</v>
      </c>
      <c r="C5721" t="s">
        <v>451</v>
      </c>
      <c r="D5721" t="s">
        <v>433</v>
      </c>
      <c r="E5721">
        <v>36.552799999999998</v>
      </c>
      <c r="F5721">
        <f t="shared" si="93"/>
        <v>69</v>
      </c>
    </row>
    <row r="5722" spans="1:6" x14ac:dyDescent="0.35">
      <c r="A5722">
        <v>69096</v>
      </c>
      <c r="B5722" t="s">
        <v>6087</v>
      </c>
      <c r="C5722" t="s">
        <v>442</v>
      </c>
      <c r="D5722" t="s">
        <v>433</v>
      </c>
      <c r="E5722">
        <v>5.1147999999999998</v>
      </c>
      <c r="F5722">
        <f t="shared" si="93"/>
        <v>69</v>
      </c>
    </row>
    <row r="5723" spans="1:6" x14ac:dyDescent="0.35">
      <c r="A5723">
        <v>69097</v>
      </c>
      <c r="B5723" t="s">
        <v>6088</v>
      </c>
      <c r="C5723" t="s">
        <v>432</v>
      </c>
      <c r="D5723" t="s">
        <v>433</v>
      </c>
      <c r="E5723">
        <v>21.607199999999999</v>
      </c>
      <c r="F5723">
        <f t="shared" si="93"/>
        <v>69</v>
      </c>
    </row>
    <row r="5724" spans="1:6" x14ac:dyDescent="0.35">
      <c r="A5724">
        <v>69098</v>
      </c>
      <c r="B5724" t="s">
        <v>6089</v>
      </c>
      <c r="C5724" t="s">
        <v>428</v>
      </c>
      <c r="D5724" t="s">
        <v>429</v>
      </c>
      <c r="E5724">
        <v>12.047800000000001</v>
      </c>
      <c r="F5724">
        <f t="shared" si="93"/>
        <v>69</v>
      </c>
    </row>
    <row r="5725" spans="1:6" x14ac:dyDescent="0.35">
      <c r="A5725">
        <v>69099</v>
      </c>
      <c r="B5725" t="s">
        <v>6090</v>
      </c>
      <c r="C5725" t="s">
        <v>432</v>
      </c>
      <c r="D5725" t="s">
        <v>433</v>
      </c>
      <c r="E5725">
        <v>71.296899999999994</v>
      </c>
      <c r="F5725">
        <f t="shared" si="93"/>
        <v>69</v>
      </c>
    </row>
    <row r="5726" spans="1:6" x14ac:dyDescent="0.35">
      <c r="A5726">
        <v>69100</v>
      </c>
      <c r="B5726" t="s">
        <v>6091</v>
      </c>
      <c r="C5726" t="s">
        <v>432</v>
      </c>
      <c r="D5726" t="s">
        <v>433</v>
      </c>
      <c r="E5726">
        <v>9.7828999999999997</v>
      </c>
      <c r="F5726">
        <f t="shared" si="93"/>
        <v>69</v>
      </c>
    </row>
    <row r="5727" spans="1:6" x14ac:dyDescent="0.35">
      <c r="A5727">
        <v>69101</v>
      </c>
      <c r="B5727" t="s">
        <v>6092</v>
      </c>
      <c r="C5727" t="s">
        <v>428</v>
      </c>
      <c r="D5727" t="s">
        <v>429</v>
      </c>
      <c r="E5727">
        <v>12.9863</v>
      </c>
      <c r="F5727">
        <f t="shared" si="93"/>
        <v>69</v>
      </c>
    </row>
    <row r="5728" spans="1:6" x14ac:dyDescent="0.35">
      <c r="A5728">
        <v>69102</v>
      </c>
      <c r="B5728" t="s">
        <v>6093</v>
      </c>
      <c r="C5728" t="s">
        <v>432</v>
      </c>
      <c r="D5728" t="s">
        <v>433</v>
      </c>
      <c r="E5728">
        <v>16.37</v>
      </c>
      <c r="F5728">
        <f t="shared" si="93"/>
        <v>69</v>
      </c>
    </row>
    <row r="5729" spans="1:6" x14ac:dyDescent="0.35">
      <c r="A5729">
        <v>69103</v>
      </c>
      <c r="B5729" t="s">
        <v>6094</v>
      </c>
      <c r="C5729" t="s">
        <v>432</v>
      </c>
      <c r="D5729" t="s">
        <v>433</v>
      </c>
      <c r="E5729">
        <v>4.4504000000000001</v>
      </c>
      <c r="F5729">
        <f t="shared" si="93"/>
        <v>69</v>
      </c>
    </row>
    <row r="5730" spans="1:6" x14ac:dyDescent="0.35">
      <c r="A5730">
        <v>69104</v>
      </c>
      <c r="B5730" t="s">
        <v>6095</v>
      </c>
      <c r="C5730" t="s">
        <v>432</v>
      </c>
      <c r="D5730" t="s">
        <v>433</v>
      </c>
      <c r="E5730">
        <v>6.3792999999999997</v>
      </c>
      <c r="F5730">
        <f t="shared" si="93"/>
        <v>69</v>
      </c>
    </row>
    <row r="5731" spans="1:6" x14ac:dyDescent="0.35">
      <c r="A5731">
        <v>70001</v>
      </c>
      <c r="B5731" t="s">
        <v>6096</v>
      </c>
      <c r="C5731" t="s">
        <v>432</v>
      </c>
      <c r="D5731" t="s">
        <v>433</v>
      </c>
      <c r="E5731">
        <v>28.340699999999998</v>
      </c>
      <c r="F5731">
        <f t="shared" si="93"/>
        <v>70</v>
      </c>
    </row>
    <row r="5732" spans="1:6" x14ac:dyDescent="0.35">
      <c r="A5732">
        <v>70002</v>
      </c>
      <c r="B5732" t="s">
        <v>6097</v>
      </c>
      <c r="C5732" t="s">
        <v>428</v>
      </c>
      <c r="D5732" t="s">
        <v>429</v>
      </c>
      <c r="E5732">
        <v>24.991</v>
      </c>
      <c r="F5732">
        <f t="shared" si="93"/>
        <v>70</v>
      </c>
    </row>
    <row r="5733" spans="1:6" x14ac:dyDescent="0.35">
      <c r="A5733">
        <v>70003</v>
      </c>
      <c r="B5733" t="s">
        <v>6098</v>
      </c>
      <c r="C5733" t="s">
        <v>428</v>
      </c>
      <c r="D5733" t="s">
        <v>429</v>
      </c>
      <c r="E5733">
        <v>53.145899999999997</v>
      </c>
      <c r="F5733">
        <f t="shared" si="93"/>
        <v>70</v>
      </c>
    </row>
    <row r="5734" spans="1:6" x14ac:dyDescent="0.35">
      <c r="A5734">
        <v>70004</v>
      </c>
      <c r="B5734" t="s">
        <v>6099</v>
      </c>
      <c r="C5734" t="s">
        <v>432</v>
      </c>
      <c r="D5734" t="s">
        <v>433</v>
      </c>
      <c r="E5734">
        <v>31.834800000000001</v>
      </c>
      <c r="F5734">
        <f t="shared" si="93"/>
        <v>70</v>
      </c>
    </row>
    <row r="5735" spans="1:6" x14ac:dyDescent="0.35">
      <c r="A5735">
        <v>70005</v>
      </c>
      <c r="B5735" t="s">
        <v>6100</v>
      </c>
      <c r="C5735" t="s">
        <v>428</v>
      </c>
      <c r="D5735" t="s">
        <v>429</v>
      </c>
      <c r="E5735">
        <v>23.383400000000002</v>
      </c>
      <c r="F5735">
        <f t="shared" si="93"/>
        <v>70</v>
      </c>
    </row>
    <row r="5736" spans="1:6" x14ac:dyDescent="0.35">
      <c r="A5736">
        <v>70006</v>
      </c>
      <c r="B5736" t="s">
        <v>83</v>
      </c>
      <c r="C5736" t="s">
        <v>511</v>
      </c>
      <c r="D5736" t="s">
        <v>429</v>
      </c>
      <c r="E5736">
        <v>55.997199999999999</v>
      </c>
      <c r="F5736">
        <f t="shared" si="93"/>
        <v>70</v>
      </c>
    </row>
    <row r="5737" spans="1:6" x14ac:dyDescent="0.35">
      <c r="A5737">
        <v>70007</v>
      </c>
      <c r="B5737" t="s">
        <v>6101</v>
      </c>
      <c r="C5737" t="s">
        <v>428</v>
      </c>
      <c r="D5737" t="s">
        <v>429</v>
      </c>
      <c r="E5737">
        <v>35.820799999999998</v>
      </c>
      <c r="F5737">
        <f t="shared" si="93"/>
        <v>70</v>
      </c>
    </row>
    <row r="5738" spans="1:6" x14ac:dyDescent="0.35">
      <c r="A5738">
        <v>70008</v>
      </c>
      <c r="B5738" t="s">
        <v>6102</v>
      </c>
      <c r="C5738" t="s">
        <v>428</v>
      </c>
      <c r="D5738" t="s">
        <v>429</v>
      </c>
      <c r="E5738">
        <v>19.929200000000002</v>
      </c>
      <c r="F5738">
        <f t="shared" si="93"/>
        <v>70</v>
      </c>
    </row>
    <row r="5739" spans="1:6" x14ac:dyDescent="0.35">
      <c r="A5739">
        <v>70009</v>
      </c>
      <c r="B5739" t="s">
        <v>6103</v>
      </c>
      <c r="C5739" t="s">
        <v>428</v>
      </c>
      <c r="D5739" t="s">
        <v>429</v>
      </c>
      <c r="E5739">
        <v>24.8005</v>
      </c>
      <c r="F5739">
        <f t="shared" si="93"/>
        <v>70</v>
      </c>
    </row>
    <row r="5740" spans="1:6" x14ac:dyDescent="0.35">
      <c r="A5740">
        <v>70010</v>
      </c>
      <c r="B5740" t="s">
        <v>6104</v>
      </c>
      <c r="C5740" t="s">
        <v>432</v>
      </c>
      <c r="D5740" t="s">
        <v>433</v>
      </c>
      <c r="E5740">
        <v>76.412000000000006</v>
      </c>
      <c r="F5740">
        <f t="shared" si="93"/>
        <v>70</v>
      </c>
    </row>
    <row r="5741" spans="1:6" x14ac:dyDescent="0.35">
      <c r="A5741">
        <v>70011</v>
      </c>
      <c r="B5741" t="s">
        <v>6105</v>
      </c>
      <c r="C5741" t="s">
        <v>442</v>
      </c>
      <c r="D5741" t="s">
        <v>433</v>
      </c>
      <c r="E5741">
        <v>66.91</v>
      </c>
      <c r="F5741">
        <f t="shared" si="93"/>
        <v>70</v>
      </c>
    </row>
    <row r="5742" spans="1:6" x14ac:dyDescent="0.35">
      <c r="A5742">
        <v>70012</v>
      </c>
      <c r="B5742" t="s">
        <v>6106</v>
      </c>
      <c r="C5742" t="s">
        <v>428</v>
      </c>
      <c r="D5742" t="s">
        <v>429</v>
      </c>
      <c r="E5742">
        <v>20.1282</v>
      </c>
      <c r="F5742">
        <f t="shared" si="93"/>
        <v>70</v>
      </c>
    </row>
    <row r="5743" spans="1:6" x14ac:dyDescent="0.35">
      <c r="A5743">
        <v>70013</v>
      </c>
      <c r="B5743" t="s">
        <v>6107</v>
      </c>
      <c r="C5743" t="s">
        <v>442</v>
      </c>
      <c r="D5743" t="s">
        <v>433</v>
      </c>
      <c r="E5743">
        <v>11.546200000000001</v>
      </c>
      <c r="F5743">
        <f t="shared" si="93"/>
        <v>70</v>
      </c>
    </row>
    <row r="5744" spans="1:6" x14ac:dyDescent="0.35">
      <c r="A5744">
        <v>70014</v>
      </c>
      <c r="B5744" t="s">
        <v>6108</v>
      </c>
      <c r="C5744" t="s">
        <v>442</v>
      </c>
      <c r="D5744" t="s">
        <v>433</v>
      </c>
      <c r="E5744">
        <v>15.2873</v>
      </c>
      <c r="F5744">
        <f t="shared" si="93"/>
        <v>70</v>
      </c>
    </row>
    <row r="5745" spans="1:6" x14ac:dyDescent="0.35">
      <c r="A5745">
        <v>70015</v>
      </c>
      <c r="B5745" t="s">
        <v>6109</v>
      </c>
      <c r="C5745" t="s">
        <v>432</v>
      </c>
      <c r="D5745" t="s">
        <v>433</v>
      </c>
      <c r="E5745">
        <v>44.079599999999999</v>
      </c>
      <c r="F5745">
        <f t="shared" si="93"/>
        <v>70</v>
      </c>
    </row>
    <row r="5746" spans="1:6" x14ac:dyDescent="0.35">
      <c r="A5746">
        <v>70016</v>
      </c>
      <c r="B5746" t="s">
        <v>6110</v>
      </c>
      <c r="C5746" t="s">
        <v>428</v>
      </c>
      <c r="D5746" t="s">
        <v>429</v>
      </c>
      <c r="E5746">
        <v>26.541699999999999</v>
      </c>
      <c r="F5746">
        <f t="shared" si="93"/>
        <v>70</v>
      </c>
    </row>
    <row r="5747" spans="1:6" x14ac:dyDescent="0.35">
      <c r="A5747">
        <v>70017</v>
      </c>
      <c r="B5747" t="s">
        <v>6111</v>
      </c>
      <c r="C5747" t="s">
        <v>442</v>
      </c>
      <c r="D5747" t="s">
        <v>433</v>
      </c>
      <c r="E5747">
        <v>57.279800000000002</v>
      </c>
      <c r="F5747">
        <f t="shared" si="93"/>
        <v>70</v>
      </c>
    </row>
    <row r="5748" spans="1:6" x14ac:dyDescent="0.35">
      <c r="A5748">
        <v>70018</v>
      </c>
      <c r="B5748" t="s">
        <v>6112</v>
      </c>
      <c r="C5748" t="s">
        <v>428</v>
      </c>
      <c r="D5748" t="s">
        <v>429</v>
      </c>
      <c r="E5748">
        <v>16.655000000000001</v>
      </c>
      <c r="F5748">
        <f t="shared" si="93"/>
        <v>70</v>
      </c>
    </row>
    <row r="5749" spans="1:6" x14ac:dyDescent="0.35">
      <c r="A5749">
        <v>70019</v>
      </c>
      <c r="B5749" t="s">
        <v>6113</v>
      </c>
      <c r="C5749" t="s">
        <v>442</v>
      </c>
      <c r="D5749" t="s">
        <v>433</v>
      </c>
      <c r="E5749">
        <v>38.232799999999997</v>
      </c>
      <c r="F5749">
        <f t="shared" si="93"/>
        <v>70</v>
      </c>
    </row>
    <row r="5750" spans="1:6" x14ac:dyDescent="0.35">
      <c r="A5750">
        <v>70020</v>
      </c>
      <c r="B5750" t="s">
        <v>6114</v>
      </c>
      <c r="C5750" t="s">
        <v>428</v>
      </c>
      <c r="D5750" t="s">
        <v>429</v>
      </c>
      <c r="E5750">
        <v>15.820600000000001</v>
      </c>
      <c r="F5750">
        <f t="shared" si="93"/>
        <v>70</v>
      </c>
    </row>
    <row r="5751" spans="1:6" x14ac:dyDescent="0.35">
      <c r="A5751">
        <v>70021</v>
      </c>
      <c r="B5751" t="s">
        <v>6115</v>
      </c>
      <c r="C5751" t="s">
        <v>432</v>
      </c>
      <c r="D5751" t="s">
        <v>433</v>
      </c>
      <c r="E5751">
        <v>36.807200000000002</v>
      </c>
      <c r="F5751">
        <f t="shared" si="93"/>
        <v>70</v>
      </c>
    </row>
    <row r="5752" spans="1:6" x14ac:dyDescent="0.35">
      <c r="A5752">
        <v>70022</v>
      </c>
      <c r="B5752" t="s">
        <v>6116</v>
      </c>
      <c r="C5752" t="s">
        <v>442</v>
      </c>
      <c r="D5752" t="s">
        <v>433</v>
      </c>
      <c r="E5752">
        <v>22.630500000000001</v>
      </c>
      <c r="F5752">
        <f t="shared" si="93"/>
        <v>70</v>
      </c>
    </row>
    <row r="5753" spans="1:6" x14ac:dyDescent="0.35">
      <c r="A5753">
        <v>70023</v>
      </c>
      <c r="B5753" t="s">
        <v>6117</v>
      </c>
      <c r="C5753" t="s">
        <v>428</v>
      </c>
      <c r="D5753" t="s">
        <v>429</v>
      </c>
      <c r="E5753">
        <v>16.576599999999999</v>
      </c>
      <c r="F5753">
        <f t="shared" si="93"/>
        <v>70</v>
      </c>
    </row>
    <row r="5754" spans="1:6" x14ac:dyDescent="0.35">
      <c r="A5754">
        <v>70024</v>
      </c>
      <c r="B5754" t="s">
        <v>6118</v>
      </c>
      <c r="C5754" t="s">
        <v>428</v>
      </c>
      <c r="D5754" t="s">
        <v>429</v>
      </c>
      <c r="E5754">
        <v>28.724</v>
      </c>
      <c r="F5754">
        <f t="shared" si="93"/>
        <v>70</v>
      </c>
    </row>
    <row r="5755" spans="1:6" x14ac:dyDescent="0.35">
      <c r="A5755">
        <v>70025</v>
      </c>
      <c r="B5755" t="s">
        <v>6119</v>
      </c>
      <c r="C5755" t="s">
        <v>442</v>
      </c>
      <c r="D5755" t="s">
        <v>433</v>
      </c>
      <c r="E5755">
        <v>43.367400000000004</v>
      </c>
      <c r="F5755">
        <f t="shared" si="93"/>
        <v>70</v>
      </c>
    </row>
    <row r="5756" spans="1:6" x14ac:dyDescent="0.35">
      <c r="A5756">
        <v>70026</v>
      </c>
      <c r="B5756" t="s">
        <v>6120</v>
      </c>
      <c r="C5756" t="s">
        <v>428</v>
      </c>
      <c r="D5756" t="s">
        <v>429</v>
      </c>
      <c r="E5756">
        <v>29.750399999999999</v>
      </c>
      <c r="F5756">
        <f t="shared" si="93"/>
        <v>70</v>
      </c>
    </row>
    <row r="5757" spans="1:6" x14ac:dyDescent="0.35">
      <c r="A5757">
        <v>70027</v>
      </c>
      <c r="B5757" t="s">
        <v>6121</v>
      </c>
      <c r="C5757" t="s">
        <v>442</v>
      </c>
      <c r="D5757" t="s">
        <v>433</v>
      </c>
      <c r="E5757">
        <v>43.262099999999997</v>
      </c>
      <c r="F5757">
        <f t="shared" si="93"/>
        <v>70</v>
      </c>
    </row>
    <row r="5758" spans="1:6" x14ac:dyDescent="0.35">
      <c r="A5758">
        <v>70028</v>
      </c>
      <c r="B5758" t="s">
        <v>6122</v>
      </c>
      <c r="C5758" t="s">
        <v>428</v>
      </c>
      <c r="D5758" t="s">
        <v>429</v>
      </c>
      <c r="E5758">
        <v>43.316499999999998</v>
      </c>
      <c r="F5758">
        <f t="shared" si="93"/>
        <v>70</v>
      </c>
    </row>
    <row r="5759" spans="1:6" x14ac:dyDescent="0.35">
      <c r="A5759">
        <v>70029</v>
      </c>
      <c r="B5759" t="s">
        <v>6123</v>
      </c>
      <c r="C5759" t="s">
        <v>432</v>
      </c>
      <c r="D5759" t="s">
        <v>433</v>
      </c>
      <c r="E5759">
        <v>101.185</v>
      </c>
      <c r="F5759">
        <f t="shared" si="93"/>
        <v>70</v>
      </c>
    </row>
    <row r="5760" spans="1:6" x14ac:dyDescent="0.35">
      <c r="A5760">
        <v>70030</v>
      </c>
      <c r="B5760" t="s">
        <v>6124</v>
      </c>
      <c r="C5760" t="s">
        <v>428</v>
      </c>
      <c r="D5760" t="s">
        <v>429</v>
      </c>
      <c r="E5760">
        <v>28.8324</v>
      </c>
      <c r="F5760">
        <f t="shared" si="93"/>
        <v>70</v>
      </c>
    </row>
    <row r="5761" spans="1:6" x14ac:dyDescent="0.35">
      <c r="A5761">
        <v>70031</v>
      </c>
      <c r="B5761" t="s">
        <v>6125</v>
      </c>
      <c r="C5761" t="s">
        <v>432</v>
      </c>
      <c r="D5761" t="s">
        <v>433</v>
      </c>
      <c r="E5761">
        <v>88.6614</v>
      </c>
      <c r="F5761">
        <f t="shared" si="93"/>
        <v>70</v>
      </c>
    </row>
    <row r="5762" spans="1:6" x14ac:dyDescent="0.35">
      <c r="A5762">
        <v>70032</v>
      </c>
      <c r="B5762" t="s">
        <v>6126</v>
      </c>
      <c r="C5762" t="s">
        <v>428</v>
      </c>
      <c r="D5762" t="s">
        <v>429</v>
      </c>
      <c r="E5762">
        <v>28.769600000000001</v>
      </c>
      <c r="F5762">
        <f t="shared" si="93"/>
        <v>70</v>
      </c>
    </row>
    <row r="5763" spans="1:6" x14ac:dyDescent="0.35">
      <c r="A5763">
        <v>70033</v>
      </c>
      <c r="B5763" t="s">
        <v>6127</v>
      </c>
      <c r="C5763" t="s">
        <v>428</v>
      </c>
      <c r="D5763" t="s">
        <v>429</v>
      </c>
      <c r="E5763">
        <v>31.450700000000001</v>
      </c>
      <c r="F5763">
        <f t="shared" ref="F5763:F5826" si="94">INT(A5763/1000)</f>
        <v>70</v>
      </c>
    </row>
    <row r="5764" spans="1:6" x14ac:dyDescent="0.35">
      <c r="A5764">
        <v>70034</v>
      </c>
      <c r="B5764" t="s">
        <v>6128</v>
      </c>
      <c r="C5764" t="s">
        <v>442</v>
      </c>
      <c r="D5764" t="s">
        <v>433</v>
      </c>
      <c r="E5764">
        <v>25.461300000000001</v>
      </c>
      <c r="F5764">
        <f t="shared" si="94"/>
        <v>70</v>
      </c>
    </row>
    <row r="5765" spans="1:6" x14ac:dyDescent="0.35">
      <c r="A5765">
        <v>70035</v>
      </c>
      <c r="B5765" t="s">
        <v>6129</v>
      </c>
      <c r="C5765" t="s">
        <v>432</v>
      </c>
      <c r="D5765" t="s">
        <v>433</v>
      </c>
      <c r="E5765">
        <v>26.574000000000002</v>
      </c>
      <c r="F5765">
        <f t="shared" si="94"/>
        <v>70</v>
      </c>
    </row>
    <row r="5766" spans="1:6" x14ac:dyDescent="0.35">
      <c r="A5766">
        <v>70036</v>
      </c>
      <c r="B5766" t="s">
        <v>6130</v>
      </c>
      <c r="C5766" t="s">
        <v>432</v>
      </c>
      <c r="D5766" t="s">
        <v>433</v>
      </c>
      <c r="E5766">
        <v>32.709099999999999</v>
      </c>
      <c r="F5766">
        <f t="shared" si="94"/>
        <v>70</v>
      </c>
    </row>
    <row r="5767" spans="1:6" x14ac:dyDescent="0.35">
      <c r="A5767">
        <v>70037</v>
      </c>
      <c r="B5767" t="s">
        <v>6131</v>
      </c>
      <c r="C5767" t="s">
        <v>428</v>
      </c>
      <c r="D5767" t="s">
        <v>429</v>
      </c>
      <c r="E5767">
        <v>20.088999999999999</v>
      </c>
      <c r="F5767">
        <f t="shared" si="94"/>
        <v>70</v>
      </c>
    </row>
    <row r="5768" spans="1:6" x14ac:dyDescent="0.35">
      <c r="A5768">
        <v>70038</v>
      </c>
      <c r="B5768" t="s">
        <v>6132</v>
      </c>
      <c r="C5768" t="s">
        <v>428</v>
      </c>
      <c r="D5768" t="s">
        <v>429</v>
      </c>
      <c r="E5768">
        <v>21.7623</v>
      </c>
      <c r="F5768">
        <f t="shared" si="94"/>
        <v>70</v>
      </c>
    </row>
    <row r="5769" spans="1:6" x14ac:dyDescent="0.35">
      <c r="A5769">
        <v>70039</v>
      </c>
      <c r="B5769" t="s">
        <v>289</v>
      </c>
      <c r="C5769" t="s">
        <v>428</v>
      </c>
      <c r="D5769" t="s">
        <v>429</v>
      </c>
      <c r="E5769">
        <v>5.2186000000000003</v>
      </c>
      <c r="F5769">
        <f t="shared" si="94"/>
        <v>70</v>
      </c>
    </row>
    <row r="5770" spans="1:6" x14ac:dyDescent="0.35">
      <c r="A5770">
        <v>70040</v>
      </c>
      <c r="B5770" t="s">
        <v>6133</v>
      </c>
      <c r="C5770" t="s">
        <v>442</v>
      </c>
      <c r="D5770" t="s">
        <v>433</v>
      </c>
      <c r="E5770">
        <v>27.314399999999999</v>
      </c>
      <c r="F5770">
        <f t="shared" si="94"/>
        <v>70</v>
      </c>
    </row>
    <row r="5771" spans="1:6" x14ac:dyDescent="0.35">
      <c r="A5771">
        <v>70041</v>
      </c>
      <c r="B5771" t="s">
        <v>6134</v>
      </c>
      <c r="C5771" t="s">
        <v>428</v>
      </c>
      <c r="D5771" t="s">
        <v>429</v>
      </c>
      <c r="E5771">
        <v>26.162400000000002</v>
      </c>
      <c r="F5771">
        <f t="shared" si="94"/>
        <v>70</v>
      </c>
    </row>
    <row r="5772" spans="1:6" x14ac:dyDescent="0.35">
      <c r="A5772">
        <v>70042</v>
      </c>
      <c r="B5772" t="s">
        <v>6135</v>
      </c>
      <c r="C5772" t="s">
        <v>432</v>
      </c>
      <c r="D5772" t="s">
        <v>433</v>
      </c>
      <c r="E5772">
        <v>22.5837</v>
      </c>
      <c r="F5772">
        <f t="shared" si="94"/>
        <v>70</v>
      </c>
    </row>
    <row r="5773" spans="1:6" x14ac:dyDescent="0.35">
      <c r="A5773">
        <v>70043</v>
      </c>
      <c r="B5773" t="s">
        <v>6136</v>
      </c>
      <c r="C5773" t="s">
        <v>432</v>
      </c>
      <c r="D5773" t="s">
        <v>433</v>
      </c>
      <c r="E5773">
        <v>32.401000000000003</v>
      </c>
      <c r="F5773">
        <f t="shared" si="94"/>
        <v>70</v>
      </c>
    </row>
    <row r="5774" spans="1:6" x14ac:dyDescent="0.35">
      <c r="A5774">
        <v>70044</v>
      </c>
      <c r="B5774" t="s">
        <v>6137</v>
      </c>
      <c r="C5774" t="s">
        <v>432</v>
      </c>
      <c r="D5774" t="s">
        <v>433</v>
      </c>
      <c r="E5774">
        <v>12.9757</v>
      </c>
      <c r="F5774">
        <f t="shared" si="94"/>
        <v>70</v>
      </c>
    </row>
    <row r="5775" spans="1:6" x14ac:dyDescent="0.35">
      <c r="A5775">
        <v>70045</v>
      </c>
      <c r="B5775" t="s">
        <v>6138</v>
      </c>
      <c r="C5775" t="s">
        <v>432</v>
      </c>
      <c r="D5775" t="s">
        <v>433</v>
      </c>
      <c r="E5775">
        <v>16.345199999999998</v>
      </c>
      <c r="F5775">
        <f t="shared" si="94"/>
        <v>70</v>
      </c>
    </row>
    <row r="5776" spans="1:6" x14ac:dyDescent="0.35">
      <c r="A5776">
        <v>70046</v>
      </c>
      <c r="B5776" t="s">
        <v>6139</v>
      </c>
      <c r="C5776" t="s">
        <v>432</v>
      </c>
      <c r="D5776" t="s">
        <v>433</v>
      </c>
      <c r="E5776">
        <v>93.016599999999997</v>
      </c>
      <c r="F5776">
        <f t="shared" si="94"/>
        <v>70</v>
      </c>
    </row>
    <row r="5777" spans="1:6" x14ac:dyDescent="0.35">
      <c r="A5777">
        <v>70047</v>
      </c>
      <c r="B5777" t="s">
        <v>6140</v>
      </c>
      <c r="C5777" t="s">
        <v>432</v>
      </c>
      <c r="D5777" t="s">
        <v>433</v>
      </c>
      <c r="E5777">
        <v>31.024799999999999</v>
      </c>
      <c r="F5777">
        <f t="shared" si="94"/>
        <v>70</v>
      </c>
    </row>
    <row r="5778" spans="1:6" x14ac:dyDescent="0.35">
      <c r="A5778">
        <v>70048</v>
      </c>
      <c r="B5778" t="s">
        <v>6141</v>
      </c>
      <c r="C5778" t="s">
        <v>442</v>
      </c>
      <c r="D5778" t="s">
        <v>433</v>
      </c>
      <c r="E5778">
        <v>46.259799999999998</v>
      </c>
      <c r="F5778">
        <f t="shared" si="94"/>
        <v>70</v>
      </c>
    </row>
    <row r="5779" spans="1:6" x14ac:dyDescent="0.35">
      <c r="A5779">
        <v>70049</v>
      </c>
      <c r="B5779" t="s">
        <v>6142</v>
      </c>
      <c r="C5779" t="s">
        <v>428</v>
      </c>
      <c r="D5779" t="s">
        <v>429</v>
      </c>
      <c r="E5779">
        <v>17.951699999999999</v>
      </c>
      <c r="F5779">
        <f t="shared" si="94"/>
        <v>70</v>
      </c>
    </row>
    <row r="5780" spans="1:6" x14ac:dyDescent="0.35">
      <c r="A5780">
        <v>70050</v>
      </c>
      <c r="B5780" t="s">
        <v>6143</v>
      </c>
      <c r="C5780" t="s">
        <v>432</v>
      </c>
      <c r="D5780" t="s">
        <v>433</v>
      </c>
      <c r="E5780">
        <v>43.9726</v>
      </c>
      <c r="F5780">
        <f t="shared" si="94"/>
        <v>70</v>
      </c>
    </row>
    <row r="5781" spans="1:6" x14ac:dyDescent="0.35">
      <c r="A5781">
        <v>70051</v>
      </c>
      <c r="B5781" t="s">
        <v>6144</v>
      </c>
      <c r="C5781" t="s">
        <v>432</v>
      </c>
      <c r="D5781" t="s">
        <v>433</v>
      </c>
      <c r="E5781">
        <v>35.519399999999997</v>
      </c>
      <c r="F5781">
        <f t="shared" si="94"/>
        <v>70</v>
      </c>
    </row>
    <row r="5782" spans="1:6" x14ac:dyDescent="0.35">
      <c r="A5782">
        <v>70052</v>
      </c>
      <c r="B5782" t="s">
        <v>6145</v>
      </c>
      <c r="C5782" t="s">
        <v>428</v>
      </c>
      <c r="D5782" t="s">
        <v>429</v>
      </c>
      <c r="E5782">
        <v>26.5518</v>
      </c>
      <c r="F5782">
        <f t="shared" si="94"/>
        <v>70</v>
      </c>
    </row>
    <row r="5783" spans="1:6" x14ac:dyDescent="0.35">
      <c r="A5783">
        <v>70053</v>
      </c>
      <c r="B5783" t="s">
        <v>6146</v>
      </c>
      <c r="C5783" t="s">
        <v>442</v>
      </c>
      <c r="D5783" t="s">
        <v>433</v>
      </c>
      <c r="E5783">
        <v>50.419199999999996</v>
      </c>
      <c r="F5783">
        <f t="shared" si="94"/>
        <v>70</v>
      </c>
    </row>
    <row r="5784" spans="1:6" x14ac:dyDescent="0.35">
      <c r="A5784">
        <v>70054</v>
      </c>
      <c r="B5784" t="s">
        <v>6147</v>
      </c>
      <c r="C5784" t="s">
        <v>428</v>
      </c>
      <c r="D5784" t="s">
        <v>429</v>
      </c>
      <c r="E5784">
        <v>10.101699999999999</v>
      </c>
      <c r="F5784">
        <f t="shared" si="94"/>
        <v>70</v>
      </c>
    </row>
    <row r="5785" spans="1:6" x14ac:dyDescent="0.35">
      <c r="A5785">
        <v>70055</v>
      </c>
      <c r="B5785" t="s">
        <v>6148</v>
      </c>
      <c r="C5785" t="s">
        <v>432</v>
      </c>
      <c r="D5785" t="s">
        <v>433</v>
      </c>
      <c r="E5785">
        <v>13.2233</v>
      </c>
      <c r="F5785">
        <f t="shared" si="94"/>
        <v>70</v>
      </c>
    </row>
    <row r="5786" spans="1:6" x14ac:dyDescent="0.35">
      <c r="A5786">
        <v>70056</v>
      </c>
      <c r="B5786" t="s">
        <v>6149</v>
      </c>
      <c r="C5786" t="s">
        <v>432</v>
      </c>
      <c r="D5786" t="s">
        <v>433</v>
      </c>
      <c r="E5786">
        <v>14.3894</v>
      </c>
      <c r="F5786">
        <f t="shared" si="94"/>
        <v>70</v>
      </c>
    </row>
    <row r="5787" spans="1:6" x14ac:dyDescent="0.35">
      <c r="A5787">
        <v>70057</v>
      </c>
      <c r="B5787" t="s">
        <v>6150</v>
      </c>
      <c r="C5787" t="s">
        <v>442</v>
      </c>
      <c r="D5787" t="s">
        <v>433</v>
      </c>
      <c r="E5787">
        <v>70.075100000000006</v>
      </c>
      <c r="F5787">
        <f t="shared" si="94"/>
        <v>70</v>
      </c>
    </row>
    <row r="5788" spans="1:6" x14ac:dyDescent="0.35">
      <c r="A5788">
        <v>70058</v>
      </c>
      <c r="B5788" t="s">
        <v>6151</v>
      </c>
      <c r="C5788" t="s">
        <v>442</v>
      </c>
      <c r="D5788" t="s">
        <v>433</v>
      </c>
      <c r="E5788">
        <v>32.231299999999997</v>
      </c>
      <c r="F5788">
        <f t="shared" si="94"/>
        <v>70</v>
      </c>
    </row>
    <row r="5789" spans="1:6" x14ac:dyDescent="0.35">
      <c r="A5789">
        <v>70059</v>
      </c>
      <c r="B5789" t="s">
        <v>6152</v>
      </c>
      <c r="C5789" t="s">
        <v>428</v>
      </c>
      <c r="D5789" t="s">
        <v>429</v>
      </c>
      <c r="E5789">
        <v>33.904000000000003</v>
      </c>
      <c r="F5789">
        <f t="shared" si="94"/>
        <v>70</v>
      </c>
    </row>
    <row r="5790" spans="1:6" x14ac:dyDescent="0.35">
      <c r="A5790">
        <v>70060</v>
      </c>
      <c r="B5790" t="s">
        <v>6153</v>
      </c>
      <c r="C5790" t="s">
        <v>432</v>
      </c>
      <c r="D5790" t="s">
        <v>433</v>
      </c>
      <c r="E5790">
        <v>21.178699999999999</v>
      </c>
      <c r="F5790">
        <f t="shared" si="94"/>
        <v>70</v>
      </c>
    </row>
    <row r="5791" spans="1:6" x14ac:dyDescent="0.35">
      <c r="A5791">
        <v>70061</v>
      </c>
      <c r="B5791" t="s">
        <v>6154</v>
      </c>
      <c r="C5791" t="s">
        <v>432</v>
      </c>
      <c r="D5791" t="s">
        <v>433</v>
      </c>
      <c r="E5791">
        <v>70.719800000000006</v>
      </c>
      <c r="F5791">
        <f t="shared" si="94"/>
        <v>70</v>
      </c>
    </row>
    <row r="5792" spans="1:6" x14ac:dyDescent="0.35">
      <c r="A5792">
        <v>70062</v>
      </c>
      <c r="B5792" t="s">
        <v>6155</v>
      </c>
      <c r="C5792" t="s">
        <v>442</v>
      </c>
      <c r="D5792" t="s">
        <v>433</v>
      </c>
      <c r="E5792">
        <v>28.1145</v>
      </c>
      <c r="F5792">
        <f t="shared" si="94"/>
        <v>70</v>
      </c>
    </row>
    <row r="5793" spans="1:6" x14ac:dyDescent="0.35">
      <c r="A5793">
        <v>70063</v>
      </c>
      <c r="B5793" t="s">
        <v>6156</v>
      </c>
      <c r="C5793" t="s">
        <v>432</v>
      </c>
      <c r="D5793" t="s">
        <v>433</v>
      </c>
      <c r="E5793">
        <v>11.8934</v>
      </c>
      <c r="F5793">
        <f t="shared" si="94"/>
        <v>70</v>
      </c>
    </row>
    <row r="5794" spans="1:6" x14ac:dyDescent="0.35">
      <c r="A5794">
        <v>70064</v>
      </c>
      <c r="B5794" t="s">
        <v>6157</v>
      </c>
      <c r="C5794" t="s">
        <v>432</v>
      </c>
      <c r="D5794" t="s">
        <v>433</v>
      </c>
      <c r="E5794">
        <v>24.243099999999998</v>
      </c>
      <c r="F5794">
        <f t="shared" si="94"/>
        <v>70</v>
      </c>
    </row>
    <row r="5795" spans="1:6" x14ac:dyDescent="0.35">
      <c r="A5795">
        <v>70065</v>
      </c>
      <c r="B5795" t="s">
        <v>6158</v>
      </c>
      <c r="C5795" t="s">
        <v>432</v>
      </c>
      <c r="D5795" t="s">
        <v>433</v>
      </c>
      <c r="E5795">
        <v>11.507</v>
      </c>
      <c r="F5795">
        <f t="shared" si="94"/>
        <v>70</v>
      </c>
    </row>
    <row r="5796" spans="1:6" x14ac:dyDescent="0.35">
      <c r="A5796">
        <v>70066</v>
      </c>
      <c r="B5796" t="s">
        <v>6159</v>
      </c>
      <c r="C5796" t="s">
        <v>428</v>
      </c>
      <c r="D5796" t="s">
        <v>429</v>
      </c>
      <c r="E5796">
        <v>19.484500000000001</v>
      </c>
      <c r="F5796">
        <f t="shared" si="94"/>
        <v>70</v>
      </c>
    </row>
    <row r="5797" spans="1:6" x14ac:dyDescent="0.35">
      <c r="A5797">
        <v>70067</v>
      </c>
      <c r="B5797" t="s">
        <v>6160</v>
      </c>
      <c r="C5797" t="s">
        <v>428</v>
      </c>
      <c r="D5797" t="s">
        <v>429</v>
      </c>
      <c r="E5797">
        <v>23.9984</v>
      </c>
      <c r="F5797">
        <f t="shared" si="94"/>
        <v>70</v>
      </c>
    </row>
    <row r="5798" spans="1:6" x14ac:dyDescent="0.35">
      <c r="A5798">
        <v>70068</v>
      </c>
      <c r="B5798" t="s">
        <v>6161</v>
      </c>
      <c r="C5798" t="s">
        <v>432</v>
      </c>
      <c r="D5798" t="s">
        <v>433</v>
      </c>
      <c r="E5798">
        <v>41.188899999999997</v>
      </c>
      <c r="F5798">
        <f t="shared" si="94"/>
        <v>70</v>
      </c>
    </row>
    <row r="5799" spans="1:6" x14ac:dyDescent="0.35">
      <c r="A5799">
        <v>70069</v>
      </c>
      <c r="B5799" t="s">
        <v>6162</v>
      </c>
      <c r="C5799" t="s">
        <v>432</v>
      </c>
      <c r="D5799" t="s">
        <v>433</v>
      </c>
      <c r="E5799">
        <v>101.6468</v>
      </c>
      <c r="F5799">
        <f t="shared" si="94"/>
        <v>70</v>
      </c>
    </row>
    <row r="5800" spans="1:6" x14ac:dyDescent="0.35">
      <c r="A5800">
        <v>70070</v>
      </c>
      <c r="B5800" t="s">
        <v>6163</v>
      </c>
      <c r="C5800" t="s">
        <v>442</v>
      </c>
      <c r="D5800" t="s">
        <v>433</v>
      </c>
      <c r="E5800">
        <v>27.322700000000001</v>
      </c>
      <c r="F5800">
        <f t="shared" si="94"/>
        <v>70</v>
      </c>
    </row>
    <row r="5801" spans="1:6" x14ac:dyDescent="0.35">
      <c r="A5801">
        <v>70071</v>
      </c>
      <c r="B5801" t="s">
        <v>6164</v>
      </c>
      <c r="C5801" t="s">
        <v>428</v>
      </c>
      <c r="D5801" t="s">
        <v>429</v>
      </c>
      <c r="E5801">
        <v>15.213900000000001</v>
      </c>
      <c r="F5801">
        <f t="shared" si="94"/>
        <v>70</v>
      </c>
    </row>
    <row r="5802" spans="1:6" x14ac:dyDescent="0.35">
      <c r="A5802">
        <v>70072</v>
      </c>
      <c r="B5802" t="s">
        <v>6165</v>
      </c>
      <c r="C5802" t="s">
        <v>432</v>
      </c>
      <c r="D5802" t="s">
        <v>433</v>
      </c>
      <c r="E5802">
        <v>53.5426</v>
      </c>
      <c r="F5802">
        <f t="shared" si="94"/>
        <v>70</v>
      </c>
    </row>
    <row r="5803" spans="1:6" x14ac:dyDescent="0.35">
      <c r="A5803">
        <v>70073</v>
      </c>
      <c r="B5803" t="s">
        <v>6166</v>
      </c>
      <c r="C5803" t="s">
        <v>442</v>
      </c>
      <c r="D5803" t="s">
        <v>433</v>
      </c>
      <c r="E5803">
        <v>16.820599999999999</v>
      </c>
      <c r="F5803">
        <f t="shared" si="94"/>
        <v>70</v>
      </c>
    </row>
    <row r="5804" spans="1:6" x14ac:dyDescent="0.35">
      <c r="A5804">
        <v>70074</v>
      </c>
      <c r="B5804" t="s">
        <v>6167</v>
      </c>
      <c r="C5804" t="s">
        <v>442</v>
      </c>
      <c r="D5804" t="s">
        <v>433</v>
      </c>
      <c r="E5804">
        <v>67.777699999999996</v>
      </c>
      <c r="F5804">
        <f t="shared" si="94"/>
        <v>70</v>
      </c>
    </row>
    <row r="5805" spans="1:6" x14ac:dyDescent="0.35">
      <c r="A5805">
        <v>70075</v>
      </c>
      <c r="B5805" t="s">
        <v>6168</v>
      </c>
      <c r="C5805" t="s">
        <v>428</v>
      </c>
      <c r="D5805" t="s">
        <v>429</v>
      </c>
      <c r="E5805">
        <v>61.658700000000003</v>
      </c>
      <c r="F5805">
        <f t="shared" si="94"/>
        <v>70</v>
      </c>
    </row>
    <row r="5806" spans="1:6" x14ac:dyDescent="0.35">
      <c r="A5806">
        <v>70076</v>
      </c>
      <c r="B5806" t="s">
        <v>6169</v>
      </c>
      <c r="C5806" t="s">
        <v>442</v>
      </c>
      <c r="D5806" t="s">
        <v>433</v>
      </c>
      <c r="E5806">
        <v>17.844899999999999</v>
      </c>
      <c r="F5806">
        <f t="shared" si="94"/>
        <v>70</v>
      </c>
    </row>
    <row r="5807" spans="1:6" x14ac:dyDescent="0.35">
      <c r="A5807">
        <v>70077</v>
      </c>
      <c r="B5807" t="s">
        <v>6170</v>
      </c>
      <c r="C5807" t="s">
        <v>432</v>
      </c>
      <c r="D5807" t="s">
        <v>433</v>
      </c>
      <c r="E5807">
        <v>21.807600000000001</v>
      </c>
      <c r="F5807">
        <f t="shared" si="94"/>
        <v>70</v>
      </c>
    </row>
    <row r="5808" spans="1:6" x14ac:dyDescent="0.35">
      <c r="A5808">
        <v>70078</v>
      </c>
      <c r="B5808" t="s">
        <v>6171</v>
      </c>
      <c r="C5808" t="s">
        <v>432</v>
      </c>
      <c r="D5808" t="s">
        <v>433</v>
      </c>
      <c r="E5808">
        <v>55.058399999999999</v>
      </c>
      <c r="F5808">
        <f t="shared" si="94"/>
        <v>70</v>
      </c>
    </row>
    <row r="5809" spans="1:6" x14ac:dyDescent="0.35">
      <c r="A5809">
        <v>70079</v>
      </c>
      <c r="B5809" t="s">
        <v>6172</v>
      </c>
      <c r="C5809" t="s">
        <v>442</v>
      </c>
      <c r="D5809" t="s">
        <v>433</v>
      </c>
      <c r="E5809">
        <v>16.651900000000001</v>
      </c>
      <c r="F5809">
        <f t="shared" si="94"/>
        <v>70</v>
      </c>
    </row>
    <row r="5810" spans="1:6" x14ac:dyDescent="0.35">
      <c r="A5810">
        <v>70080</v>
      </c>
      <c r="B5810" t="s">
        <v>6173</v>
      </c>
      <c r="C5810" t="s">
        <v>428</v>
      </c>
      <c r="D5810" t="s">
        <v>429</v>
      </c>
      <c r="E5810">
        <v>24.225300000000001</v>
      </c>
      <c r="F5810">
        <f t="shared" si="94"/>
        <v>70</v>
      </c>
    </row>
    <row r="5811" spans="1:6" x14ac:dyDescent="0.35">
      <c r="A5811">
        <v>70081</v>
      </c>
      <c r="B5811" t="s">
        <v>6174</v>
      </c>
      <c r="C5811" t="s">
        <v>432</v>
      </c>
      <c r="D5811" t="s">
        <v>433</v>
      </c>
      <c r="E5811">
        <v>73.926599999999993</v>
      </c>
      <c r="F5811">
        <f t="shared" si="94"/>
        <v>70</v>
      </c>
    </row>
    <row r="5812" spans="1:6" x14ac:dyDescent="0.35">
      <c r="A5812">
        <v>70082</v>
      </c>
      <c r="B5812" t="s">
        <v>6175</v>
      </c>
      <c r="C5812" t="s">
        <v>442</v>
      </c>
      <c r="D5812" t="s">
        <v>433</v>
      </c>
      <c r="E5812">
        <v>35.530299999999997</v>
      </c>
      <c r="F5812">
        <f t="shared" si="94"/>
        <v>70</v>
      </c>
    </row>
    <row r="5813" spans="1:6" x14ac:dyDescent="0.35">
      <c r="A5813">
        <v>70083</v>
      </c>
      <c r="B5813" t="s">
        <v>6176</v>
      </c>
      <c r="C5813" t="s">
        <v>432</v>
      </c>
      <c r="D5813" t="s">
        <v>433</v>
      </c>
      <c r="E5813">
        <v>31.1934</v>
      </c>
      <c r="F5813">
        <f t="shared" si="94"/>
        <v>70</v>
      </c>
    </row>
    <row r="5814" spans="1:6" x14ac:dyDescent="0.35">
      <c r="A5814">
        <v>70084</v>
      </c>
      <c r="B5814" t="s">
        <v>6177</v>
      </c>
      <c r="C5814" t="s">
        <v>428</v>
      </c>
      <c r="D5814" t="s">
        <v>429</v>
      </c>
      <c r="E5814">
        <v>35.078600000000002</v>
      </c>
      <c r="F5814">
        <f t="shared" si="94"/>
        <v>70</v>
      </c>
    </row>
    <row r="5815" spans="1:6" x14ac:dyDescent="0.35">
      <c r="A5815">
        <v>71001</v>
      </c>
      <c r="B5815" t="s">
        <v>6178</v>
      </c>
      <c r="C5815" t="s">
        <v>432</v>
      </c>
      <c r="D5815" t="s">
        <v>433</v>
      </c>
      <c r="E5815">
        <v>30.545400000000001</v>
      </c>
      <c r="F5815">
        <f t="shared" si="94"/>
        <v>71</v>
      </c>
    </row>
    <row r="5816" spans="1:6" x14ac:dyDescent="0.35">
      <c r="A5816">
        <v>71002</v>
      </c>
      <c r="B5816" t="s">
        <v>6179</v>
      </c>
      <c r="C5816" t="s">
        <v>442</v>
      </c>
      <c r="D5816" t="s">
        <v>433</v>
      </c>
      <c r="E5816">
        <v>49.668199999999999</v>
      </c>
      <c r="F5816">
        <f t="shared" si="94"/>
        <v>71</v>
      </c>
    </row>
    <row r="5817" spans="1:6" x14ac:dyDescent="0.35">
      <c r="A5817">
        <v>71003</v>
      </c>
      <c r="B5817" t="s">
        <v>6180</v>
      </c>
      <c r="C5817" t="s">
        <v>432</v>
      </c>
      <c r="D5817" t="s">
        <v>433</v>
      </c>
      <c r="E5817">
        <v>10.928800000000001</v>
      </c>
      <c r="F5817">
        <f t="shared" si="94"/>
        <v>71</v>
      </c>
    </row>
    <row r="5818" spans="1:6" x14ac:dyDescent="0.35">
      <c r="A5818">
        <v>71004</v>
      </c>
      <c r="B5818" t="s">
        <v>6181</v>
      </c>
      <c r="C5818" t="s">
        <v>442</v>
      </c>
      <c r="D5818" t="s">
        <v>433</v>
      </c>
      <c r="E5818">
        <v>173.298</v>
      </c>
      <c r="F5818">
        <f t="shared" si="94"/>
        <v>71</v>
      </c>
    </row>
    <row r="5819" spans="1:6" x14ac:dyDescent="0.35">
      <c r="A5819">
        <v>71005</v>
      </c>
      <c r="B5819" t="s">
        <v>6182</v>
      </c>
      <c r="C5819" t="s">
        <v>442</v>
      </c>
      <c r="D5819" t="s">
        <v>433</v>
      </c>
      <c r="E5819">
        <v>337.18189999999998</v>
      </c>
      <c r="F5819">
        <f t="shared" si="94"/>
        <v>71</v>
      </c>
    </row>
    <row r="5820" spans="1:6" x14ac:dyDescent="0.35">
      <c r="A5820">
        <v>71006</v>
      </c>
      <c r="B5820" t="s">
        <v>6183</v>
      </c>
      <c r="C5820" t="s">
        <v>442</v>
      </c>
      <c r="D5820" t="s">
        <v>433</v>
      </c>
      <c r="E5820">
        <v>106.7976</v>
      </c>
      <c r="F5820">
        <f t="shared" si="94"/>
        <v>71</v>
      </c>
    </row>
    <row r="5821" spans="1:6" x14ac:dyDescent="0.35">
      <c r="A5821">
        <v>71007</v>
      </c>
      <c r="B5821" t="s">
        <v>6184</v>
      </c>
      <c r="C5821" t="s">
        <v>442</v>
      </c>
      <c r="D5821" t="s">
        <v>433</v>
      </c>
      <c r="E5821">
        <v>84.271199999999993</v>
      </c>
      <c r="F5821">
        <f t="shared" si="94"/>
        <v>71</v>
      </c>
    </row>
    <row r="5822" spans="1:6" x14ac:dyDescent="0.35">
      <c r="A5822">
        <v>71008</v>
      </c>
      <c r="B5822" t="s">
        <v>6185</v>
      </c>
      <c r="C5822" t="s">
        <v>432</v>
      </c>
      <c r="D5822" t="s">
        <v>433</v>
      </c>
      <c r="E5822">
        <v>166.88390000000001</v>
      </c>
      <c r="F5822">
        <f t="shared" si="94"/>
        <v>71</v>
      </c>
    </row>
    <row r="5823" spans="1:6" x14ac:dyDescent="0.35">
      <c r="A5823">
        <v>71009</v>
      </c>
      <c r="B5823" t="s">
        <v>6186</v>
      </c>
      <c r="C5823" t="s">
        <v>442</v>
      </c>
      <c r="D5823" t="s">
        <v>433</v>
      </c>
      <c r="E5823">
        <v>97.724800000000002</v>
      </c>
      <c r="F5823">
        <f t="shared" si="94"/>
        <v>71</v>
      </c>
    </row>
    <row r="5824" spans="1:6" x14ac:dyDescent="0.35">
      <c r="A5824">
        <v>71010</v>
      </c>
      <c r="B5824" t="s">
        <v>6187</v>
      </c>
      <c r="C5824" t="s">
        <v>428</v>
      </c>
      <c r="D5824" t="s">
        <v>429</v>
      </c>
      <c r="E5824">
        <v>24.826000000000001</v>
      </c>
      <c r="F5824">
        <f t="shared" si="94"/>
        <v>71</v>
      </c>
    </row>
    <row r="5825" spans="1:6" x14ac:dyDescent="0.35">
      <c r="A5825">
        <v>71011</v>
      </c>
      <c r="B5825" t="s">
        <v>6188</v>
      </c>
      <c r="C5825" t="s">
        <v>432</v>
      </c>
      <c r="D5825" t="s">
        <v>433</v>
      </c>
      <c r="E5825">
        <v>34.655299999999997</v>
      </c>
      <c r="F5825">
        <f t="shared" si="94"/>
        <v>71</v>
      </c>
    </row>
    <row r="5826" spans="1:6" x14ac:dyDescent="0.35">
      <c r="A5826">
        <v>71012</v>
      </c>
      <c r="B5826" t="s">
        <v>6189</v>
      </c>
      <c r="C5826" t="s">
        <v>432</v>
      </c>
      <c r="D5826" t="s">
        <v>433</v>
      </c>
      <c r="E5826">
        <v>79.665300000000002</v>
      </c>
      <c r="F5826">
        <f t="shared" si="94"/>
        <v>71</v>
      </c>
    </row>
    <row r="5827" spans="1:6" x14ac:dyDescent="0.35">
      <c r="A5827">
        <v>71013</v>
      </c>
      <c r="B5827" t="s">
        <v>6190</v>
      </c>
      <c r="C5827" t="s">
        <v>432</v>
      </c>
      <c r="D5827" t="s">
        <v>433</v>
      </c>
      <c r="E5827">
        <v>48.230600000000003</v>
      </c>
      <c r="F5827">
        <f t="shared" ref="F5827:F5890" si="95">INT(A5827/1000)</f>
        <v>71</v>
      </c>
    </row>
    <row r="5828" spans="1:6" x14ac:dyDescent="0.35">
      <c r="A5828">
        <v>71014</v>
      </c>
      <c r="B5828" t="s">
        <v>6191</v>
      </c>
      <c r="C5828" t="s">
        <v>432</v>
      </c>
      <c r="D5828" t="s">
        <v>433</v>
      </c>
      <c r="E5828">
        <v>31.725999999999999</v>
      </c>
      <c r="F5828">
        <f t="shared" si="95"/>
        <v>71</v>
      </c>
    </row>
    <row r="5829" spans="1:6" x14ac:dyDescent="0.35">
      <c r="A5829">
        <v>71015</v>
      </c>
      <c r="B5829" t="s">
        <v>6192</v>
      </c>
      <c r="C5829" t="s">
        <v>428</v>
      </c>
      <c r="D5829" t="s">
        <v>429</v>
      </c>
      <c r="E5829">
        <v>50.785699999999999</v>
      </c>
      <c r="F5829">
        <f t="shared" si="95"/>
        <v>71</v>
      </c>
    </row>
    <row r="5830" spans="1:6" x14ac:dyDescent="0.35">
      <c r="A5830">
        <v>71016</v>
      </c>
      <c r="B5830" t="s">
        <v>6193</v>
      </c>
      <c r="C5830" t="s">
        <v>442</v>
      </c>
      <c r="D5830" t="s">
        <v>433</v>
      </c>
      <c r="E5830">
        <v>26.521999999999998</v>
      </c>
      <c r="F5830">
        <f t="shared" si="95"/>
        <v>71</v>
      </c>
    </row>
    <row r="5831" spans="1:6" x14ac:dyDescent="0.35">
      <c r="A5831">
        <v>71017</v>
      </c>
      <c r="B5831" t="s">
        <v>6194</v>
      </c>
      <c r="C5831" t="s">
        <v>442</v>
      </c>
      <c r="D5831" t="s">
        <v>433</v>
      </c>
      <c r="E5831">
        <v>61.936300000000003</v>
      </c>
      <c r="F5831">
        <f t="shared" si="95"/>
        <v>71</v>
      </c>
    </row>
    <row r="5832" spans="1:6" x14ac:dyDescent="0.35">
      <c r="A5832">
        <v>71018</v>
      </c>
      <c r="B5832" t="s">
        <v>6195</v>
      </c>
      <c r="C5832" t="s">
        <v>432</v>
      </c>
      <c r="D5832" t="s">
        <v>433</v>
      </c>
      <c r="E5832">
        <v>64.811400000000006</v>
      </c>
      <c r="F5832">
        <f t="shared" si="95"/>
        <v>71</v>
      </c>
    </row>
    <row r="5833" spans="1:6" x14ac:dyDescent="0.35">
      <c r="A5833">
        <v>71019</v>
      </c>
      <c r="B5833" t="s">
        <v>6196</v>
      </c>
      <c r="C5833" t="s">
        <v>432</v>
      </c>
      <c r="D5833" t="s">
        <v>433</v>
      </c>
      <c r="E5833">
        <v>18.587700000000002</v>
      </c>
      <c r="F5833">
        <f t="shared" si="95"/>
        <v>71</v>
      </c>
    </row>
    <row r="5834" spans="1:6" x14ac:dyDescent="0.35">
      <c r="A5834">
        <v>71020</v>
      </c>
      <c r="B5834" t="s">
        <v>6197</v>
      </c>
      <c r="C5834" t="s">
        <v>442</v>
      </c>
      <c r="D5834" t="s">
        <v>433</v>
      </c>
      <c r="E5834">
        <v>592.94889999999998</v>
      </c>
      <c r="F5834">
        <f t="shared" si="95"/>
        <v>71</v>
      </c>
    </row>
    <row r="5835" spans="1:6" x14ac:dyDescent="0.35">
      <c r="A5835">
        <v>71021</v>
      </c>
      <c r="B5835" t="s">
        <v>6198</v>
      </c>
      <c r="C5835" t="s">
        <v>432</v>
      </c>
      <c r="D5835" t="s">
        <v>433</v>
      </c>
      <c r="E5835">
        <v>61.5627</v>
      </c>
      <c r="F5835">
        <f t="shared" si="95"/>
        <v>71</v>
      </c>
    </row>
    <row r="5836" spans="1:6" x14ac:dyDescent="0.35">
      <c r="A5836">
        <v>71022</v>
      </c>
      <c r="B5836" t="s">
        <v>6199</v>
      </c>
      <c r="C5836" t="s">
        <v>442</v>
      </c>
      <c r="D5836" t="s">
        <v>433</v>
      </c>
      <c r="E5836">
        <v>75.775400000000005</v>
      </c>
      <c r="F5836">
        <f t="shared" si="95"/>
        <v>71</v>
      </c>
    </row>
    <row r="5837" spans="1:6" x14ac:dyDescent="0.35">
      <c r="A5837">
        <v>71023</v>
      </c>
      <c r="B5837" t="s">
        <v>6200</v>
      </c>
      <c r="C5837" t="s">
        <v>432</v>
      </c>
      <c r="D5837" t="s">
        <v>433</v>
      </c>
      <c r="E5837">
        <v>25.9055</v>
      </c>
      <c r="F5837">
        <f t="shared" si="95"/>
        <v>71</v>
      </c>
    </row>
    <row r="5838" spans="1:6" x14ac:dyDescent="0.35">
      <c r="A5838">
        <v>71024</v>
      </c>
      <c r="B5838" t="s">
        <v>90</v>
      </c>
      <c r="C5838" t="s">
        <v>511</v>
      </c>
      <c r="D5838" t="s">
        <v>429</v>
      </c>
      <c r="E5838">
        <v>508.62869999999998</v>
      </c>
      <c r="F5838">
        <f t="shared" si="95"/>
        <v>71</v>
      </c>
    </row>
    <row r="5839" spans="1:6" x14ac:dyDescent="0.35">
      <c r="A5839">
        <v>71025</v>
      </c>
      <c r="B5839" t="s">
        <v>6201</v>
      </c>
      <c r="C5839" t="s">
        <v>451</v>
      </c>
      <c r="D5839" t="s">
        <v>433</v>
      </c>
      <c r="E5839">
        <v>85.5732</v>
      </c>
      <c r="F5839">
        <f t="shared" si="95"/>
        <v>71</v>
      </c>
    </row>
    <row r="5840" spans="1:6" x14ac:dyDescent="0.35">
      <c r="A5840">
        <v>71026</v>
      </c>
      <c r="B5840" t="s">
        <v>6202</v>
      </c>
      <c r="C5840" t="s">
        <v>451</v>
      </c>
      <c r="D5840" t="s">
        <v>433</v>
      </c>
      <c r="E5840">
        <v>3.4702000000000002</v>
      </c>
      <c r="F5840">
        <f t="shared" si="95"/>
        <v>71</v>
      </c>
    </row>
    <row r="5841" spans="1:6" x14ac:dyDescent="0.35">
      <c r="A5841">
        <v>71027</v>
      </c>
      <c r="B5841" t="s">
        <v>6203</v>
      </c>
      <c r="C5841" t="s">
        <v>442</v>
      </c>
      <c r="D5841" t="s">
        <v>433</v>
      </c>
      <c r="E5841">
        <v>160.4111</v>
      </c>
      <c r="F5841">
        <f t="shared" si="95"/>
        <v>71</v>
      </c>
    </row>
    <row r="5842" spans="1:6" x14ac:dyDescent="0.35">
      <c r="A5842">
        <v>71028</v>
      </c>
      <c r="B5842" t="s">
        <v>6204</v>
      </c>
      <c r="C5842" t="s">
        <v>428</v>
      </c>
      <c r="D5842" t="s">
        <v>429</v>
      </c>
      <c r="E5842">
        <v>339.62529999999998</v>
      </c>
      <c r="F5842">
        <f t="shared" si="95"/>
        <v>71</v>
      </c>
    </row>
    <row r="5843" spans="1:6" x14ac:dyDescent="0.35">
      <c r="A5843">
        <v>71029</v>
      </c>
      <c r="B5843" t="s">
        <v>6205</v>
      </c>
      <c r="C5843" t="s">
        <v>442</v>
      </c>
      <c r="D5843" t="s">
        <v>433</v>
      </c>
      <c r="E5843">
        <v>355.65719999999999</v>
      </c>
      <c r="F5843">
        <f t="shared" si="95"/>
        <v>71</v>
      </c>
    </row>
    <row r="5844" spans="1:6" x14ac:dyDescent="0.35">
      <c r="A5844">
        <v>71031</v>
      </c>
      <c r="B5844" t="s">
        <v>6206</v>
      </c>
      <c r="C5844" t="s">
        <v>432</v>
      </c>
      <c r="D5844" t="s">
        <v>433</v>
      </c>
      <c r="E5844">
        <v>74.239999999999995</v>
      </c>
      <c r="F5844">
        <f t="shared" si="95"/>
        <v>71</v>
      </c>
    </row>
    <row r="5845" spans="1:6" x14ac:dyDescent="0.35">
      <c r="A5845">
        <v>71032</v>
      </c>
      <c r="B5845" t="s">
        <v>6207</v>
      </c>
      <c r="C5845" t="s">
        <v>432</v>
      </c>
      <c r="D5845" t="s">
        <v>433</v>
      </c>
      <c r="E5845">
        <v>36.658700000000003</v>
      </c>
      <c r="F5845">
        <f t="shared" si="95"/>
        <v>71</v>
      </c>
    </row>
    <row r="5846" spans="1:6" x14ac:dyDescent="0.35">
      <c r="A5846">
        <v>71033</v>
      </c>
      <c r="B5846" t="s">
        <v>6208</v>
      </c>
      <c r="C5846" t="s">
        <v>432</v>
      </c>
      <c r="D5846" t="s">
        <v>433</v>
      </c>
      <c r="E5846">
        <v>243.77510000000001</v>
      </c>
      <c r="F5846">
        <f t="shared" si="95"/>
        <v>71</v>
      </c>
    </row>
    <row r="5847" spans="1:6" x14ac:dyDescent="0.35">
      <c r="A5847">
        <v>71034</v>
      </c>
      <c r="B5847" t="s">
        <v>6209</v>
      </c>
      <c r="C5847" t="s">
        <v>442</v>
      </c>
      <c r="D5847" t="s">
        <v>433</v>
      </c>
      <c r="E5847">
        <v>20.188600000000001</v>
      </c>
      <c r="F5847">
        <f t="shared" si="95"/>
        <v>71</v>
      </c>
    </row>
    <row r="5848" spans="1:6" x14ac:dyDescent="0.35">
      <c r="A5848">
        <v>71035</v>
      </c>
      <c r="B5848" t="s">
        <v>6210</v>
      </c>
      <c r="C5848" t="s">
        <v>442</v>
      </c>
      <c r="D5848" t="s">
        <v>433</v>
      </c>
      <c r="E5848">
        <v>83.178899999999999</v>
      </c>
      <c r="F5848">
        <f t="shared" si="95"/>
        <v>71</v>
      </c>
    </row>
    <row r="5849" spans="1:6" x14ac:dyDescent="0.35">
      <c r="A5849">
        <v>71036</v>
      </c>
      <c r="B5849" t="s">
        <v>6211</v>
      </c>
      <c r="C5849" t="s">
        <v>428</v>
      </c>
      <c r="D5849" t="s">
        <v>429</v>
      </c>
      <c r="E5849">
        <v>106.01990000000001</v>
      </c>
      <c r="F5849">
        <f t="shared" si="95"/>
        <v>71</v>
      </c>
    </row>
    <row r="5850" spans="1:6" x14ac:dyDescent="0.35">
      <c r="A5850">
        <v>71037</v>
      </c>
      <c r="B5850" t="s">
        <v>6212</v>
      </c>
      <c r="C5850" t="s">
        <v>432</v>
      </c>
      <c r="D5850" t="s">
        <v>433</v>
      </c>
      <c r="E5850">
        <v>32.766599999999997</v>
      </c>
      <c r="F5850">
        <f t="shared" si="95"/>
        <v>71</v>
      </c>
    </row>
    <row r="5851" spans="1:6" x14ac:dyDescent="0.35">
      <c r="A5851">
        <v>71038</v>
      </c>
      <c r="B5851" t="s">
        <v>6213</v>
      </c>
      <c r="C5851" t="s">
        <v>451</v>
      </c>
      <c r="D5851" t="s">
        <v>433</v>
      </c>
      <c r="E5851">
        <v>49.122999999999998</v>
      </c>
      <c r="F5851">
        <f t="shared" si="95"/>
        <v>71</v>
      </c>
    </row>
    <row r="5852" spans="1:6" x14ac:dyDescent="0.35">
      <c r="A5852">
        <v>71039</v>
      </c>
      <c r="B5852" t="s">
        <v>6214</v>
      </c>
      <c r="C5852" t="s">
        <v>442</v>
      </c>
      <c r="D5852" t="s">
        <v>433</v>
      </c>
      <c r="E5852">
        <v>72.066999999999993</v>
      </c>
      <c r="F5852">
        <f t="shared" si="95"/>
        <v>71</v>
      </c>
    </row>
    <row r="5853" spans="1:6" x14ac:dyDescent="0.35">
      <c r="A5853">
        <v>71040</v>
      </c>
      <c r="B5853" t="s">
        <v>6215</v>
      </c>
      <c r="C5853" t="s">
        <v>442</v>
      </c>
      <c r="D5853" t="s">
        <v>433</v>
      </c>
      <c r="E5853">
        <v>52.4621</v>
      </c>
      <c r="F5853">
        <f t="shared" si="95"/>
        <v>71</v>
      </c>
    </row>
    <row r="5854" spans="1:6" x14ac:dyDescent="0.35">
      <c r="A5854">
        <v>71041</v>
      </c>
      <c r="B5854" t="s">
        <v>6216</v>
      </c>
      <c r="C5854" t="s">
        <v>442</v>
      </c>
      <c r="D5854" t="s">
        <v>433</v>
      </c>
      <c r="E5854">
        <v>90.481800000000007</v>
      </c>
      <c r="F5854">
        <f t="shared" si="95"/>
        <v>71</v>
      </c>
    </row>
    <row r="5855" spans="1:6" x14ac:dyDescent="0.35">
      <c r="A5855">
        <v>71042</v>
      </c>
      <c r="B5855" t="s">
        <v>6217</v>
      </c>
      <c r="C5855" t="s">
        <v>432</v>
      </c>
      <c r="D5855" t="s">
        <v>433</v>
      </c>
      <c r="E5855">
        <v>72.865499999999997</v>
      </c>
      <c r="F5855">
        <f t="shared" si="95"/>
        <v>71</v>
      </c>
    </row>
    <row r="5856" spans="1:6" x14ac:dyDescent="0.35">
      <c r="A5856">
        <v>71043</v>
      </c>
      <c r="B5856" t="s">
        <v>6218</v>
      </c>
      <c r="C5856" t="s">
        <v>451</v>
      </c>
      <c r="D5856" t="s">
        <v>433</v>
      </c>
      <c r="E5856">
        <v>13.2561</v>
      </c>
      <c r="F5856">
        <f t="shared" si="95"/>
        <v>71</v>
      </c>
    </row>
    <row r="5857" spans="1:6" x14ac:dyDescent="0.35">
      <c r="A5857">
        <v>71044</v>
      </c>
      <c r="B5857" t="s">
        <v>6219</v>
      </c>
      <c r="C5857" t="s">
        <v>432</v>
      </c>
      <c r="D5857" t="s">
        <v>433</v>
      </c>
      <c r="E5857">
        <v>49.735300000000002</v>
      </c>
      <c r="F5857">
        <f t="shared" si="95"/>
        <v>71</v>
      </c>
    </row>
    <row r="5858" spans="1:6" x14ac:dyDescent="0.35">
      <c r="A5858">
        <v>71046</v>
      </c>
      <c r="B5858" t="s">
        <v>6220</v>
      </c>
      <c r="C5858" t="s">
        <v>442</v>
      </c>
      <c r="D5858" t="s">
        <v>433</v>
      </c>
      <c r="E5858">
        <v>261.06540000000001</v>
      </c>
      <c r="F5858">
        <f t="shared" si="95"/>
        <v>71</v>
      </c>
    </row>
    <row r="5859" spans="1:6" x14ac:dyDescent="0.35">
      <c r="A5859">
        <v>71047</v>
      </c>
      <c r="B5859" t="s">
        <v>6221</v>
      </c>
      <c r="C5859" t="s">
        <v>442</v>
      </c>
      <c r="D5859" t="s">
        <v>433</v>
      </c>
      <c r="E5859">
        <v>234.35820000000001</v>
      </c>
      <c r="F5859">
        <f t="shared" si="95"/>
        <v>71</v>
      </c>
    </row>
    <row r="5860" spans="1:6" x14ac:dyDescent="0.35">
      <c r="A5860">
        <v>71048</v>
      </c>
      <c r="B5860" t="s">
        <v>6222</v>
      </c>
      <c r="C5860" t="s">
        <v>442</v>
      </c>
      <c r="D5860" t="s">
        <v>433</v>
      </c>
      <c r="E5860">
        <v>28.644300000000001</v>
      </c>
      <c r="F5860">
        <f t="shared" si="95"/>
        <v>71</v>
      </c>
    </row>
    <row r="5861" spans="1:6" x14ac:dyDescent="0.35">
      <c r="A5861">
        <v>71049</v>
      </c>
      <c r="B5861" t="s">
        <v>6223</v>
      </c>
      <c r="C5861" t="s">
        <v>432</v>
      </c>
      <c r="D5861" t="s">
        <v>433</v>
      </c>
      <c r="E5861">
        <v>172.42840000000001</v>
      </c>
      <c r="F5861">
        <f t="shared" si="95"/>
        <v>71</v>
      </c>
    </row>
    <row r="5862" spans="1:6" x14ac:dyDescent="0.35">
      <c r="A5862">
        <v>71050</v>
      </c>
      <c r="B5862" t="s">
        <v>6224</v>
      </c>
      <c r="C5862" t="s">
        <v>442</v>
      </c>
      <c r="D5862" t="s">
        <v>433</v>
      </c>
      <c r="E5862">
        <v>91.239000000000004</v>
      </c>
      <c r="F5862">
        <f t="shared" si="95"/>
        <v>71</v>
      </c>
    </row>
    <row r="5863" spans="1:6" x14ac:dyDescent="0.35">
      <c r="A5863">
        <v>71051</v>
      </c>
      <c r="B5863" t="s">
        <v>6225</v>
      </c>
      <c r="C5863" t="s">
        <v>428</v>
      </c>
      <c r="D5863" t="s">
        <v>429</v>
      </c>
      <c r="E5863">
        <v>334.6472</v>
      </c>
      <c r="F5863">
        <f t="shared" si="95"/>
        <v>71</v>
      </c>
    </row>
    <row r="5864" spans="1:6" x14ac:dyDescent="0.35">
      <c r="A5864">
        <v>71052</v>
      </c>
      <c r="B5864" t="s">
        <v>6226</v>
      </c>
      <c r="C5864" t="s">
        <v>432</v>
      </c>
      <c r="D5864" t="s">
        <v>433</v>
      </c>
      <c r="E5864">
        <v>116.67919999999999</v>
      </c>
      <c r="F5864">
        <f t="shared" si="95"/>
        <v>71</v>
      </c>
    </row>
    <row r="5865" spans="1:6" x14ac:dyDescent="0.35">
      <c r="A5865">
        <v>71053</v>
      </c>
      <c r="B5865" t="s">
        <v>6227</v>
      </c>
      <c r="C5865" t="s">
        <v>432</v>
      </c>
      <c r="D5865" t="s">
        <v>433</v>
      </c>
      <c r="E5865">
        <v>143.7449</v>
      </c>
      <c r="F5865">
        <f t="shared" si="95"/>
        <v>71</v>
      </c>
    </row>
    <row r="5866" spans="1:6" x14ac:dyDescent="0.35">
      <c r="A5866">
        <v>71054</v>
      </c>
      <c r="B5866" t="s">
        <v>6228</v>
      </c>
      <c r="C5866" t="s">
        <v>442</v>
      </c>
      <c r="D5866" t="s">
        <v>433</v>
      </c>
      <c r="E5866">
        <v>33.7164</v>
      </c>
      <c r="F5866">
        <f t="shared" si="95"/>
        <v>71</v>
      </c>
    </row>
    <row r="5867" spans="1:6" x14ac:dyDescent="0.35">
      <c r="A5867">
        <v>71055</v>
      </c>
      <c r="B5867" t="s">
        <v>6229</v>
      </c>
      <c r="C5867" t="s">
        <v>442</v>
      </c>
      <c r="D5867" t="s">
        <v>433</v>
      </c>
      <c r="E5867">
        <v>34.301600000000001</v>
      </c>
      <c r="F5867">
        <f t="shared" si="95"/>
        <v>71</v>
      </c>
    </row>
    <row r="5868" spans="1:6" x14ac:dyDescent="0.35">
      <c r="A5868">
        <v>71056</v>
      </c>
      <c r="B5868" t="s">
        <v>6230</v>
      </c>
      <c r="C5868" t="s">
        <v>442</v>
      </c>
      <c r="D5868" t="s">
        <v>433</v>
      </c>
      <c r="E5868">
        <v>210.6737</v>
      </c>
      <c r="F5868">
        <f t="shared" si="95"/>
        <v>71</v>
      </c>
    </row>
    <row r="5869" spans="1:6" x14ac:dyDescent="0.35">
      <c r="A5869">
        <v>71058</v>
      </c>
      <c r="B5869" t="s">
        <v>6231</v>
      </c>
      <c r="C5869" t="s">
        <v>428</v>
      </c>
      <c r="D5869" t="s">
        <v>429</v>
      </c>
      <c r="E5869">
        <v>168.47030000000001</v>
      </c>
      <c r="F5869">
        <f t="shared" si="95"/>
        <v>71</v>
      </c>
    </row>
    <row r="5870" spans="1:6" x14ac:dyDescent="0.35">
      <c r="A5870">
        <v>71059</v>
      </c>
      <c r="B5870" t="s">
        <v>6232</v>
      </c>
      <c r="C5870" t="s">
        <v>451</v>
      </c>
      <c r="D5870" t="s">
        <v>433</v>
      </c>
      <c r="E5870">
        <v>112.2647</v>
      </c>
      <c r="F5870">
        <f t="shared" si="95"/>
        <v>71</v>
      </c>
    </row>
    <row r="5871" spans="1:6" x14ac:dyDescent="0.35">
      <c r="A5871">
        <v>71060</v>
      </c>
      <c r="B5871" t="s">
        <v>6233</v>
      </c>
      <c r="C5871" t="s">
        <v>451</v>
      </c>
      <c r="D5871" t="s">
        <v>433</v>
      </c>
      <c r="E5871">
        <v>169.18700000000001</v>
      </c>
      <c r="F5871">
        <f t="shared" si="95"/>
        <v>71</v>
      </c>
    </row>
    <row r="5872" spans="1:6" x14ac:dyDescent="0.35">
      <c r="A5872">
        <v>71061</v>
      </c>
      <c r="B5872" t="s">
        <v>6234</v>
      </c>
      <c r="C5872" t="s">
        <v>442</v>
      </c>
      <c r="D5872" t="s">
        <v>433</v>
      </c>
      <c r="E5872">
        <v>52.118899999999996</v>
      </c>
      <c r="F5872">
        <f t="shared" si="95"/>
        <v>71</v>
      </c>
    </row>
    <row r="5873" spans="1:6" x14ac:dyDescent="0.35">
      <c r="A5873">
        <v>71062</v>
      </c>
      <c r="B5873" t="s">
        <v>6235</v>
      </c>
      <c r="C5873" t="s">
        <v>442</v>
      </c>
      <c r="D5873" t="s">
        <v>433</v>
      </c>
      <c r="E5873">
        <v>58.356499999999997</v>
      </c>
      <c r="F5873">
        <f t="shared" si="95"/>
        <v>71</v>
      </c>
    </row>
    <row r="5874" spans="1:6" x14ac:dyDescent="0.35">
      <c r="A5874">
        <v>71063</v>
      </c>
      <c r="B5874" t="s">
        <v>6236</v>
      </c>
      <c r="C5874" t="s">
        <v>428</v>
      </c>
      <c r="D5874" t="s">
        <v>429</v>
      </c>
      <c r="E5874">
        <v>39.786000000000001</v>
      </c>
      <c r="F5874">
        <f t="shared" si="95"/>
        <v>71</v>
      </c>
    </row>
    <row r="5875" spans="1:6" x14ac:dyDescent="0.35">
      <c r="A5875">
        <v>71064</v>
      </c>
      <c r="B5875" t="s">
        <v>6237</v>
      </c>
      <c r="C5875" t="s">
        <v>442</v>
      </c>
      <c r="D5875" t="s">
        <v>433</v>
      </c>
      <c r="E5875">
        <v>41.584099999999999</v>
      </c>
      <c r="F5875">
        <f t="shared" si="95"/>
        <v>71</v>
      </c>
    </row>
    <row r="5876" spans="1:6" x14ac:dyDescent="0.35">
      <c r="A5876">
        <v>72001</v>
      </c>
      <c r="B5876" t="s">
        <v>6238</v>
      </c>
      <c r="C5876" t="s">
        <v>438</v>
      </c>
      <c r="D5876" t="s">
        <v>429</v>
      </c>
      <c r="E5876">
        <v>134.1491</v>
      </c>
      <c r="F5876">
        <f t="shared" si="95"/>
        <v>72</v>
      </c>
    </row>
    <row r="5877" spans="1:6" x14ac:dyDescent="0.35">
      <c r="A5877">
        <v>72002</v>
      </c>
      <c r="B5877" t="s">
        <v>6239</v>
      </c>
      <c r="C5877" t="s">
        <v>428</v>
      </c>
      <c r="D5877" t="s">
        <v>429</v>
      </c>
      <c r="E5877">
        <v>29.7438</v>
      </c>
      <c r="F5877">
        <f t="shared" si="95"/>
        <v>72</v>
      </c>
    </row>
    <row r="5878" spans="1:6" x14ac:dyDescent="0.35">
      <c r="A5878">
        <v>72003</v>
      </c>
      <c r="B5878" t="s">
        <v>6240</v>
      </c>
      <c r="C5878" t="s">
        <v>442</v>
      </c>
      <c r="D5878" t="s">
        <v>433</v>
      </c>
      <c r="E5878">
        <v>41.3444</v>
      </c>
      <c r="F5878">
        <f t="shared" si="95"/>
        <v>72</v>
      </c>
    </row>
    <row r="5879" spans="1:6" x14ac:dyDescent="0.35">
      <c r="A5879">
        <v>72004</v>
      </c>
      <c r="B5879" t="s">
        <v>6241</v>
      </c>
      <c r="C5879" t="s">
        <v>442</v>
      </c>
      <c r="D5879" t="s">
        <v>433</v>
      </c>
      <c r="E5879">
        <v>430.74239999999998</v>
      </c>
      <c r="F5879">
        <f t="shared" si="95"/>
        <v>72</v>
      </c>
    </row>
    <row r="5880" spans="1:6" x14ac:dyDescent="0.35">
      <c r="A5880">
        <v>72006</v>
      </c>
      <c r="B5880" t="s">
        <v>91</v>
      </c>
      <c r="C5880" t="s">
        <v>511</v>
      </c>
      <c r="D5880" t="s">
        <v>429</v>
      </c>
      <c r="E5880">
        <v>115.93389999999999</v>
      </c>
      <c r="F5880">
        <f t="shared" si="95"/>
        <v>72</v>
      </c>
    </row>
    <row r="5881" spans="1:6" x14ac:dyDescent="0.35">
      <c r="A5881">
        <v>72008</v>
      </c>
      <c r="B5881" t="s">
        <v>6242</v>
      </c>
      <c r="C5881" t="s">
        <v>428</v>
      </c>
      <c r="D5881" t="s">
        <v>429</v>
      </c>
      <c r="E5881">
        <v>17.340699999999998</v>
      </c>
      <c r="F5881">
        <f t="shared" si="95"/>
        <v>72</v>
      </c>
    </row>
    <row r="5882" spans="1:6" x14ac:dyDescent="0.35">
      <c r="A5882">
        <v>72010</v>
      </c>
      <c r="B5882" t="s">
        <v>6243</v>
      </c>
      <c r="C5882" t="s">
        <v>428</v>
      </c>
      <c r="D5882" t="s">
        <v>429</v>
      </c>
      <c r="E5882">
        <v>33.436999999999998</v>
      </c>
      <c r="F5882">
        <f t="shared" si="95"/>
        <v>72</v>
      </c>
    </row>
    <row r="5883" spans="1:6" x14ac:dyDescent="0.35">
      <c r="A5883">
        <v>72011</v>
      </c>
      <c r="B5883" t="s">
        <v>6244</v>
      </c>
      <c r="C5883" t="s">
        <v>428</v>
      </c>
      <c r="D5883" t="s">
        <v>429</v>
      </c>
      <c r="E5883">
        <v>175.03229999999999</v>
      </c>
      <c r="F5883">
        <f t="shared" si="95"/>
        <v>72</v>
      </c>
    </row>
    <row r="5884" spans="1:6" x14ac:dyDescent="0.35">
      <c r="A5884">
        <v>72012</v>
      </c>
      <c r="B5884" t="s">
        <v>6245</v>
      </c>
      <c r="C5884" t="s">
        <v>428</v>
      </c>
      <c r="D5884" t="s">
        <v>429</v>
      </c>
      <c r="E5884">
        <v>18.584199999999999</v>
      </c>
      <c r="F5884">
        <f t="shared" si="95"/>
        <v>72</v>
      </c>
    </row>
    <row r="5885" spans="1:6" x14ac:dyDescent="0.35">
      <c r="A5885">
        <v>72014</v>
      </c>
      <c r="B5885" t="s">
        <v>6246</v>
      </c>
      <c r="C5885" t="s">
        <v>428</v>
      </c>
      <c r="D5885" t="s">
        <v>429</v>
      </c>
      <c r="E5885">
        <v>15.081899999999999</v>
      </c>
      <c r="F5885">
        <f t="shared" si="95"/>
        <v>72</v>
      </c>
    </row>
    <row r="5886" spans="1:6" x14ac:dyDescent="0.35">
      <c r="A5886">
        <v>72015</v>
      </c>
      <c r="B5886" t="s">
        <v>6247</v>
      </c>
      <c r="C5886" t="s">
        <v>428</v>
      </c>
      <c r="D5886" t="s">
        <v>429</v>
      </c>
      <c r="E5886">
        <v>78.563199999999995</v>
      </c>
      <c r="F5886">
        <f t="shared" si="95"/>
        <v>72</v>
      </c>
    </row>
    <row r="5887" spans="1:6" x14ac:dyDescent="0.35">
      <c r="A5887">
        <v>72016</v>
      </c>
      <c r="B5887" t="s">
        <v>6248</v>
      </c>
      <c r="C5887" t="s">
        <v>438</v>
      </c>
      <c r="D5887" t="s">
        <v>429</v>
      </c>
      <c r="E5887">
        <v>89.647099999999995</v>
      </c>
      <c r="F5887">
        <f t="shared" si="95"/>
        <v>72</v>
      </c>
    </row>
    <row r="5888" spans="1:6" x14ac:dyDescent="0.35">
      <c r="A5888">
        <v>72017</v>
      </c>
      <c r="B5888" t="s">
        <v>6249</v>
      </c>
      <c r="C5888" t="s">
        <v>442</v>
      </c>
      <c r="D5888" t="s">
        <v>433</v>
      </c>
      <c r="E5888">
        <v>68.994200000000006</v>
      </c>
      <c r="F5888">
        <f t="shared" si="95"/>
        <v>72</v>
      </c>
    </row>
    <row r="5889" spans="1:6" x14ac:dyDescent="0.35">
      <c r="A5889">
        <v>72018</v>
      </c>
      <c r="B5889" t="s">
        <v>6250</v>
      </c>
      <c r="C5889" t="s">
        <v>428</v>
      </c>
      <c r="D5889" t="s">
        <v>429</v>
      </c>
      <c r="E5889">
        <v>6.2511000000000001</v>
      </c>
      <c r="F5889">
        <f t="shared" si="95"/>
        <v>72</v>
      </c>
    </row>
    <row r="5890" spans="1:6" x14ac:dyDescent="0.35">
      <c r="A5890">
        <v>72019</v>
      </c>
      <c r="B5890" t="s">
        <v>6251</v>
      </c>
      <c r="C5890" t="s">
        <v>442</v>
      </c>
      <c r="D5890" t="s">
        <v>433</v>
      </c>
      <c r="E5890">
        <v>128.71770000000001</v>
      </c>
      <c r="F5890">
        <f t="shared" si="95"/>
        <v>72</v>
      </c>
    </row>
    <row r="5891" spans="1:6" x14ac:dyDescent="0.35">
      <c r="A5891">
        <v>72020</v>
      </c>
      <c r="B5891" t="s">
        <v>6252</v>
      </c>
      <c r="C5891" t="s">
        <v>428</v>
      </c>
      <c r="D5891" t="s">
        <v>429</v>
      </c>
      <c r="E5891">
        <v>169.9015</v>
      </c>
      <c r="F5891">
        <f t="shared" ref="F5891:F5954" si="96">INT(A5891/1000)</f>
        <v>72</v>
      </c>
    </row>
    <row r="5892" spans="1:6" x14ac:dyDescent="0.35">
      <c r="A5892">
        <v>72021</v>
      </c>
      <c r="B5892" t="s">
        <v>6253</v>
      </c>
      <c r="C5892" t="s">
        <v>438</v>
      </c>
      <c r="D5892" t="s">
        <v>429</v>
      </c>
      <c r="E5892">
        <v>208.5643</v>
      </c>
      <c r="F5892">
        <f t="shared" si="96"/>
        <v>72</v>
      </c>
    </row>
    <row r="5893" spans="1:6" x14ac:dyDescent="0.35">
      <c r="A5893">
        <v>72022</v>
      </c>
      <c r="B5893" t="s">
        <v>6254</v>
      </c>
      <c r="C5893" t="s">
        <v>428</v>
      </c>
      <c r="D5893" t="s">
        <v>429</v>
      </c>
      <c r="E5893">
        <v>44.093800000000002</v>
      </c>
      <c r="F5893">
        <f t="shared" si="96"/>
        <v>72</v>
      </c>
    </row>
    <row r="5894" spans="1:6" x14ac:dyDescent="0.35">
      <c r="A5894">
        <v>72023</v>
      </c>
      <c r="B5894" t="s">
        <v>6255</v>
      </c>
      <c r="C5894" t="s">
        <v>432</v>
      </c>
      <c r="D5894" t="s">
        <v>433</v>
      </c>
      <c r="E5894">
        <v>384.84219999999999</v>
      </c>
      <c r="F5894">
        <f t="shared" si="96"/>
        <v>72</v>
      </c>
    </row>
    <row r="5895" spans="1:6" x14ac:dyDescent="0.35">
      <c r="A5895">
        <v>72024</v>
      </c>
      <c r="B5895" t="s">
        <v>6256</v>
      </c>
      <c r="C5895" t="s">
        <v>428</v>
      </c>
      <c r="D5895" t="s">
        <v>429</v>
      </c>
      <c r="E5895">
        <v>81.240600000000001</v>
      </c>
      <c r="F5895">
        <f t="shared" si="96"/>
        <v>72</v>
      </c>
    </row>
    <row r="5896" spans="1:6" x14ac:dyDescent="0.35">
      <c r="A5896">
        <v>72025</v>
      </c>
      <c r="B5896" t="s">
        <v>6257</v>
      </c>
      <c r="C5896" t="s">
        <v>442</v>
      </c>
      <c r="D5896" t="s">
        <v>433</v>
      </c>
      <c r="E5896">
        <v>48.726700000000001</v>
      </c>
      <c r="F5896">
        <f t="shared" si="96"/>
        <v>72</v>
      </c>
    </row>
    <row r="5897" spans="1:6" x14ac:dyDescent="0.35">
      <c r="A5897">
        <v>72027</v>
      </c>
      <c r="B5897" t="s">
        <v>6258</v>
      </c>
      <c r="C5897" t="s">
        <v>428</v>
      </c>
      <c r="D5897" t="s">
        <v>429</v>
      </c>
      <c r="E5897">
        <v>32.570399999999999</v>
      </c>
      <c r="F5897">
        <f t="shared" si="96"/>
        <v>72</v>
      </c>
    </row>
    <row r="5898" spans="1:6" x14ac:dyDescent="0.35">
      <c r="A5898">
        <v>72028</v>
      </c>
      <c r="B5898" t="s">
        <v>6259</v>
      </c>
      <c r="C5898" t="s">
        <v>428</v>
      </c>
      <c r="D5898" t="s">
        <v>429</v>
      </c>
      <c r="E5898">
        <v>52.186300000000003</v>
      </c>
      <c r="F5898">
        <f t="shared" si="96"/>
        <v>72</v>
      </c>
    </row>
    <row r="5899" spans="1:6" x14ac:dyDescent="0.35">
      <c r="A5899">
        <v>72029</v>
      </c>
      <c r="B5899" t="s">
        <v>6260</v>
      </c>
      <c r="C5899" t="s">
        <v>442</v>
      </c>
      <c r="D5899" t="s">
        <v>433</v>
      </c>
      <c r="E5899">
        <v>59.022399999999998</v>
      </c>
      <c r="F5899">
        <f t="shared" si="96"/>
        <v>72</v>
      </c>
    </row>
    <row r="5900" spans="1:6" x14ac:dyDescent="0.35">
      <c r="A5900">
        <v>72030</v>
      </c>
      <c r="B5900" t="s">
        <v>6261</v>
      </c>
      <c r="C5900" t="s">
        <v>442</v>
      </c>
      <c r="D5900" t="s">
        <v>433</v>
      </c>
      <c r="E5900">
        <v>157.75839999999999</v>
      </c>
      <c r="F5900">
        <f t="shared" si="96"/>
        <v>72</v>
      </c>
    </row>
    <row r="5901" spans="1:6" x14ac:dyDescent="0.35">
      <c r="A5901">
        <v>72031</v>
      </c>
      <c r="B5901" t="s">
        <v>6262</v>
      </c>
      <c r="C5901" t="s">
        <v>428</v>
      </c>
      <c r="D5901" t="s">
        <v>429</v>
      </c>
      <c r="E5901">
        <v>150.89590000000001</v>
      </c>
      <c r="F5901">
        <f t="shared" si="96"/>
        <v>72</v>
      </c>
    </row>
    <row r="5902" spans="1:6" x14ac:dyDescent="0.35">
      <c r="A5902">
        <v>72032</v>
      </c>
      <c r="B5902" t="s">
        <v>6263</v>
      </c>
      <c r="C5902" t="s">
        <v>428</v>
      </c>
      <c r="D5902" t="s">
        <v>429</v>
      </c>
      <c r="E5902">
        <v>41.0306</v>
      </c>
      <c r="F5902">
        <f t="shared" si="96"/>
        <v>72</v>
      </c>
    </row>
    <row r="5903" spans="1:6" x14ac:dyDescent="0.35">
      <c r="A5903">
        <v>72033</v>
      </c>
      <c r="B5903" t="s">
        <v>6264</v>
      </c>
      <c r="C5903" t="s">
        <v>428</v>
      </c>
      <c r="D5903" t="s">
        <v>429</v>
      </c>
      <c r="E5903">
        <v>79.675299999999993</v>
      </c>
      <c r="F5903">
        <f t="shared" si="96"/>
        <v>72</v>
      </c>
    </row>
    <row r="5904" spans="1:6" x14ac:dyDescent="0.35">
      <c r="A5904">
        <v>72034</v>
      </c>
      <c r="B5904" t="s">
        <v>6265</v>
      </c>
      <c r="C5904" t="s">
        <v>432</v>
      </c>
      <c r="D5904" t="s">
        <v>433</v>
      </c>
      <c r="E5904">
        <v>43.7836</v>
      </c>
      <c r="F5904">
        <f t="shared" si="96"/>
        <v>72</v>
      </c>
    </row>
    <row r="5905" spans="1:6" x14ac:dyDescent="0.35">
      <c r="A5905">
        <v>72035</v>
      </c>
      <c r="B5905" t="s">
        <v>6266</v>
      </c>
      <c r="C5905" t="s">
        <v>442</v>
      </c>
      <c r="D5905" t="s">
        <v>433</v>
      </c>
      <c r="E5905">
        <v>64.023200000000003</v>
      </c>
      <c r="F5905">
        <f t="shared" si="96"/>
        <v>72</v>
      </c>
    </row>
    <row r="5906" spans="1:6" x14ac:dyDescent="0.35">
      <c r="A5906">
        <v>72036</v>
      </c>
      <c r="B5906" t="s">
        <v>6267</v>
      </c>
      <c r="C5906" t="s">
        <v>428</v>
      </c>
      <c r="D5906" t="s">
        <v>429</v>
      </c>
      <c r="E5906">
        <v>99.421000000000006</v>
      </c>
      <c r="F5906">
        <f t="shared" si="96"/>
        <v>72</v>
      </c>
    </row>
    <row r="5907" spans="1:6" x14ac:dyDescent="0.35">
      <c r="A5907">
        <v>72037</v>
      </c>
      <c r="B5907" t="s">
        <v>6268</v>
      </c>
      <c r="C5907" t="s">
        <v>428</v>
      </c>
      <c r="D5907" t="s">
        <v>429</v>
      </c>
      <c r="E5907">
        <v>52.619</v>
      </c>
      <c r="F5907">
        <f t="shared" si="96"/>
        <v>72</v>
      </c>
    </row>
    <row r="5908" spans="1:6" x14ac:dyDescent="0.35">
      <c r="A5908">
        <v>72038</v>
      </c>
      <c r="B5908" t="s">
        <v>6269</v>
      </c>
      <c r="C5908" t="s">
        <v>428</v>
      </c>
      <c r="D5908" t="s">
        <v>429</v>
      </c>
      <c r="E5908">
        <v>223.46870000000001</v>
      </c>
      <c r="F5908">
        <f t="shared" si="96"/>
        <v>72</v>
      </c>
    </row>
    <row r="5909" spans="1:6" x14ac:dyDescent="0.35">
      <c r="A5909">
        <v>72039</v>
      </c>
      <c r="B5909" t="s">
        <v>6270</v>
      </c>
      <c r="C5909" t="s">
        <v>428</v>
      </c>
      <c r="D5909" t="s">
        <v>429</v>
      </c>
      <c r="E5909">
        <v>34.269100000000002</v>
      </c>
      <c r="F5909">
        <f t="shared" si="96"/>
        <v>72</v>
      </c>
    </row>
    <row r="5910" spans="1:6" x14ac:dyDescent="0.35">
      <c r="A5910">
        <v>72040</v>
      </c>
      <c r="B5910" t="s">
        <v>6271</v>
      </c>
      <c r="C5910" t="s">
        <v>428</v>
      </c>
      <c r="D5910" t="s">
        <v>429</v>
      </c>
      <c r="E5910">
        <v>56.673200000000001</v>
      </c>
      <c r="F5910">
        <f t="shared" si="96"/>
        <v>72</v>
      </c>
    </row>
    <row r="5911" spans="1:6" x14ac:dyDescent="0.35">
      <c r="A5911">
        <v>72041</v>
      </c>
      <c r="B5911" t="s">
        <v>6272</v>
      </c>
      <c r="C5911" t="s">
        <v>428</v>
      </c>
      <c r="D5911" t="s">
        <v>429</v>
      </c>
      <c r="E5911">
        <v>144.38030000000001</v>
      </c>
      <c r="F5911">
        <f t="shared" si="96"/>
        <v>72</v>
      </c>
    </row>
    <row r="5912" spans="1:6" x14ac:dyDescent="0.35">
      <c r="A5912">
        <v>72043</v>
      </c>
      <c r="B5912" t="s">
        <v>6273</v>
      </c>
      <c r="C5912" t="s">
        <v>442</v>
      </c>
      <c r="D5912" t="s">
        <v>433</v>
      </c>
      <c r="E5912">
        <v>68.778800000000004</v>
      </c>
      <c r="F5912">
        <f t="shared" si="96"/>
        <v>72</v>
      </c>
    </row>
    <row r="5913" spans="1:6" x14ac:dyDescent="0.35">
      <c r="A5913">
        <v>72044</v>
      </c>
      <c r="B5913" t="s">
        <v>6274</v>
      </c>
      <c r="C5913" t="s">
        <v>428</v>
      </c>
      <c r="D5913" t="s">
        <v>429</v>
      </c>
      <c r="E5913">
        <v>75.676299999999998</v>
      </c>
      <c r="F5913">
        <f t="shared" si="96"/>
        <v>72</v>
      </c>
    </row>
    <row r="5914" spans="1:6" x14ac:dyDescent="0.35">
      <c r="A5914">
        <v>72046</v>
      </c>
      <c r="B5914" t="s">
        <v>6275</v>
      </c>
      <c r="C5914" t="s">
        <v>428</v>
      </c>
      <c r="D5914" t="s">
        <v>429</v>
      </c>
      <c r="E5914">
        <v>20.781700000000001</v>
      </c>
      <c r="F5914">
        <f t="shared" si="96"/>
        <v>72</v>
      </c>
    </row>
    <row r="5915" spans="1:6" x14ac:dyDescent="0.35">
      <c r="A5915">
        <v>72047</v>
      </c>
      <c r="B5915" t="s">
        <v>6276</v>
      </c>
      <c r="C5915" t="s">
        <v>428</v>
      </c>
      <c r="D5915" t="s">
        <v>429</v>
      </c>
      <c r="E5915">
        <v>71.338999999999999</v>
      </c>
      <c r="F5915">
        <f t="shared" si="96"/>
        <v>72</v>
      </c>
    </row>
    <row r="5916" spans="1:6" x14ac:dyDescent="0.35">
      <c r="A5916">
        <v>72048</v>
      </c>
      <c r="B5916" t="s">
        <v>6277</v>
      </c>
      <c r="C5916" t="s">
        <v>428</v>
      </c>
      <c r="D5916" t="s">
        <v>429</v>
      </c>
      <c r="E5916">
        <v>15.8536</v>
      </c>
      <c r="F5916">
        <f t="shared" si="96"/>
        <v>72</v>
      </c>
    </row>
    <row r="5917" spans="1:6" x14ac:dyDescent="0.35">
      <c r="A5917">
        <v>73001</v>
      </c>
      <c r="B5917" t="s">
        <v>6278</v>
      </c>
      <c r="C5917" t="s">
        <v>432</v>
      </c>
      <c r="D5917" t="s">
        <v>433</v>
      </c>
      <c r="E5917">
        <v>74.481300000000005</v>
      </c>
      <c r="F5917">
        <f t="shared" si="96"/>
        <v>73</v>
      </c>
    </row>
    <row r="5918" spans="1:6" x14ac:dyDescent="0.35">
      <c r="A5918">
        <v>73002</v>
      </c>
      <c r="B5918" t="s">
        <v>6279</v>
      </c>
      <c r="C5918" t="s">
        <v>428</v>
      </c>
      <c r="D5918" t="s">
        <v>429</v>
      </c>
      <c r="E5918">
        <v>11.0419</v>
      </c>
      <c r="F5918">
        <f t="shared" si="96"/>
        <v>73</v>
      </c>
    </row>
    <row r="5919" spans="1:6" x14ac:dyDescent="0.35">
      <c r="A5919">
        <v>73003</v>
      </c>
      <c r="B5919" t="s">
        <v>6280</v>
      </c>
      <c r="C5919" t="s">
        <v>438</v>
      </c>
      <c r="D5919" t="s">
        <v>429</v>
      </c>
      <c r="E5919">
        <v>243.07249999999999</v>
      </c>
      <c r="F5919">
        <f t="shared" si="96"/>
        <v>73</v>
      </c>
    </row>
    <row r="5920" spans="1:6" x14ac:dyDescent="0.35">
      <c r="A5920">
        <v>73004</v>
      </c>
      <c r="B5920" t="s">
        <v>6281</v>
      </c>
      <c r="C5920" t="s">
        <v>428</v>
      </c>
      <c r="D5920" t="s">
        <v>429</v>
      </c>
      <c r="E5920">
        <v>112.25190000000001</v>
      </c>
      <c r="F5920">
        <f t="shared" si="96"/>
        <v>73</v>
      </c>
    </row>
    <row r="5921" spans="1:6" x14ac:dyDescent="0.35">
      <c r="A5921">
        <v>73005</v>
      </c>
      <c r="B5921" t="s">
        <v>6282</v>
      </c>
      <c r="C5921" t="s">
        <v>428</v>
      </c>
      <c r="D5921" t="s">
        <v>429</v>
      </c>
      <c r="E5921">
        <v>21.373799999999999</v>
      </c>
      <c r="F5921">
        <f t="shared" si="96"/>
        <v>73</v>
      </c>
    </row>
    <row r="5922" spans="1:6" x14ac:dyDescent="0.35">
      <c r="A5922">
        <v>73006</v>
      </c>
      <c r="B5922" t="s">
        <v>6283</v>
      </c>
      <c r="C5922" t="s">
        <v>442</v>
      </c>
      <c r="D5922" t="s">
        <v>433</v>
      </c>
      <c r="E5922">
        <v>22.614799999999999</v>
      </c>
      <c r="F5922">
        <f t="shared" si="96"/>
        <v>73</v>
      </c>
    </row>
    <row r="5923" spans="1:6" x14ac:dyDescent="0.35">
      <c r="A5923">
        <v>73007</v>
      </c>
      <c r="B5923" t="s">
        <v>6284</v>
      </c>
      <c r="C5923" t="s">
        <v>442</v>
      </c>
      <c r="D5923" t="s">
        <v>433</v>
      </c>
      <c r="E5923">
        <v>189.42910000000001</v>
      </c>
      <c r="F5923">
        <f t="shared" si="96"/>
        <v>73</v>
      </c>
    </row>
    <row r="5924" spans="1:6" x14ac:dyDescent="0.35">
      <c r="A5924">
        <v>73008</v>
      </c>
      <c r="B5924" t="s">
        <v>6285</v>
      </c>
      <c r="C5924" t="s">
        <v>428</v>
      </c>
      <c r="D5924" t="s">
        <v>429</v>
      </c>
      <c r="E5924">
        <v>101.4945</v>
      </c>
      <c r="F5924">
        <f t="shared" si="96"/>
        <v>73</v>
      </c>
    </row>
    <row r="5925" spans="1:6" x14ac:dyDescent="0.35">
      <c r="A5925">
        <v>73009</v>
      </c>
      <c r="B5925" t="s">
        <v>6286</v>
      </c>
      <c r="C5925" t="s">
        <v>442</v>
      </c>
      <c r="D5925" t="s">
        <v>433</v>
      </c>
      <c r="E5925">
        <v>159.97190000000001</v>
      </c>
      <c r="F5925">
        <f t="shared" si="96"/>
        <v>73</v>
      </c>
    </row>
    <row r="5926" spans="1:6" x14ac:dyDescent="0.35">
      <c r="A5926">
        <v>73010</v>
      </c>
      <c r="B5926" t="s">
        <v>6287</v>
      </c>
      <c r="C5926" t="s">
        <v>442</v>
      </c>
      <c r="D5926" t="s">
        <v>433</v>
      </c>
      <c r="E5926">
        <v>15.8127</v>
      </c>
      <c r="F5926">
        <f t="shared" si="96"/>
        <v>73</v>
      </c>
    </row>
    <row r="5927" spans="1:6" x14ac:dyDescent="0.35">
      <c r="A5927">
        <v>73011</v>
      </c>
      <c r="B5927" t="s">
        <v>6288</v>
      </c>
      <c r="C5927" t="s">
        <v>442</v>
      </c>
      <c r="D5927" t="s">
        <v>433</v>
      </c>
      <c r="E5927">
        <v>47.219000000000001</v>
      </c>
      <c r="F5927">
        <f t="shared" si="96"/>
        <v>73</v>
      </c>
    </row>
    <row r="5928" spans="1:6" x14ac:dyDescent="0.35">
      <c r="A5928">
        <v>73012</v>
      </c>
      <c r="B5928" t="s">
        <v>6289</v>
      </c>
      <c r="C5928" t="s">
        <v>432</v>
      </c>
      <c r="D5928" t="s">
        <v>433</v>
      </c>
      <c r="E5928">
        <v>179.65520000000001</v>
      </c>
      <c r="F5928">
        <f t="shared" si="96"/>
        <v>73</v>
      </c>
    </row>
    <row r="5929" spans="1:6" x14ac:dyDescent="0.35">
      <c r="A5929">
        <v>73013</v>
      </c>
      <c r="B5929" t="s">
        <v>6290</v>
      </c>
      <c r="C5929" t="s">
        <v>442</v>
      </c>
      <c r="D5929" t="s">
        <v>433</v>
      </c>
      <c r="E5929">
        <v>299.57010000000002</v>
      </c>
      <c r="F5929">
        <f t="shared" si="96"/>
        <v>73</v>
      </c>
    </row>
    <row r="5930" spans="1:6" x14ac:dyDescent="0.35">
      <c r="A5930">
        <v>73014</v>
      </c>
      <c r="B5930" t="s">
        <v>6291</v>
      </c>
      <c r="C5930" t="s">
        <v>432</v>
      </c>
      <c r="D5930" t="s">
        <v>433</v>
      </c>
      <c r="E5930">
        <v>49.176499999999997</v>
      </c>
      <c r="F5930">
        <f t="shared" si="96"/>
        <v>73</v>
      </c>
    </row>
    <row r="5931" spans="1:6" x14ac:dyDescent="0.35">
      <c r="A5931">
        <v>73015</v>
      </c>
      <c r="B5931" t="s">
        <v>6292</v>
      </c>
      <c r="C5931" t="s">
        <v>428</v>
      </c>
      <c r="D5931" t="s">
        <v>429</v>
      </c>
      <c r="E5931">
        <v>128.26060000000001</v>
      </c>
      <c r="F5931">
        <f t="shared" si="96"/>
        <v>73</v>
      </c>
    </row>
    <row r="5932" spans="1:6" x14ac:dyDescent="0.35">
      <c r="A5932">
        <v>73016</v>
      </c>
      <c r="B5932" t="s">
        <v>6293</v>
      </c>
      <c r="C5932" t="s">
        <v>428</v>
      </c>
      <c r="D5932" t="s">
        <v>429</v>
      </c>
      <c r="E5932">
        <v>9.0353999999999992</v>
      </c>
      <c r="F5932">
        <f t="shared" si="96"/>
        <v>73</v>
      </c>
    </row>
    <row r="5933" spans="1:6" x14ac:dyDescent="0.35">
      <c r="A5933">
        <v>73017</v>
      </c>
      <c r="B5933" t="s">
        <v>6294</v>
      </c>
      <c r="C5933" t="s">
        <v>428</v>
      </c>
      <c r="D5933" t="s">
        <v>429</v>
      </c>
      <c r="E5933">
        <v>16.314399999999999</v>
      </c>
      <c r="F5933">
        <f t="shared" si="96"/>
        <v>73</v>
      </c>
    </row>
    <row r="5934" spans="1:6" x14ac:dyDescent="0.35">
      <c r="A5934">
        <v>73018</v>
      </c>
      <c r="B5934" t="s">
        <v>6295</v>
      </c>
      <c r="C5934" t="s">
        <v>428</v>
      </c>
      <c r="D5934" t="s">
        <v>429</v>
      </c>
      <c r="E5934">
        <v>3.6821999999999999</v>
      </c>
      <c r="F5934">
        <f t="shared" si="96"/>
        <v>73</v>
      </c>
    </row>
    <row r="5935" spans="1:6" x14ac:dyDescent="0.35">
      <c r="A5935">
        <v>73019</v>
      </c>
      <c r="B5935" t="s">
        <v>6296</v>
      </c>
      <c r="C5935" t="s">
        <v>428</v>
      </c>
      <c r="D5935" t="s">
        <v>429</v>
      </c>
      <c r="E5935">
        <v>212.66130000000001</v>
      </c>
      <c r="F5935">
        <f t="shared" si="96"/>
        <v>73</v>
      </c>
    </row>
    <row r="5936" spans="1:6" x14ac:dyDescent="0.35">
      <c r="A5936">
        <v>73020</v>
      </c>
      <c r="B5936" t="s">
        <v>6297</v>
      </c>
      <c r="C5936" t="s">
        <v>428</v>
      </c>
      <c r="D5936" t="s">
        <v>429</v>
      </c>
      <c r="E5936">
        <v>44.240099999999998</v>
      </c>
      <c r="F5936">
        <f t="shared" si="96"/>
        <v>73</v>
      </c>
    </row>
    <row r="5937" spans="1:6" x14ac:dyDescent="0.35">
      <c r="A5937">
        <v>73021</v>
      </c>
      <c r="B5937" t="s">
        <v>6298</v>
      </c>
      <c r="C5937" t="s">
        <v>428</v>
      </c>
      <c r="D5937" t="s">
        <v>429</v>
      </c>
      <c r="E5937">
        <v>70.109700000000004</v>
      </c>
      <c r="F5937">
        <f t="shared" si="96"/>
        <v>73</v>
      </c>
    </row>
    <row r="5938" spans="1:6" x14ac:dyDescent="0.35">
      <c r="A5938">
        <v>73022</v>
      </c>
      <c r="B5938" t="s">
        <v>6299</v>
      </c>
      <c r="C5938" t="s">
        <v>442</v>
      </c>
      <c r="D5938" t="s">
        <v>433</v>
      </c>
      <c r="E5938">
        <v>18.953499999999998</v>
      </c>
      <c r="F5938">
        <f t="shared" si="96"/>
        <v>73</v>
      </c>
    </row>
    <row r="5939" spans="1:6" x14ac:dyDescent="0.35">
      <c r="A5939">
        <v>73023</v>
      </c>
      <c r="B5939" t="s">
        <v>6300</v>
      </c>
      <c r="C5939" t="s">
        <v>428</v>
      </c>
      <c r="D5939" t="s">
        <v>429</v>
      </c>
      <c r="E5939">
        <v>6.2183999999999999</v>
      </c>
      <c r="F5939">
        <f t="shared" si="96"/>
        <v>73</v>
      </c>
    </row>
    <row r="5940" spans="1:6" x14ac:dyDescent="0.35">
      <c r="A5940">
        <v>73024</v>
      </c>
      <c r="B5940" t="s">
        <v>6301</v>
      </c>
      <c r="C5940" t="s">
        <v>428</v>
      </c>
      <c r="D5940" t="s">
        <v>429</v>
      </c>
      <c r="E5940">
        <v>23.8613</v>
      </c>
      <c r="F5940">
        <f t="shared" si="96"/>
        <v>73</v>
      </c>
    </row>
    <row r="5941" spans="1:6" x14ac:dyDescent="0.35">
      <c r="A5941">
        <v>73025</v>
      </c>
      <c r="B5941" t="s">
        <v>6302</v>
      </c>
      <c r="C5941" t="s">
        <v>442</v>
      </c>
      <c r="D5941" t="s">
        <v>433</v>
      </c>
      <c r="E5941">
        <v>19.010000000000002</v>
      </c>
      <c r="F5941">
        <f t="shared" si="96"/>
        <v>73</v>
      </c>
    </row>
    <row r="5942" spans="1:6" x14ac:dyDescent="0.35">
      <c r="A5942">
        <v>73026</v>
      </c>
      <c r="B5942" t="s">
        <v>6303</v>
      </c>
      <c r="C5942" t="s">
        <v>432</v>
      </c>
      <c r="D5942" t="s">
        <v>433</v>
      </c>
      <c r="E5942">
        <v>44.129399999999997</v>
      </c>
      <c r="F5942">
        <f t="shared" si="96"/>
        <v>73</v>
      </c>
    </row>
    <row r="5943" spans="1:6" x14ac:dyDescent="0.35">
      <c r="A5943">
        <v>73027</v>
      </c>
      <c r="B5943" t="s">
        <v>92</v>
      </c>
      <c r="C5943" t="s">
        <v>511</v>
      </c>
      <c r="D5943" t="s">
        <v>429</v>
      </c>
      <c r="E5943">
        <v>249.4014</v>
      </c>
      <c r="F5943">
        <f t="shared" si="96"/>
        <v>73</v>
      </c>
    </row>
    <row r="5944" spans="1:6" x14ac:dyDescent="0.35">
      <c r="A5944">
        <v>73028</v>
      </c>
      <c r="B5944" t="s">
        <v>6304</v>
      </c>
      <c r="C5944" t="s">
        <v>432</v>
      </c>
      <c r="D5944" t="s">
        <v>433</v>
      </c>
      <c r="E5944">
        <v>27.000299999999999</v>
      </c>
      <c r="F5944">
        <f t="shared" si="96"/>
        <v>73</v>
      </c>
    </row>
    <row r="5945" spans="1:6" x14ac:dyDescent="0.35">
      <c r="A5945">
        <v>73029</v>
      </c>
      <c r="B5945" t="s">
        <v>6305</v>
      </c>
      <c r="C5945" t="s">
        <v>428</v>
      </c>
      <c r="D5945" t="s">
        <v>429</v>
      </c>
      <c r="E5945">
        <v>67.118099999999998</v>
      </c>
      <c r="F5945">
        <f t="shared" si="96"/>
        <v>73</v>
      </c>
    </row>
    <row r="5946" spans="1:6" x14ac:dyDescent="0.35">
      <c r="A5946">
        <v>74001</v>
      </c>
      <c r="B5946" t="s">
        <v>93</v>
      </c>
      <c r="C5946" t="s">
        <v>511</v>
      </c>
      <c r="D5946" t="s">
        <v>429</v>
      </c>
      <c r="E5946">
        <v>331.37450000000001</v>
      </c>
      <c r="F5946">
        <f t="shared" si="96"/>
        <v>74</v>
      </c>
    </row>
    <row r="5947" spans="1:6" x14ac:dyDescent="0.35">
      <c r="A5947">
        <v>74002</v>
      </c>
      <c r="B5947" t="s">
        <v>6306</v>
      </c>
      <c r="C5947" t="s">
        <v>442</v>
      </c>
      <c r="D5947" t="s">
        <v>433</v>
      </c>
      <c r="E5947">
        <v>105.9218</v>
      </c>
      <c r="F5947">
        <f t="shared" si="96"/>
        <v>74</v>
      </c>
    </row>
    <row r="5948" spans="1:6" x14ac:dyDescent="0.35">
      <c r="A5948">
        <v>74003</v>
      </c>
      <c r="B5948" t="s">
        <v>6307</v>
      </c>
      <c r="C5948" t="s">
        <v>442</v>
      </c>
      <c r="D5948" t="s">
        <v>433</v>
      </c>
      <c r="E5948">
        <v>132.53540000000001</v>
      </c>
      <c r="F5948">
        <f t="shared" si="96"/>
        <v>74</v>
      </c>
    </row>
    <row r="5949" spans="1:6" x14ac:dyDescent="0.35">
      <c r="A5949">
        <v>74004</v>
      </c>
      <c r="B5949" t="s">
        <v>6308</v>
      </c>
      <c r="C5949" t="s">
        <v>428</v>
      </c>
      <c r="D5949" t="s">
        <v>429</v>
      </c>
      <c r="E5949">
        <v>37.737900000000003</v>
      </c>
      <c r="F5949">
        <f t="shared" si="96"/>
        <v>74</v>
      </c>
    </row>
    <row r="5950" spans="1:6" x14ac:dyDescent="0.35">
      <c r="A5950">
        <v>74005</v>
      </c>
      <c r="B5950" t="s">
        <v>6309</v>
      </c>
      <c r="C5950" t="s">
        <v>442</v>
      </c>
      <c r="D5950" t="s">
        <v>433</v>
      </c>
      <c r="E5950">
        <v>53.848500000000001</v>
      </c>
      <c r="F5950">
        <f t="shared" si="96"/>
        <v>74</v>
      </c>
    </row>
    <row r="5951" spans="1:6" x14ac:dyDescent="0.35">
      <c r="A5951">
        <v>74006</v>
      </c>
      <c r="B5951" t="s">
        <v>6310</v>
      </c>
      <c r="C5951" t="s">
        <v>442</v>
      </c>
      <c r="D5951" t="s">
        <v>433</v>
      </c>
      <c r="E5951">
        <v>44.960799999999999</v>
      </c>
      <c r="F5951">
        <f t="shared" si="96"/>
        <v>74</v>
      </c>
    </row>
    <row r="5952" spans="1:6" x14ac:dyDescent="0.35">
      <c r="A5952">
        <v>74007</v>
      </c>
      <c r="B5952" t="s">
        <v>6311</v>
      </c>
      <c r="C5952" t="s">
        <v>432</v>
      </c>
      <c r="D5952" t="s">
        <v>433</v>
      </c>
      <c r="E5952">
        <v>130.99529999999999</v>
      </c>
      <c r="F5952">
        <f t="shared" si="96"/>
        <v>74</v>
      </c>
    </row>
    <row r="5953" spans="1:6" x14ac:dyDescent="0.35">
      <c r="A5953">
        <v>74008</v>
      </c>
      <c r="B5953" t="s">
        <v>6312</v>
      </c>
      <c r="C5953" t="s">
        <v>442</v>
      </c>
      <c r="D5953" t="s">
        <v>433</v>
      </c>
      <c r="E5953">
        <v>178.40710000000001</v>
      </c>
      <c r="F5953">
        <f t="shared" si="96"/>
        <v>74</v>
      </c>
    </row>
    <row r="5954" spans="1:6" x14ac:dyDescent="0.35">
      <c r="A5954">
        <v>74009</v>
      </c>
      <c r="B5954" t="s">
        <v>6313</v>
      </c>
      <c r="C5954" t="s">
        <v>428</v>
      </c>
      <c r="D5954" t="s">
        <v>429</v>
      </c>
      <c r="E5954">
        <v>55.256100000000004</v>
      </c>
      <c r="F5954">
        <f t="shared" si="96"/>
        <v>74</v>
      </c>
    </row>
    <row r="5955" spans="1:6" x14ac:dyDescent="0.35">
      <c r="A5955">
        <v>74010</v>
      </c>
      <c r="B5955" t="s">
        <v>6314</v>
      </c>
      <c r="C5955" t="s">
        <v>428</v>
      </c>
      <c r="D5955" t="s">
        <v>429</v>
      </c>
      <c r="E5955">
        <v>124.735</v>
      </c>
      <c r="F5955">
        <f t="shared" ref="F5955:F6018" si="97">INT(A5955/1000)</f>
        <v>74</v>
      </c>
    </row>
    <row r="5956" spans="1:6" x14ac:dyDescent="0.35">
      <c r="A5956">
        <v>74011</v>
      </c>
      <c r="B5956" t="s">
        <v>6315</v>
      </c>
      <c r="C5956" t="s">
        <v>442</v>
      </c>
      <c r="D5956" t="s">
        <v>433</v>
      </c>
      <c r="E5956">
        <v>83.147400000000005</v>
      </c>
      <c r="F5956">
        <f t="shared" si="97"/>
        <v>74</v>
      </c>
    </row>
    <row r="5957" spans="1:6" x14ac:dyDescent="0.35">
      <c r="A5957">
        <v>74012</v>
      </c>
      <c r="B5957" t="s">
        <v>6316</v>
      </c>
      <c r="C5957" t="s">
        <v>442</v>
      </c>
      <c r="D5957" t="s">
        <v>433</v>
      </c>
      <c r="E5957">
        <v>226.73310000000001</v>
      </c>
      <c r="F5957">
        <f t="shared" si="97"/>
        <v>74</v>
      </c>
    </row>
    <row r="5958" spans="1:6" x14ac:dyDescent="0.35">
      <c r="A5958">
        <v>74013</v>
      </c>
      <c r="B5958" t="s">
        <v>6317</v>
      </c>
      <c r="C5958" t="s">
        <v>428</v>
      </c>
      <c r="D5958" t="s">
        <v>429</v>
      </c>
      <c r="E5958">
        <v>34.170099999999998</v>
      </c>
      <c r="F5958">
        <f t="shared" si="97"/>
        <v>74</v>
      </c>
    </row>
    <row r="5959" spans="1:6" x14ac:dyDescent="0.35">
      <c r="A5959">
        <v>74014</v>
      </c>
      <c r="B5959" t="s">
        <v>6318</v>
      </c>
      <c r="C5959" t="s">
        <v>442</v>
      </c>
      <c r="D5959" t="s">
        <v>433</v>
      </c>
      <c r="E5959">
        <v>26.682500000000001</v>
      </c>
      <c r="F5959">
        <f t="shared" si="97"/>
        <v>74</v>
      </c>
    </row>
    <row r="5960" spans="1:6" x14ac:dyDescent="0.35">
      <c r="A5960">
        <v>74015</v>
      </c>
      <c r="B5960" t="s">
        <v>6319</v>
      </c>
      <c r="C5960" t="s">
        <v>442</v>
      </c>
      <c r="D5960" t="s">
        <v>433</v>
      </c>
      <c r="E5960">
        <v>56.189900000000002</v>
      </c>
      <c r="F5960">
        <f t="shared" si="97"/>
        <v>74</v>
      </c>
    </row>
    <row r="5961" spans="1:6" x14ac:dyDescent="0.35">
      <c r="A5961">
        <v>74016</v>
      </c>
      <c r="B5961" t="s">
        <v>6320</v>
      </c>
      <c r="C5961" t="s">
        <v>428</v>
      </c>
      <c r="D5961" t="s">
        <v>429</v>
      </c>
      <c r="E5961">
        <v>46.909799999999997</v>
      </c>
      <c r="F5961">
        <f t="shared" si="97"/>
        <v>74</v>
      </c>
    </row>
    <row r="5962" spans="1:6" x14ac:dyDescent="0.35">
      <c r="A5962">
        <v>74017</v>
      </c>
      <c r="B5962" t="s">
        <v>6321</v>
      </c>
      <c r="C5962" t="s">
        <v>428</v>
      </c>
      <c r="D5962" t="s">
        <v>429</v>
      </c>
      <c r="E5962">
        <v>66.9636</v>
      </c>
      <c r="F5962">
        <f t="shared" si="97"/>
        <v>74</v>
      </c>
    </row>
    <row r="5963" spans="1:6" x14ac:dyDescent="0.35">
      <c r="A5963">
        <v>74018</v>
      </c>
      <c r="B5963" t="s">
        <v>6322</v>
      </c>
      <c r="C5963" t="s">
        <v>428</v>
      </c>
      <c r="D5963" t="s">
        <v>429</v>
      </c>
      <c r="E5963">
        <v>33.202800000000003</v>
      </c>
      <c r="F5963">
        <f t="shared" si="97"/>
        <v>74</v>
      </c>
    </row>
    <row r="5964" spans="1:6" x14ac:dyDescent="0.35">
      <c r="A5964">
        <v>74019</v>
      </c>
      <c r="B5964" t="s">
        <v>6323</v>
      </c>
      <c r="C5964" t="s">
        <v>442</v>
      </c>
      <c r="D5964" t="s">
        <v>433</v>
      </c>
      <c r="E5964">
        <v>55.250799999999998</v>
      </c>
      <c r="F5964">
        <f t="shared" si="97"/>
        <v>74</v>
      </c>
    </row>
    <row r="5965" spans="1:6" x14ac:dyDescent="0.35">
      <c r="A5965">
        <v>74020</v>
      </c>
      <c r="B5965" t="s">
        <v>6324</v>
      </c>
      <c r="C5965" t="s">
        <v>428</v>
      </c>
      <c r="D5965" t="s">
        <v>429</v>
      </c>
      <c r="E5965">
        <v>35.158099999999997</v>
      </c>
      <c r="F5965">
        <f t="shared" si="97"/>
        <v>74</v>
      </c>
    </row>
    <row r="5966" spans="1:6" x14ac:dyDescent="0.35">
      <c r="A5966">
        <v>75002</v>
      </c>
      <c r="B5966" t="s">
        <v>6325</v>
      </c>
      <c r="C5966" t="s">
        <v>432</v>
      </c>
      <c r="D5966" t="s">
        <v>433</v>
      </c>
      <c r="E5966">
        <v>28.2683</v>
      </c>
      <c r="F5966">
        <f t="shared" si="97"/>
        <v>75</v>
      </c>
    </row>
    <row r="5967" spans="1:6" x14ac:dyDescent="0.35">
      <c r="A5967">
        <v>75003</v>
      </c>
      <c r="B5967" t="s">
        <v>6326</v>
      </c>
      <c r="C5967" t="s">
        <v>442</v>
      </c>
      <c r="D5967" t="s">
        <v>433</v>
      </c>
      <c r="E5967">
        <v>16.575800000000001</v>
      </c>
      <c r="F5967">
        <f t="shared" si="97"/>
        <v>75</v>
      </c>
    </row>
    <row r="5968" spans="1:6" x14ac:dyDescent="0.35">
      <c r="A5968">
        <v>75004</v>
      </c>
      <c r="B5968" t="s">
        <v>6327</v>
      </c>
      <c r="C5968" t="s">
        <v>432</v>
      </c>
      <c r="D5968" t="s">
        <v>433</v>
      </c>
      <c r="E5968">
        <v>24.103899999999999</v>
      </c>
      <c r="F5968">
        <f t="shared" si="97"/>
        <v>75</v>
      </c>
    </row>
    <row r="5969" spans="1:6" x14ac:dyDescent="0.35">
      <c r="A5969">
        <v>75005</v>
      </c>
      <c r="B5969" t="s">
        <v>6328</v>
      </c>
      <c r="C5969" t="s">
        <v>432</v>
      </c>
      <c r="D5969" t="s">
        <v>433</v>
      </c>
      <c r="E5969">
        <v>16.122900000000001</v>
      </c>
      <c r="F5969">
        <f t="shared" si="97"/>
        <v>75</v>
      </c>
    </row>
    <row r="5970" spans="1:6" x14ac:dyDescent="0.35">
      <c r="A5970">
        <v>75006</v>
      </c>
      <c r="B5970" t="s">
        <v>6329</v>
      </c>
      <c r="C5970" t="s">
        <v>442</v>
      </c>
      <c r="D5970" t="s">
        <v>433</v>
      </c>
      <c r="E5970">
        <v>8.5027000000000008</v>
      </c>
      <c r="F5970">
        <f t="shared" si="97"/>
        <v>75</v>
      </c>
    </row>
    <row r="5971" spans="1:6" x14ac:dyDescent="0.35">
      <c r="A5971">
        <v>75007</v>
      </c>
      <c r="B5971" t="s">
        <v>6330</v>
      </c>
      <c r="C5971" t="s">
        <v>428</v>
      </c>
      <c r="D5971" t="s">
        <v>429</v>
      </c>
      <c r="E5971">
        <v>13.285399999999999</v>
      </c>
      <c r="F5971">
        <f t="shared" si="97"/>
        <v>75</v>
      </c>
    </row>
    <row r="5972" spans="1:6" x14ac:dyDescent="0.35">
      <c r="A5972">
        <v>75008</v>
      </c>
      <c r="B5972" t="s">
        <v>6331</v>
      </c>
      <c r="C5972" t="s">
        <v>442</v>
      </c>
      <c r="D5972" t="s">
        <v>433</v>
      </c>
      <c r="E5972">
        <v>6.5430000000000001</v>
      </c>
      <c r="F5972">
        <f t="shared" si="97"/>
        <v>75</v>
      </c>
    </row>
    <row r="5973" spans="1:6" x14ac:dyDescent="0.35">
      <c r="A5973">
        <v>75009</v>
      </c>
      <c r="B5973" t="s">
        <v>6332</v>
      </c>
      <c r="C5973" t="s">
        <v>442</v>
      </c>
      <c r="D5973" t="s">
        <v>433</v>
      </c>
      <c r="E5973">
        <v>9.7005999999999997</v>
      </c>
      <c r="F5973">
        <f t="shared" si="97"/>
        <v>75</v>
      </c>
    </row>
    <row r="5974" spans="1:6" x14ac:dyDescent="0.35">
      <c r="A5974">
        <v>75010</v>
      </c>
      <c r="B5974" t="s">
        <v>6333</v>
      </c>
      <c r="C5974" t="s">
        <v>428</v>
      </c>
      <c r="D5974" t="s">
        <v>429</v>
      </c>
      <c r="E5974">
        <v>10.933</v>
      </c>
      <c r="F5974">
        <f t="shared" si="97"/>
        <v>75</v>
      </c>
    </row>
    <row r="5975" spans="1:6" x14ac:dyDescent="0.35">
      <c r="A5975">
        <v>75011</v>
      </c>
      <c r="B5975" t="s">
        <v>6334</v>
      </c>
      <c r="C5975" t="s">
        <v>428</v>
      </c>
      <c r="D5975" t="s">
        <v>429</v>
      </c>
      <c r="E5975">
        <v>45.706899999999997</v>
      </c>
      <c r="F5975">
        <f t="shared" si="97"/>
        <v>75</v>
      </c>
    </row>
    <row r="5976" spans="1:6" x14ac:dyDescent="0.35">
      <c r="A5976">
        <v>75012</v>
      </c>
      <c r="B5976" t="s">
        <v>6335</v>
      </c>
      <c r="C5976" t="s">
        <v>442</v>
      </c>
      <c r="D5976" t="s">
        <v>433</v>
      </c>
      <c r="E5976">
        <v>20.294</v>
      </c>
      <c r="F5976">
        <f t="shared" si="97"/>
        <v>75</v>
      </c>
    </row>
    <row r="5977" spans="1:6" x14ac:dyDescent="0.35">
      <c r="A5977">
        <v>75013</v>
      </c>
      <c r="B5977" t="s">
        <v>6336</v>
      </c>
      <c r="C5977" t="s">
        <v>428</v>
      </c>
      <c r="D5977" t="s">
        <v>429</v>
      </c>
      <c r="E5977">
        <v>10.768700000000001</v>
      </c>
      <c r="F5977">
        <f t="shared" si="97"/>
        <v>75</v>
      </c>
    </row>
    <row r="5978" spans="1:6" x14ac:dyDescent="0.35">
      <c r="A5978">
        <v>75014</v>
      </c>
      <c r="B5978" t="s">
        <v>6337</v>
      </c>
      <c r="C5978" t="s">
        <v>428</v>
      </c>
      <c r="D5978" t="s">
        <v>429</v>
      </c>
      <c r="E5978">
        <v>24.5349</v>
      </c>
      <c r="F5978">
        <f t="shared" si="97"/>
        <v>75</v>
      </c>
    </row>
    <row r="5979" spans="1:6" x14ac:dyDescent="0.35">
      <c r="A5979">
        <v>75015</v>
      </c>
      <c r="B5979" t="s">
        <v>6338</v>
      </c>
      <c r="C5979" t="s">
        <v>428</v>
      </c>
      <c r="D5979" t="s">
        <v>429</v>
      </c>
      <c r="E5979">
        <v>49.296300000000002</v>
      </c>
      <c r="F5979">
        <f t="shared" si="97"/>
        <v>75</v>
      </c>
    </row>
    <row r="5980" spans="1:6" x14ac:dyDescent="0.35">
      <c r="A5980">
        <v>75016</v>
      </c>
      <c r="B5980" t="s">
        <v>6339</v>
      </c>
      <c r="C5980" t="s">
        <v>432</v>
      </c>
      <c r="D5980" t="s">
        <v>433</v>
      </c>
      <c r="E5980">
        <v>38.821199999999997</v>
      </c>
      <c r="F5980">
        <f t="shared" si="97"/>
        <v>75</v>
      </c>
    </row>
    <row r="5981" spans="1:6" x14ac:dyDescent="0.35">
      <c r="A5981">
        <v>75017</v>
      </c>
      <c r="B5981" t="s">
        <v>6340</v>
      </c>
      <c r="C5981" t="s">
        <v>428</v>
      </c>
      <c r="D5981" t="s">
        <v>429</v>
      </c>
      <c r="E5981">
        <v>12.727399999999999</v>
      </c>
      <c r="F5981">
        <f t="shared" si="97"/>
        <v>75</v>
      </c>
    </row>
    <row r="5982" spans="1:6" x14ac:dyDescent="0.35">
      <c r="A5982">
        <v>75018</v>
      </c>
      <c r="B5982" t="s">
        <v>6341</v>
      </c>
      <c r="C5982" t="s">
        <v>428</v>
      </c>
      <c r="D5982" t="s">
        <v>429</v>
      </c>
      <c r="E5982">
        <v>9.2369000000000003</v>
      </c>
      <c r="F5982">
        <f t="shared" si="97"/>
        <v>75</v>
      </c>
    </row>
    <row r="5983" spans="1:6" x14ac:dyDescent="0.35">
      <c r="A5983">
        <v>75019</v>
      </c>
      <c r="B5983" t="s">
        <v>6342</v>
      </c>
      <c r="C5983" t="s">
        <v>432</v>
      </c>
      <c r="D5983" t="s">
        <v>433</v>
      </c>
      <c r="E5983">
        <v>20.6388</v>
      </c>
      <c r="F5983">
        <f t="shared" si="97"/>
        <v>75</v>
      </c>
    </row>
    <row r="5984" spans="1:6" x14ac:dyDescent="0.35">
      <c r="A5984">
        <v>75020</v>
      </c>
      <c r="B5984" t="s">
        <v>6343</v>
      </c>
      <c r="C5984" t="s">
        <v>428</v>
      </c>
      <c r="D5984" t="s">
        <v>429</v>
      </c>
      <c r="E5984">
        <v>22.735499999999998</v>
      </c>
      <c r="F5984">
        <f t="shared" si="97"/>
        <v>75</v>
      </c>
    </row>
    <row r="5985" spans="1:6" x14ac:dyDescent="0.35">
      <c r="A5985">
        <v>75021</v>
      </c>
      <c r="B5985" t="s">
        <v>6344</v>
      </c>
      <c r="C5985" t="s">
        <v>442</v>
      </c>
      <c r="D5985" t="s">
        <v>433</v>
      </c>
      <c r="E5985">
        <v>12.795500000000001</v>
      </c>
      <c r="F5985">
        <f t="shared" si="97"/>
        <v>75</v>
      </c>
    </row>
    <row r="5986" spans="1:6" x14ac:dyDescent="0.35">
      <c r="A5986">
        <v>75022</v>
      </c>
      <c r="B5986" t="s">
        <v>6345</v>
      </c>
      <c r="C5986" t="s">
        <v>428</v>
      </c>
      <c r="D5986" t="s">
        <v>429</v>
      </c>
      <c r="E5986">
        <v>59.703200000000002</v>
      </c>
      <c r="F5986">
        <f t="shared" si="97"/>
        <v>75</v>
      </c>
    </row>
    <row r="5987" spans="1:6" x14ac:dyDescent="0.35">
      <c r="A5987">
        <v>75023</v>
      </c>
      <c r="B5987" t="s">
        <v>6346</v>
      </c>
      <c r="C5987" t="s">
        <v>428</v>
      </c>
      <c r="D5987" t="s">
        <v>429</v>
      </c>
      <c r="E5987">
        <v>28.656099999999999</v>
      </c>
      <c r="F5987">
        <f t="shared" si="97"/>
        <v>75</v>
      </c>
    </row>
    <row r="5988" spans="1:6" x14ac:dyDescent="0.35">
      <c r="A5988">
        <v>75024</v>
      </c>
      <c r="B5988" t="s">
        <v>6347</v>
      </c>
      <c r="C5988" t="s">
        <v>432</v>
      </c>
      <c r="D5988" t="s">
        <v>433</v>
      </c>
      <c r="E5988">
        <v>8.8948</v>
      </c>
      <c r="F5988">
        <f t="shared" si="97"/>
        <v>75</v>
      </c>
    </row>
    <row r="5989" spans="1:6" x14ac:dyDescent="0.35">
      <c r="A5989">
        <v>75025</v>
      </c>
      <c r="B5989" t="s">
        <v>6348</v>
      </c>
      <c r="C5989" t="s">
        <v>428</v>
      </c>
      <c r="D5989" t="s">
        <v>429</v>
      </c>
      <c r="E5989">
        <v>9.0365000000000002</v>
      </c>
      <c r="F5989">
        <f t="shared" si="97"/>
        <v>75</v>
      </c>
    </row>
    <row r="5990" spans="1:6" x14ac:dyDescent="0.35">
      <c r="A5990">
        <v>75026</v>
      </c>
      <c r="B5990" t="s">
        <v>6349</v>
      </c>
      <c r="C5990" t="s">
        <v>442</v>
      </c>
      <c r="D5990" t="s">
        <v>433</v>
      </c>
      <c r="E5990">
        <v>56.352899999999998</v>
      </c>
      <c r="F5990">
        <f t="shared" si="97"/>
        <v>75</v>
      </c>
    </row>
    <row r="5991" spans="1:6" x14ac:dyDescent="0.35">
      <c r="A5991">
        <v>75027</v>
      </c>
      <c r="B5991" t="s">
        <v>6350</v>
      </c>
      <c r="C5991" t="s">
        <v>442</v>
      </c>
      <c r="D5991" t="s">
        <v>433</v>
      </c>
      <c r="E5991">
        <v>11.3087</v>
      </c>
      <c r="F5991">
        <f t="shared" si="97"/>
        <v>75</v>
      </c>
    </row>
    <row r="5992" spans="1:6" x14ac:dyDescent="0.35">
      <c r="A5992">
        <v>75028</v>
      </c>
      <c r="B5992" t="s">
        <v>6351</v>
      </c>
      <c r="C5992" t="s">
        <v>432</v>
      </c>
      <c r="D5992" t="s">
        <v>433</v>
      </c>
      <c r="E5992">
        <v>16.6435</v>
      </c>
      <c r="F5992">
        <f t="shared" si="97"/>
        <v>75</v>
      </c>
    </row>
    <row r="5993" spans="1:6" x14ac:dyDescent="0.35">
      <c r="A5993">
        <v>75029</v>
      </c>
      <c r="B5993" t="s">
        <v>6352</v>
      </c>
      <c r="C5993" t="s">
        <v>428</v>
      </c>
      <c r="D5993" t="s">
        <v>429</v>
      </c>
      <c r="E5993">
        <v>81.876999999999995</v>
      </c>
      <c r="F5993">
        <f t="shared" si="97"/>
        <v>75</v>
      </c>
    </row>
    <row r="5994" spans="1:6" x14ac:dyDescent="0.35">
      <c r="A5994">
        <v>75030</v>
      </c>
      <c r="B5994" t="s">
        <v>6353</v>
      </c>
      <c r="C5994" t="s">
        <v>428</v>
      </c>
      <c r="D5994" t="s">
        <v>429</v>
      </c>
      <c r="E5994">
        <v>46.7029</v>
      </c>
      <c r="F5994">
        <f t="shared" si="97"/>
        <v>75</v>
      </c>
    </row>
    <row r="5995" spans="1:6" x14ac:dyDescent="0.35">
      <c r="A5995">
        <v>75031</v>
      </c>
      <c r="B5995" t="s">
        <v>6354</v>
      </c>
      <c r="C5995" t="s">
        <v>442</v>
      </c>
      <c r="D5995" t="s">
        <v>433</v>
      </c>
      <c r="E5995">
        <v>41.010399999999997</v>
      </c>
      <c r="F5995">
        <f t="shared" si="97"/>
        <v>75</v>
      </c>
    </row>
    <row r="5996" spans="1:6" x14ac:dyDescent="0.35">
      <c r="A5996">
        <v>75032</v>
      </c>
      <c r="B5996" t="s">
        <v>6355</v>
      </c>
      <c r="C5996" t="s">
        <v>442</v>
      </c>
      <c r="D5996" t="s">
        <v>433</v>
      </c>
      <c r="E5996">
        <v>10.612399999999999</v>
      </c>
      <c r="F5996">
        <f t="shared" si="97"/>
        <v>75</v>
      </c>
    </row>
    <row r="5997" spans="1:6" x14ac:dyDescent="0.35">
      <c r="A5997">
        <v>75033</v>
      </c>
      <c r="B5997" t="s">
        <v>6356</v>
      </c>
      <c r="C5997" t="s">
        <v>442</v>
      </c>
      <c r="D5997" t="s">
        <v>433</v>
      </c>
      <c r="E5997">
        <v>13.876899999999999</v>
      </c>
      <c r="F5997">
        <f t="shared" si="97"/>
        <v>75</v>
      </c>
    </row>
    <row r="5998" spans="1:6" x14ac:dyDescent="0.35">
      <c r="A5998">
        <v>75034</v>
      </c>
      <c r="B5998" t="s">
        <v>6357</v>
      </c>
      <c r="C5998" t="s">
        <v>428</v>
      </c>
      <c r="D5998" t="s">
        <v>429</v>
      </c>
      <c r="E5998">
        <v>38.319299999999998</v>
      </c>
      <c r="F5998">
        <f t="shared" si="97"/>
        <v>75</v>
      </c>
    </row>
    <row r="5999" spans="1:6" x14ac:dyDescent="0.35">
      <c r="A5999">
        <v>75035</v>
      </c>
      <c r="B5999" t="s">
        <v>94</v>
      </c>
      <c r="C5999" t="s">
        <v>511</v>
      </c>
      <c r="D5999" t="s">
        <v>429</v>
      </c>
      <c r="E5999">
        <v>238.7629</v>
      </c>
      <c r="F5999">
        <f t="shared" si="97"/>
        <v>75</v>
      </c>
    </row>
    <row r="6000" spans="1:6" x14ac:dyDescent="0.35">
      <c r="A6000">
        <v>75036</v>
      </c>
      <c r="B6000" t="s">
        <v>6358</v>
      </c>
      <c r="C6000" t="s">
        <v>428</v>
      </c>
      <c r="D6000" t="s">
        <v>429</v>
      </c>
      <c r="E6000">
        <v>36.267099999999999</v>
      </c>
      <c r="F6000">
        <f t="shared" si="97"/>
        <v>75</v>
      </c>
    </row>
    <row r="6001" spans="1:6" x14ac:dyDescent="0.35">
      <c r="A6001">
        <v>75037</v>
      </c>
      <c r="B6001" t="s">
        <v>6359</v>
      </c>
      <c r="C6001" t="s">
        <v>428</v>
      </c>
      <c r="D6001" t="s">
        <v>429</v>
      </c>
      <c r="E6001">
        <v>49.120100000000001</v>
      </c>
      <c r="F6001">
        <f t="shared" si="97"/>
        <v>75</v>
      </c>
    </row>
    <row r="6002" spans="1:6" x14ac:dyDescent="0.35">
      <c r="A6002">
        <v>75038</v>
      </c>
      <c r="B6002" t="s">
        <v>6360</v>
      </c>
      <c r="C6002" t="s">
        <v>428</v>
      </c>
      <c r="D6002" t="s">
        <v>429</v>
      </c>
      <c r="E6002">
        <v>25.720300000000002</v>
      </c>
      <c r="F6002">
        <f t="shared" si="97"/>
        <v>75</v>
      </c>
    </row>
    <row r="6003" spans="1:6" x14ac:dyDescent="0.35">
      <c r="A6003">
        <v>75039</v>
      </c>
      <c r="B6003" t="s">
        <v>6361</v>
      </c>
      <c r="C6003" t="s">
        <v>428</v>
      </c>
      <c r="D6003" t="s">
        <v>429</v>
      </c>
      <c r="E6003">
        <v>21.839099999999998</v>
      </c>
      <c r="F6003">
        <f t="shared" si="97"/>
        <v>75</v>
      </c>
    </row>
    <row r="6004" spans="1:6" x14ac:dyDescent="0.35">
      <c r="A6004">
        <v>75040</v>
      </c>
      <c r="B6004" t="s">
        <v>6362</v>
      </c>
      <c r="C6004" t="s">
        <v>428</v>
      </c>
      <c r="D6004" t="s">
        <v>429</v>
      </c>
      <c r="E6004">
        <v>22.844799999999999</v>
      </c>
      <c r="F6004">
        <f t="shared" si="97"/>
        <v>75</v>
      </c>
    </row>
    <row r="6005" spans="1:6" x14ac:dyDescent="0.35">
      <c r="A6005">
        <v>75041</v>
      </c>
      <c r="B6005" t="s">
        <v>6363</v>
      </c>
      <c r="C6005" t="s">
        <v>428</v>
      </c>
      <c r="D6005" t="s">
        <v>429</v>
      </c>
      <c r="E6005">
        <v>6.2313000000000001</v>
      </c>
      <c r="F6005">
        <f t="shared" si="97"/>
        <v>75</v>
      </c>
    </row>
    <row r="6006" spans="1:6" x14ac:dyDescent="0.35">
      <c r="A6006">
        <v>75042</v>
      </c>
      <c r="B6006" t="s">
        <v>6364</v>
      </c>
      <c r="C6006" t="s">
        <v>432</v>
      </c>
      <c r="D6006" t="s">
        <v>433</v>
      </c>
      <c r="E6006">
        <v>26.363399999999999</v>
      </c>
      <c r="F6006">
        <f t="shared" si="97"/>
        <v>75</v>
      </c>
    </row>
    <row r="6007" spans="1:6" x14ac:dyDescent="0.35">
      <c r="A6007">
        <v>75043</v>
      </c>
      <c r="B6007" t="s">
        <v>6365</v>
      </c>
      <c r="C6007" t="s">
        <v>428</v>
      </c>
      <c r="D6007" t="s">
        <v>429</v>
      </c>
      <c r="E6007">
        <v>92.501800000000003</v>
      </c>
      <c r="F6007">
        <f t="shared" si="97"/>
        <v>75</v>
      </c>
    </row>
    <row r="6008" spans="1:6" x14ac:dyDescent="0.35">
      <c r="A6008">
        <v>75044</v>
      </c>
      <c r="B6008" t="s">
        <v>6366</v>
      </c>
      <c r="C6008" t="s">
        <v>432</v>
      </c>
      <c r="D6008" t="s">
        <v>433</v>
      </c>
      <c r="E6008">
        <v>12.981299999999999</v>
      </c>
      <c r="F6008">
        <f t="shared" si="97"/>
        <v>75</v>
      </c>
    </row>
    <row r="6009" spans="1:6" x14ac:dyDescent="0.35">
      <c r="A6009">
        <v>75045</v>
      </c>
      <c r="B6009" t="s">
        <v>6367</v>
      </c>
      <c r="C6009" t="s">
        <v>428</v>
      </c>
      <c r="D6009" t="s">
        <v>429</v>
      </c>
      <c r="E6009">
        <v>11.0237</v>
      </c>
      <c r="F6009">
        <f t="shared" si="97"/>
        <v>75</v>
      </c>
    </row>
    <row r="6010" spans="1:6" x14ac:dyDescent="0.35">
      <c r="A6010">
        <v>75046</v>
      </c>
      <c r="B6010" t="s">
        <v>6368</v>
      </c>
      <c r="C6010" t="s">
        <v>442</v>
      </c>
      <c r="D6010" t="s">
        <v>433</v>
      </c>
      <c r="E6010">
        <v>7.9028</v>
      </c>
      <c r="F6010">
        <f t="shared" si="97"/>
        <v>75</v>
      </c>
    </row>
    <row r="6011" spans="1:6" x14ac:dyDescent="0.35">
      <c r="A6011">
        <v>75047</v>
      </c>
      <c r="B6011" t="s">
        <v>6369</v>
      </c>
      <c r="C6011" t="s">
        <v>442</v>
      </c>
      <c r="D6011" t="s">
        <v>433</v>
      </c>
      <c r="E6011">
        <v>17.948</v>
      </c>
      <c r="F6011">
        <f t="shared" si="97"/>
        <v>75</v>
      </c>
    </row>
    <row r="6012" spans="1:6" x14ac:dyDescent="0.35">
      <c r="A6012">
        <v>75048</v>
      </c>
      <c r="B6012" t="s">
        <v>6370</v>
      </c>
      <c r="C6012" t="s">
        <v>428</v>
      </c>
      <c r="D6012" t="s">
        <v>429</v>
      </c>
      <c r="E6012">
        <v>16.847200000000001</v>
      </c>
      <c r="F6012">
        <f t="shared" si="97"/>
        <v>75</v>
      </c>
    </row>
    <row r="6013" spans="1:6" x14ac:dyDescent="0.35">
      <c r="A6013">
        <v>75049</v>
      </c>
      <c r="B6013" t="s">
        <v>6371</v>
      </c>
      <c r="C6013" t="s">
        <v>442</v>
      </c>
      <c r="D6013" t="s">
        <v>433</v>
      </c>
      <c r="E6013">
        <v>8.5632999999999999</v>
      </c>
      <c r="F6013">
        <f t="shared" si="97"/>
        <v>75</v>
      </c>
    </row>
    <row r="6014" spans="1:6" x14ac:dyDescent="0.35">
      <c r="A6014">
        <v>75050</v>
      </c>
      <c r="B6014" t="s">
        <v>6372</v>
      </c>
      <c r="C6014" t="s">
        <v>432</v>
      </c>
      <c r="D6014" t="s">
        <v>433</v>
      </c>
      <c r="E6014">
        <v>13.309900000000001</v>
      </c>
      <c r="F6014">
        <f t="shared" si="97"/>
        <v>75</v>
      </c>
    </row>
    <row r="6015" spans="1:6" x14ac:dyDescent="0.35">
      <c r="A6015">
        <v>75051</v>
      </c>
      <c r="B6015" t="s">
        <v>6373</v>
      </c>
      <c r="C6015" t="s">
        <v>442</v>
      </c>
      <c r="D6015" t="s">
        <v>433</v>
      </c>
      <c r="E6015">
        <v>17.2164</v>
      </c>
      <c r="F6015">
        <f t="shared" si="97"/>
        <v>75</v>
      </c>
    </row>
    <row r="6016" spans="1:6" x14ac:dyDescent="0.35">
      <c r="A6016">
        <v>75052</v>
      </c>
      <c r="B6016" t="s">
        <v>6374</v>
      </c>
      <c r="C6016" t="s">
        <v>442</v>
      </c>
      <c r="D6016" t="s">
        <v>433</v>
      </c>
      <c r="E6016">
        <v>193.29069999999999</v>
      </c>
      <c r="F6016">
        <f t="shared" si="97"/>
        <v>75</v>
      </c>
    </row>
    <row r="6017" spans="1:6" x14ac:dyDescent="0.35">
      <c r="A6017">
        <v>75053</v>
      </c>
      <c r="B6017" t="s">
        <v>6375</v>
      </c>
      <c r="C6017" t="s">
        <v>442</v>
      </c>
      <c r="D6017" t="s">
        <v>433</v>
      </c>
      <c r="E6017">
        <v>16.467099999999999</v>
      </c>
      <c r="F6017">
        <f t="shared" si="97"/>
        <v>75</v>
      </c>
    </row>
    <row r="6018" spans="1:6" x14ac:dyDescent="0.35">
      <c r="A6018">
        <v>75054</v>
      </c>
      <c r="B6018" t="s">
        <v>6376</v>
      </c>
      <c r="C6018" t="s">
        <v>442</v>
      </c>
      <c r="D6018" t="s">
        <v>433</v>
      </c>
      <c r="E6018">
        <v>10.7111</v>
      </c>
      <c r="F6018">
        <f t="shared" si="97"/>
        <v>75</v>
      </c>
    </row>
    <row r="6019" spans="1:6" x14ac:dyDescent="0.35">
      <c r="A6019">
        <v>75055</v>
      </c>
      <c r="B6019" t="s">
        <v>6377</v>
      </c>
      <c r="C6019" t="s">
        <v>428</v>
      </c>
      <c r="D6019" t="s">
        <v>429</v>
      </c>
      <c r="E6019">
        <v>18.191800000000001</v>
      </c>
      <c r="F6019">
        <f t="shared" ref="F6019:F6082" si="98">INT(A6019/1000)</f>
        <v>75</v>
      </c>
    </row>
    <row r="6020" spans="1:6" x14ac:dyDescent="0.35">
      <c r="A6020">
        <v>75056</v>
      </c>
      <c r="B6020" t="s">
        <v>6378</v>
      </c>
      <c r="C6020" t="s">
        <v>442</v>
      </c>
      <c r="D6020" t="s">
        <v>433</v>
      </c>
      <c r="E6020">
        <v>10.0898</v>
      </c>
      <c r="F6020">
        <f t="shared" si="98"/>
        <v>75</v>
      </c>
    </row>
    <row r="6021" spans="1:6" x14ac:dyDescent="0.35">
      <c r="A6021">
        <v>75057</v>
      </c>
      <c r="B6021" t="s">
        <v>6379</v>
      </c>
      <c r="C6021" t="s">
        <v>442</v>
      </c>
      <c r="D6021" t="s">
        <v>433</v>
      </c>
      <c r="E6021">
        <v>76.163399999999996</v>
      </c>
      <c r="F6021">
        <f t="shared" si="98"/>
        <v>75</v>
      </c>
    </row>
    <row r="6022" spans="1:6" x14ac:dyDescent="0.35">
      <c r="A6022">
        <v>75058</v>
      </c>
      <c r="B6022" t="s">
        <v>6380</v>
      </c>
      <c r="C6022" t="s">
        <v>442</v>
      </c>
      <c r="D6022" t="s">
        <v>433</v>
      </c>
      <c r="E6022">
        <v>9.1714000000000002</v>
      </c>
      <c r="F6022">
        <f t="shared" si="98"/>
        <v>75</v>
      </c>
    </row>
    <row r="6023" spans="1:6" x14ac:dyDescent="0.35">
      <c r="A6023">
        <v>75059</v>
      </c>
      <c r="B6023" t="s">
        <v>6381</v>
      </c>
      <c r="C6023" t="s">
        <v>432</v>
      </c>
      <c r="D6023" t="s">
        <v>433</v>
      </c>
      <c r="E6023">
        <v>21.4773</v>
      </c>
      <c r="F6023">
        <f t="shared" si="98"/>
        <v>75</v>
      </c>
    </row>
    <row r="6024" spans="1:6" x14ac:dyDescent="0.35">
      <c r="A6024">
        <v>75060</v>
      </c>
      <c r="B6024" t="s">
        <v>6382</v>
      </c>
      <c r="C6024" t="s">
        <v>432</v>
      </c>
      <c r="D6024" t="s">
        <v>433</v>
      </c>
      <c r="E6024">
        <v>8.9404000000000003</v>
      </c>
      <c r="F6024">
        <f t="shared" si="98"/>
        <v>75</v>
      </c>
    </row>
    <row r="6025" spans="1:6" x14ac:dyDescent="0.35">
      <c r="A6025">
        <v>75061</v>
      </c>
      <c r="B6025" t="s">
        <v>6383</v>
      </c>
      <c r="C6025" t="s">
        <v>442</v>
      </c>
      <c r="D6025" t="s">
        <v>433</v>
      </c>
      <c r="E6025">
        <v>19.888999999999999</v>
      </c>
      <c r="F6025">
        <f t="shared" si="98"/>
        <v>75</v>
      </c>
    </row>
    <row r="6026" spans="1:6" x14ac:dyDescent="0.35">
      <c r="A6026">
        <v>75063</v>
      </c>
      <c r="B6026" t="s">
        <v>6384</v>
      </c>
      <c r="C6026" t="s">
        <v>432</v>
      </c>
      <c r="D6026" t="s">
        <v>433</v>
      </c>
      <c r="E6026">
        <v>24.072700000000001</v>
      </c>
      <c r="F6026">
        <f t="shared" si="98"/>
        <v>75</v>
      </c>
    </row>
    <row r="6027" spans="1:6" x14ac:dyDescent="0.35">
      <c r="A6027">
        <v>75064</v>
      </c>
      <c r="B6027" t="s">
        <v>6385</v>
      </c>
      <c r="C6027" t="s">
        <v>432</v>
      </c>
      <c r="D6027" t="s">
        <v>433</v>
      </c>
      <c r="E6027">
        <v>39.303199999999997</v>
      </c>
      <c r="F6027">
        <f t="shared" si="98"/>
        <v>75</v>
      </c>
    </row>
    <row r="6028" spans="1:6" x14ac:dyDescent="0.35">
      <c r="A6028">
        <v>75065</v>
      </c>
      <c r="B6028" t="s">
        <v>6386</v>
      </c>
      <c r="C6028" t="s">
        <v>428</v>
      </c>
      <c r="D6028" t="s">
        <v>429</v>
      </c>
      <c r="E6028">
        <v>59.694000000000003</v>
      </c>
      <c r="F6028">
        <f t="shared" si="98"/>
        <v>75</v>
      </c>
    </row>
    <row r="6029" spans="1:6" x14ac:dyDescent="0.35">
      <c r="A6029">
        <v>75066</v>
      </c>
      <c r="B6029" t="s">
        <v>6387</v>
      </c>
      <c r="C6029" t="s">
        <v>432</v>
      </c>
      <c r="D6029" t="s">
        <v>433</v>
      </c>
      <c r="E6029">
        <v>33.393000000000001</v>
      </c>
      <c r="F6029">
        <f t="shared" si="98"/>
        <v>75</v>
      </c>
    </row>
    <row r="6030" spans="1:6" x14ac:dyDescent="0.35">
      <c r="A6030">
        <v>75067</v>
      </c>
      <c r="B6030" t="s">
        <v>6388</v>
      </c>
      <c r="C6030" t="s">
        <v>442</v>
      </c>
      <c r="D6030" t="s">
        <v>433</v>
      </c>
      <c r="E6030">
        <v>13.101699999999999</v>
      </c>
      <c r="F6030">
        <f t="shared" si="98"/>
        <v>75</v>
      </c>
    </row>
    <row r="6031" spans="1:6" x14ac:dyDescent="0.35">
      <c r="A6031">
        <v>75068</v>
      </c>
      <c r="B6031" t="s">
        <v>6389</v>
      </c>
      <c r="C6031" t="s">
        <v>428</v>
      </c>
      <c r="D6031" t="s">
        <v>429</v>
      </c>
      <c r="E6031">
        <v>8.2986000000000004</v>
      </c>
      <c r="F6031">
        <f t="shared" si="98"/>
        <v>75</v>
      </c>
    </row>
    <row r="6032" spans="1:6" x14ac:dyDescent="0.35">
      <c r="A6032">
        <v>75069</v>
      </c>
      <c r="B6032" t="s">
        <v>6390</v>
      </c>
      <c r="C6032" t="s">
        <v>428</v>
      </c>
      <c r="D6032" t="s">
        <v>429</v>
      </c>
      <c r="E6032">
        <v>21.259699999999999</v>
      </c>
      <c r="F6032">
        <f t="shared" si="98"/>
        <v>75</v>
      </c>
    </row>
    <row r="6033" spans="1:6" x14ac:dyDescent="0.35">
      <c r="A6033">
        <v>75070</v>
      </c>
      <c r="B6033" t="s">
        <v>6391</v>
      </c>
      <c r="C6033" t="s">
        <v>442</v>
      </c>
      <c r="D6033" t="s">
        <v>433</v>
      </c>
      <c r="E6033">
        <v>27.948399999999999</v>
      </c>
      <c r="F6033">
        <f t="shared" si="98"/>
        <v>75</v>
      </c>
    </row>
    <row r="6034" spans="1:6" x14ac:dyDescent="0.35">
      <c r="A6034">
        <v>75071</v>
      </c>
      <c r="B6034" t="s">
        <v>6392</v>
      </c>
      <c r="C6034" t="s">
        <v>428</v>
      </c>
      <c r="D6034" t="s">
        <v>429</v>
      </c>
      <c r="E6034">
        <v>8.0295000000000005</v>
      </c>
      <c r="F6034">
        <f t="shared" si="98"/>
        <v>75</v>
      </c>
    </row>
    <row r="6035" spans="1:6" x14ac:dyDescent="0.35">
      <c r="A6035">
        <v>75072</v>
      </c>
      <c r="B6035" t="s">
        <v>6393</v>
      </c>
      <c r="C6035" t="s">
        <v>432</v>
      </c>
      <c r="D6035" t="s">
        <v>433</v>
      </c>
      <c r="E6035">
        <v>27.248899999999999</v>
      </c>
      <c r="F6035">
        <f t="shared" si="98"/>
        <v>75</v>
      </c>
    </row>
    <row r="6036" spans="1:6" x14ac:dyDescent="0.35">
      <c r="A6036">
        <v>75073</v>
      </c>
      <c r="B6036" t="s">
        <v>6394</v>
      </c>
      <c r="C6036" t="s">
        <v>442</v>
      </c>
      <c r="D6036" t="s">
        <v>433</v>
      </c>
      <c r="E6036">
        <v>35.544600000000003</v>
      </c>
      <c r="F6036">
        <f t="shared" si="98"/>
        <v>75</v>
      </c>
    </row>
    <row r="6037" spans="1:6" x14ac:dyDescent="0.35">
      <c r="A6037">
        <v>75074</v>
      </c>
      <c r="B6037" t="s">
        <v>6395</v>
      </c>
      <c r="C6037" t="s">
        <v>442</v>
      </c>
      <c r="D6037" t="s">
        <v>433</v>
      </c>
      <c r="E6037">
        <v>9.3126999999999995</v>
      </c>
      <c r="F6037">
        <f t="shared" si="98"/>
        <v>75</v>
      </c>
    </row>
    <row r="6038" spans="1:6" x14ac:dyDescent="0.35">
      <c r="A6038">
        <v>75075</v>
      </c>
      <c r="B6038" t="s">
        <v>6396</v>
      </c>
      <c r="C6038" t="s">
        <v>428</v>
      </c>
      <c r="D6038" t="s">
        <v>429</v>
      </c>
      <c r="E6038">
        <v>5.5362</v>
      </c>
      <c r="F6038">
        <f t="shared" si="98"/>
        <v>75</v>
      </c>
    </row>
    <row r="6039" spans="1:6" x14ac:dyDescent="0.35">
      <c r="A6039">
        <v>75076</v>
      </c>
      <c r="B6039" t="s">
        <v>6397</v>
      </c>
      <c r="C6039" t="s">
        <v>428</v>
      </c>
      <c r="D6039" t="s">
        <v>429</v>
      </c>
      <c r="E6039">
        <v>30.6629</v>
      </c>
      <c r="F6039">
        <f t="shared" si="98"/>
        <v>75</v>
      </c>
    </row>
    <row r="6040" spans="1:6" x14ac:dyDescent="0.35">
      <c r="A6040">
        <v>75077</v>
      </c>
      <c r="B6040" t="s">
        <v>6398</v>
      </c>
      <c r="C6040" t="s">
        <v>432</v>
      </c>
      <c r="D6040" t="s">
        <v>433</v>
      </c>
      <c r="E6040">
        <v>25.300599999999999</v>
      </c>
      <c r="F6040">
        <f t="shared" si="98"/>
        <v>75</v>
      </c>
    </row>
    <row r="6041" spans="1:6" x14ac:dyDescent="0.35">
      <c r="A6041">
        <v>75078</v>
      </c>
      <c r="B6041" t="s">
        <v>6399</v>
      </c>
      <c r="C6041" t="s">
        <v>442</v>
      </c>
      <c r="D6041" t="s">
        <v>433</v>
      </c>
      <c r="E6041">
        <v>12.7331</v>
      </c>
      <c r="F6041">
        <f t="shared" si="98"/>
        <v>75</v>
      </c>
    </row>
    <row r="6042" spans="1:6" x14ac:dyDescent="0.35">
      <c r="A6042">
        <v>75079</v>
      </c>
      <c r="B6042" t="s">
        <v>6400</v>
      </c>
      <c r="C6042" t="s">
        <v>428</v>
      </c>
      <c r="D6042" t="s">
        <v>429</v>
      </c>
      <c r="E6042">
        <v>31.324300000000001</v>
      </c>
      <c r="F6042">
        <f t="shared" si="98"/>
        <v>75</v>
      </c>
    </row>
    <row r="6043" spans="1:6" x14ac:dyDescent="0.35">
      <c r="A6043">
        <v>75080</v>
      </c>
      <c r="B6043" t="s">
        <v>6401</v>
      </c>
      <c r="C6043" t="s">
        <v>428</v>
      </c>
      <c r="D6043" t="s">
        <v>429</v>
      </c>
      <c r="E6043">
        <v>17.272099999999998</v>
      </c>
      <c r="F6043">
        <f t="shared" si="98"/>
        <v>75</v>
      </c>
    </row>
    <row r="6044" spans="1:6" x14ac:dyDescent="0.35">
      <c r="A6044">
        <v>75081</v>
      </c>
      <c r="B6044" t="s">
        <v>6402</v>
      </c>
      <c r="C6044" t="s">
        <v>442</v>
      </c>
      <c r="D6044" t="s">
        <v>433</v>
      </c>
      <c r="E6044">
        <v>36.077500000000001</v>
      </c>
      <c r="F6044">
        <f t="shared" si="98"/>
        <v>75</v>
      </c>
    </row>
    <row r="6045" spans="1:6" x14ac:dyDescent="0.35">
      <c r="A6045">
        <v>75082</v>
      </c>
      <c r="B6045" t="s">
        <v>6403</v>
      </c>
      <c r="C6045" t="s">
        <v>442</v>
      </c>
      <c r="D6045" t="s">
        <v>433</v>
      </c>
      <c r="E6045">
        <v>9.0961999999999996</v>
      </c>
      <c r="F6045">
        <f t="shared" si="98"/>
        <v>75</v>
      </c>
    </row>
    <row r="6046" spans="1:6" x14ac:dyDescent="0.35">
      <c r="A6046">
        <v>75083</v>
      </c>
      <c r="B6046" t="s">
        <v>6404</v>
      </c>
      <c r="C6046" t="s">
        <v>428</v>
      </c>
      <c r="D6046" t="s">
        <v>429</v>
      </c>
      <c r="E6046">
        <v>20.854500000000002</v>
      </c>
      <c r="F6046">
        <f t="shared" si="98"/>
        <v>75</v>
      </c>
    </row>
    <row r="6047" spans="1:6" x14ac:dyDescent="0.35">
      <c r="A6047">
        <v>75084</v>
      </c>
      <c r="B6047" t="s">
        <v>6405</v>
      </c>
      <c r="C6047" t="s">
        <v>432</v>
      </c>
      <c r="D6047" t="s">
        <v>433</v>
      </c>
      <c r="E6047">
        <v>24.625900000000001</v>
      </c>
      <c r="F6047">
        <f t="shared" si="98"/>
        <v>75</v>
      </c>
    </row>
    <row r="6048" spans="1:6" x14ac:dyDescent="0.35">
      <c r="A6048">
        <v>75085</v>
      </c>
      <c r="B6048" t="s">
        <v>6406</v>
      </c>
      <c r="C6048" t="s">
        <v>432</v>
      </c>
      <c r="D6048" t="s">
        <v>433</v>
      </c>
      <c r="E6048">
        <v>22.332000000000001</v>
      </c>
      <c r="F6048">
        <f t="shared" si="98"/>
        <v>75</v>
      </c>
    </row>
    <row r="6049" spans="1:6" x14ac:dyDescent="0.35">
      <c r="A6049">
        <v>75086</v>
      </c>
      <c r="B6049" t="s">
        <v>6407</v>
      </c>
      <c r="C6049" t="s">
        <v>432</v>
      </c>
      <c r="D6049" t="s">
        <v>433</v>
      </c>
      <c r="E6049">
        <v>7.7565999999999997</v>
      </c>
      <c r="F6049">
        <f t="shared" si="98"/>
        <v>75</v>
      </c>
    </row>
    <row r="6050" spans="1:6" x14ac:dyDescent="0.35">
      <c r="A6050">
        <v>75087</v>
      </c>
      <c r="B6050" t="s">
        <v>6408</v>
      </c>
      <c r="C6050" t="s">
        <v>428</v>
      </c>
      <c r="D6050" t="s">
        <v>429</v>
      </c>
      <c r="E6050">
        <v>23.335899999999999</v>
      </c>
      <c r="F6050">
        <f t="shared" si="98"/>
        <v>75</v>
      </c>
    </row>
    <row r="6051" spans="1:6" x14ac:dyDescent="0.35">
      <c r="A6051">
        <v>75088</v>
      </c>
      <c r="B6051" t="s">
        <v>6409</v>
      </c>
      <c r="C6051" t="s">
        <v>432</v>
      </c>
      <c r="D6051" t="s">
        <v>433</v>
      </c>
      <c r="E6051">
        <v>43.327199999999998</v>
      </c>
      <c r="F6051">
        <f t="shared" si="98"/>
        <v>75</v>
      </c>
    </row>
    <row r="6052" spans="1:6" x14ac:dyDescent="0.35">
      <c r="A6052">
        <v>75089</v>
      </c>
      <c r="B6052" t="s">
        <v>6410</v>
      </c>
      <c r="C6052" t="s">
        <v>442</v>
      </c>
      <c r="D6052" t="s">
        <v>433</v>
      </c>
      <c r="E6052">
        <v>8.109</v>
      </c>
      <c r="F6052">
        <f t="shared" si="98"/>
        <v>75</v>
      </c>
    </row>
    <row r="6053" spans="1:6" x14ac:dyDescent="0.35">
      <c r="A6053">
        <v>75090</v>
      </c>
      <c r="B6053" t="s">
        <v>6411</v>
      </c>
      <c r="C6053" t="s">
        <v>432</v>
      </c>
      <c r="D6053" t="s">
        <v>433</v>
      </c>
      <c r="E6053">
        <v>98.266099999999994</v>
      </c>
      <c r="F6053">
        <f t="shared" si="98"/>
        <v>75</v>
      </c>
    </row>
    <row r="6054" spans="1:6" x14ac:dyDescent="0.35">
      <c r="A6054">
        <v>75091</v>
      </c>
      <c r="B6054" t="s">
        <v>6412</v>
      </c>
      <c r="C6054" t="s">
        <v>442</v>
      </c>
      <c r="D6054" t="s">
        <v>433</v>
      </c>
      <c r="E6054">
        <v>15.290699999999999</v>
      </c>
      <c r="F6054">
        <f t="shared" si="98"/>
        <v>75</v>
      </c>
    </row>
    <row r="6055" spans="1:6" x14ac:dyDescent="0.35">
      <c r="A6055">
        <v>75092</v>
      </c>
      <c r="B6055" t="s">
        <v>6413</v>
      </c>
      <c r="C6055" t="s">
        <v>442</v>
      </c>
      <c r="D6055" t="s">
        <v>433</v>
      </c>
      <c r="E6055">
        <v>62.385899999999999</v>
      </c>
      <c r="F6055">
        <f t="shared" si="98"/>
        <v>75</v>
      </c>
    </row>
    <row r="6056" spans="1:6" x14ac:dyDescent="0.35">
      <c r="A6056">
        <v>75093</v>
      </c>
      <c r="B6056" t="s">
        <v>6414</v>
      </c>
      <c r="C6056" t="s">
        <v>428</v>
      </c>
      <c r="D6056" t="s">
        <v>429</v>
      </c>
      <c r="E6056">
        <v>60.376899999999999</v>
      </c>
      <c r="F6056">
        <f t="shared" si="98"/>
        <v>75</v>
      </c>
    </row>
    <row r="6057" spans="1:6" x14ac:dyDescent="0.35">
      <c r="A6057">
        <v>75094</v>
      </c>
      <c r="B6057" t="s">
        <v>6415</v>
      </c>
      <c r="C6057" t="s">
        <v>428</v>
      </c>
      <c r="D6057" t="s">
        <v>429</v>
      </c>
      <c r="E6057">
        <v>9.5876000000000001</v>
      </c>
      <c r="F6057">
        <f t="shared" si="98"/>
        <v>75</v>
      </c>
    </row>
    <row r="6058" spans="1:6" x14ac:dyDescent="0.35">
      <c r="A6058">
        <v>75095</v>
      </c>
      <c r="B6058" t="s">
        <v>6416</v>
      </c>
      <c r="C6058" t="s">
        <v>442</v>
      </c>
      <c r="D6058" t="s">
        <v>433</v>
      </c>
      <c r="E6058">
        <v>8.9231999999999996</v>
      </c>
      <c r="F6058">
        <f t="shared" si="98"/>
        <v>75</v>
      </c>
    </row>
    <row r="6059" spans="1:6" x14ac:dyDescent="0.35">
      <c r="A6059">
        <v>75096</v>
      </c>
      <c r="B6059" t="s">
        <v>2314</v>
      </c>
      <c r="C6059" t="s">
        <v>442</v>
      </c>
      <c r="D6059" t="s">
        <v>433</v>
      </c>
      <c r="E6059">
        <v>4.8082000000000003</v>
      </c>
      <c r="F6059">
        <f t="shared" si="98"/>
        <v>75</v>
      </c>
    </row>
    <row r="6060" spans="1:6" x14ac:dyDescent="0.35">
      <c r="A6060">
        <v>75097</v>
      </c>
      <c r="B6060" t="s">
        <v>6417</v>
      </c>
      <c r="C6060" t="s">
        <v>442</v>
      </c>
      <c r="D6060" t="s">
        <v>433</v>
      </c>
      <c r="E6060">
        <v>34.726399999999998</v>
      </c>
      <c r="F6060">
        <f t="shared" si="98"/>
        <v>75</v>
      </c>
    </row>
    <row r="6061" spans="1:6" x14ac:dyDescent="0.35">
      <c r="A6061">
        <v>75098</v>
      </c>
      <c r="B6061" t="s">
        <v>6418</v>
      </c>
      <c r="C6061" t="s">
        <v>432</v>
      </c>
      <c r="D6061" t="s">
        <v>433</v>
      </c>
      <c r="E6061">
        <v>43.428600000000003</v>
      </c>
      <c r="F6061">
        <f t="shared" si="98"/>
        <v>75</v>
      </c>
    </row>
    <row r="6062" spans="1:6" x14ac:dyDescent="0.35">
      <c r="A6062">
        <v>76001</v>
      </c>
      <c r="B6062" t="s">
        <v>6419</v>
      </c>
      <c r="C6062" t="s">
        <v>442</v>
      </c>
      <c r="D6062" t="s">
        <v>433</v>
      </c>
      <c r="E6062">
        <v>97.300399999999996</v>
      </c>
      <c r="F6062">
        <f t="shared" si="98"/>
        <v>76</v>
      </c>
    </row>
    <row r="6063" spans="1:6" x14ac:dyDescent="0.35">
      <c r="A6063">
        <v>76002</v>
      </c>
      <c r="B6063" t="s">
        <v>6420</v>
      </c>
      <c r="C6063" t="s">
        <v>432</v>
      </c>
      <c r="D6063" t="s">
        <v>433</v>
      </c>
      <c r="E6063">
        <v>77.596100000000007</v>
      </c>
      <c r="F6063">
        <f t="shared" si="98"/>
        <v>76</v>
      </c>
    </row>
    <row r="6064" spans="1:6" x14ac:dyDescent="0.35">
      <c r="A6064">
        <v>76003</v>
      </c>
      <c r="B6064" t="s">
        <v>6421</v>
      </c>
      <c r="C6064" t="s">
        <v>442</v>
      </c>
      <c r="D6064" t="s">
        <v>433</v>
      </c>
      <c r="E6064">
        <v>55.998399999999997</v>
      </c>
      <c r="F6064">
        <f t="shared" si="98"/>
        <v>76</v>
      </c>
    </row>
    <row r="6065" spans="1:6" x14ac:dyDescent="0.35">
      <c r="A6065">
        <v>76004</v>
      </c>
      <c r="B6065" t="s">
        <v>6422</v>
      </c>
      <c r="C6065" t="s">
        <v>442</v>
      </c>
      <c r="D6065" t="s">
        <v>433</v>
      </c>
      <c r="E6065">
        <v>76.676500000000004</v>
      </c>
      <c r="F6065">
        <f t="shared" si="98"/>
        <v>76</v>
      </c>
    </row>
    <row r="6066" spans="1:6" x14ac:dyDescent="0.35">
      <c r="A6066">
        <v>76005</v>
      </c>
      <c r="B6066" t="s">
        <v>6423</v>
      </c>
      <c r="C6066" t="s">
        <v>451</v>
      </c>
      <c r="D6066" t="s">
        <v>433</v>
      </c>
      <c r="E6066">
        <v>59.299399999999999</v>
      </c>
      <c r="F6066">
        <f t="shared" si="98"/>
        <v>76</v>
      </c>
    </row>
    <row r="6067" spans="1:6" x14ac:dyDescent="0.35">
      <c r="A6067">
        <v>76006</v>
      </c>
      <c r="B6067" t="s">
        <v>6424</v>
      </c>
      <c r="C6067" t="s">
        <v>442</v>
      </c>
      <c r="D6067" t="s">
        <v>433</v>
      </c>
      <c r="E6067">
        <v>89.106499999999997</v>
      </c>
      <c r="F6067">
        <f t="shared" si="98"/>
        <v>76</v>
      </c>
    </row>
    <row r="6068" spans="1:6" x14ac:dyDescent="0.35">
      <c r="A6068">
        <v>76007</v>
      </c>
      <c r="B6068" t="s">
        <v>6425</v>
      </c>
      <c r="C6068" t="s">
        <v>428</v>
      </c>
      <c r="D6068" t="s">
        <v>429</v>
      </c>
      <c r="E6068">
        <v>85.817899999999995</v>
      </c>
      <c r="F6068">
        <f t="shared" si="98"/>
        <v>76</v>
      </c>
    </row>
    <row r="6069" spans="1:6" x14ac:dyDescent="0.35">
      <c r="A6069">
        <v>76008</v>
      </c>
      <c r="B6069" t="s">
        <v>6426</v>
      </c>
      <c r="C6069" t="s">
        <v>442</v>
      </c>
      <c r="D6069" t="s">
        <v>433</v>
      </c>
      <c r="E6069">
        <v>41.8949</v>
      </c>
      <c r="F6069">
        <f t="shared" si="98"/>
        <v>76</v>
      </c>
    </row>
    <row r="6070" spans="1:6" x14ac:dyDescent="0.35">
      <c r="A6070">
        <v>76009</v>
      </c>
      <c r="B6070" t="s">
        <v>6427</v>
      </c>
      <c r="C6070" t="s">
        <v>432</v>
      </c>
      <c r="D6070" t="s">
        <v>433</v>
      </c>
      <c r="E6070">
        <v>83.235600000000005</v>
      </c>
      <c r="F6070">
        <f t="shared" si="98"/>
        <v>76</v>
      </c>
    </row>
    <row r="6071" spans="1:6" x14ac:dyDescent="0.35">
      <c r="A6071">
        <v>76010</v>
      </c>
      <c r="B6071" t="s">
        <v>6428</v>
      </c>
      <c r="C6071" t="s">
        <v>442</v>
      </c>
      <c r="D6071" t="s">
        <v>433</v>
      </c>
      <c r="E6071">
        <v>29.563400000000001</v>
      </c>
      <c r="F6071">
        <f t="shared" si="98"/>
        <v>76</v>
      </c>
    </row>
    <row r="6072" spans="1:6" x14ac:dyDescent="0.35">
      <c r="A6072">
        <v>76011</v>
      </c>
      <c r="B6072" t="s">
        <v>6429</v>
      </c>
      <c r="C6072" t="s">
        <v>442</v>
      </c>
      <c r="D6072" t="s">
        <v>433</v>
      </c>
      <c r="E6072">
        <v>25.293099999999999</v>
      </c>
      <c r="F6072">
        <f t="shared" si="98"/>
        <v>76</v>
      </c>
    </row>
    <row r="6073" spans="1:6" x14ac:dyDescent="0.35">
      <c r="A6073">
        <v>76012</v>
      </c>
      <c r="B6073" t="s">
        <v>6430</v>
      </c>
      <c r="C6073" t="s">
        <v>432</v>
      </c>
      <c r="D6073" t="s">
        <v>433</v>
      </c>
      <c r="E6073">
        <v>98.946600000000004</v>
      </c>
      <c r="F6073">
        <f t="shared" si="98"/>
        <v>76</v>
      </c>
    </row>
    <row r="6074" spans="1:6" x14ac:dyDescent="0.35">
      <c r="A6074">
        <v>76013</v>
      </c>
      <c r="B6074" t="s">
        <v>6431</v>
      </c>
      <c r="C6074" t="s">
        <v>442</v>
      </c>
      <c r="D6074" t="s">
        <v>433</v>
      </c>
      <c r="E6074">
        <v>82.5916</v>
      </c>
      <c r="F6074">
        <f t="shared" si="98"/>
        <v>76</v>
      </c>
    </row>
    <row r="6075" spans="1:6" x14ac:dyDescent="0.35">
      <c r="A6075">
        <v>76014</v>
      </c>
      <c r="B6075" t="s">
        <v>6432</v>
      </c>
      <c r="C6075" t="s">
        <v>428</v>
      </c>
      <c r="D6075" t="s">
        <v>429</v>
      </c>
      <c r="E6075">
        <v>59.993299999999998</v>
      </c>
      <c r="F6075">
        <f t="shared" si="98"/>
        <v>76</v>
      </c>
    </row>
    <row r="6076" spans="1:6" x14ac:dyDescent="0.35">
      <c r="A6076">
        <v>76015</v>
      </c>
      <c r="B6076" t="s">
        <v>6433</v>
      </c>
      <c r="C6076" t="s">
        <v>432</v>
      </c>
      <c r="D6076" t="s">
        <v>433</v>
      </c>
      <c r="E6076">
        <v>106.1311</v>
      </c>
      <c r="F6076">
        <f t="shared" si="98"/>
        <v>76</v>
      </c>
    </row>
    <row r="6077" spans="1:6" x14ac:dyDescent="0.35">
      <c r="A6077">
        <v>76016</v>
      </c>
      <c r="B6077" t="s">
        <v>6434</v>
      </c>
      <c r="C6077" t="s">
        <v>451</v>
      </c>
      <c r="D6077" t="s">
        <v>433</v>
      </c>
      <c r="E6077">
        <v>15.7127</v>
      </c>
      <c r="F6077">
        <f t="shared" si="98"/>
        <v>76</v>
      </c>
    </row>
    <row r="6078" spans="1:6" x14ac:dyDescent="0.35">
      <c r="A6078">
        <v>76017</v>
      </c>
      <c r="B6078" t="s">
        <v>6435</v>
      </c>
      <c r="C6078" t="s">
        <v>442</v>
      </c>
      <c r="D6078" t="s">
        <v>433</v>
      </c>
      <c r="E6078">
        <v>12.5037</v>
      </c>
      <c r="F6078">
        <f t="shared" si="98"/>
        <v>76</v>
      </c>
    </row>
    <row r="6079" spans="1:6" x14ac:dyDescent="0.35">
      <c r="A6079">
        <v>76018</v>
      </c>
      <c r="B6079" t="s">
        <v>6436</v>
      </c>
      <c r="C6079" t="s">
        <v>442</v>
      </c>
      <c r="D6079" t="s">
        <v>433</v>
      </c>
      <c r="E6079">
        <v>42.319400000000002</v>
      </c>
      <c r="F6079">
        <f t="shared" si="98"/>
        <v>76</v>
      </c>
    </row>
    <row r="6080" spans="1:6" x14ac:dyDescent="0.35">
      <c r="A6080">
        <v>76019</v>
      </c>
      <c r="B6080" t="s">
        <v>6437</v>
      </c>
      <c r="C6080" t="s">
        <v>451</v>
      </c>
      <c r="D6080" t="s">
        <v>433</v>
      </c>
      <c r="E6080">
        <v>48.435600000000001</v>
      </c>
      <c r="F6080">
        <f t="shared" si="98"/>
        <v>76</v>
      </c>
    </row>
    <row r="6081" spans="1:6" x14ac:dyDescent="0.35">
      <c r="A6081">
        <v>76020</v>
      </c>
      <c r="B6081" t="s">
        <v>6438</v>
      </c>
      <c r="C6081" t="s">
        <v>451</v>
      </c>
      <c r="D6081" t="s">
        <v>433</v>
      </c>
      <c r="E6081">
        <v>30.129100000000001</v>
      </c>
      <c r="F6081">
        <f t="shared" si="98"/>
        <v>76</v>
      </c>
    </row>
    <row r="6082" spans="1:6" x14ac:dyDescent="0.35">
      <c r="A6082">
        <v>76021</v>
      </c>
      <c r="B6082" t="s">
        <v>6439</v>
      </c>
      <c r="C6082" t="s">
        <v>432</v>
      </c>
      <c r="D6082" t="s">
        <v>433</v>
      </c>
      <c r="E6082">
        <v>35.203600000000002</v>
      </c>
      <c r="F6082">
        <f t="shared" si="98"/>
        <v>76</v>
      </c>
    </row>
    <row r="6083" spans="1:6" x14ac:dyDescent="0.35">
      <c r="A6083">
        <v>76022</v>
      </c>
      <c r="B6083" t="s">
        <v>6440</v>
      </c>
      <c r="C6083" t="s">
        <v>451</v>
      </c>
      <c r="D6083" t="s">
        <v>433</v>
      </c>
      <c r="E6083">
        <v>28.686599999999999</v>
      </c>
      <c r="F6083">
        <f t="shared" ref="F6083:F6146" si="99">INT(A6083/1000)</f>
        <v>76</v>
      </c>
    </row>
    <row r="6084" spans="1:6" x14ac:dyDescent="0.35">
      <c r="A6084">
        <v>76023</v>
      </c>
      <c r="B6084" t="s">
        <v>6441</v>
      </c>
      <c r="C6084" t="s">
        <v>451</v>
      </c>
      <c r="D6084" t="s">
        <v>433</v>
      </c>
      <c r="E6084">
        <v>32.9816</v>
      </c>
      <c r="F6084">
        <f t="shared" si="99"/>
        <v>76</v>
      </c>
    </row>
    <row r="6085" spans="1:6" x14ac:dyDescent="0.35">
      <c r="A6085">
        <v>76024</v>
      </c>
      <c r="B6085" t="s">
        <v>6442</v>
      </c>
      <c r="C6085" t="s">
        <v>442</v>
      </c>
      <c r="D6085" t="s">
        <v>433</v>
      </c>
      <c r="E6085">
        <v>34.398299999999999</v>
      </c>
      <c r="F6085">
        <f t="shared" si="99"/>
        <v>76</v>
      </c>
    </row>
    <row r="6086" spans="1:6" x14ac:dyDescent="0.35">
      <c r="A6086">
        <v>76025</v>
      </c>
      <c r="B6086" t="s">
        <v>6443</v>
      </c>
      <c r="C6086" t="s">
        <v>451</v>
      </c>
      <c r="D6086" t="s">
        <v>433</v>
      </c>
      <c r="E6086">
        <v>75.045500000000004</v>
      </c>
      <c r="F6086">
        <f t="shared" si="99"/>
        <v>76</v>
      </c>
    </row>
    <row r="6087" spans="1:6" x14ac:dyDescent="0.35">
      <c r="A6087">
        <v>76026</v>
      </c>
      <c r="B6087" t="s">
        <v>6444</v>
      </c>
      <c r="C6087" t="s">
        <v>451</v>
      </c>
      <c r="D6087" t="s">
        <v>433</v>
      </c>
      <c r="E6087">
        <v>47.9422</v>
      </c>
      <c r="F6087">
        <f t="shared" si="99"/>
        <v>76</v>
      </c>
    </row>
    <row r="6088" spans="1:6" x14ac:dyDescent="0.35">
      <c r="A6088">
        <v>76027</v>
      </c>
      <c r="B6088" t="s">
        <v>6445</v>
      </c>
      <c r="C6088" t="s">
        <v>451</v>
      </c>
      <c r="D6088" t="s">
        <v>433</v>
      </c>
      <c r="E6088">
        <v>24.907299999999999</v>
      </c>
      <c r="F6088">
        <f t="shared" si="99"/>
        <v>76</v>
      </c>
    </row>
    <row r="6089" spans="1:6" x14ac:dyDescent="0.35">
      <c r="A6089">
        <v>76028</v>
      </c>
      <c r="B6089" t="s">
        <v>6446</v>
      </c>
      <c r="C6089" t="s">
        <v>451</v>
      </c>
      <c r="D6089" t="s">
        <v>433</v>
      </c>
      <c r="E6089">
        <v>71.248800000000003</v>
      </c>
      <c r="F6089">
        <f t="shared" si="99"/>
        <v>76</v>
      </c>
    </row>
    <row r="6090" spans="1:6" x14ac:dyDescent="0.35">
      <c r="A6090">
        <v>76029</v>
      </c>
      <c r="B6090" t="s">
        <v>6447</v>
      </c>
      <c r="C6090" t="s">
        <v>451</v>
      </c>
      <c r="D6090" t="s">
        <v>433</v>
      </c>
      <c r="E6090">
        <v>89.795100000000005</v>
      </c>
      <c r="F6090">
        <f t="shared" si="99"/>
        <v>76</v>
      </c>
    </row>
    <row r="6091" spans="1:6" x14ac:dyDescent="0.35">
      <c r="A6091">
        <v>76030</v>
      </c>
      <c r="B6091" t="s">
        <v>6448</v>
      </c>
      <c r="C6091" t="s">
        <v>451</v>
      </c>
      <c r="D6091" t="s">
        <v>433</v>
      </c>
      <c r="E6091">
        <v>29.092300000000002</v>
      </c>
      <c r="F6091">
        <f t="shared" si="99"/>
        <v>76</v>
      </c>
    </row>
    <row r="6092" spans="1:6" x14ac:dyDescent="0.35">
      <c r="A6092">
        <v>76031</v>
      </c>
      <c r="B6092" t="s">
        <v>6449</v>
      </c>
      <c r="C6092" t="s">
        <v>451</v>
      </c>
      <c r="D6092" t="s">
        <v>433</v>
      </c>
      <c r="E6092">
        <v>28.371300000000002</v>
      </c>
      <c r="F6092">
        <f t="shared" si="99"/>
        <v>76</v>
      </c>
    </row>
    <row r="6093" spans="1:6" x14ac:dyDescent="0.35">
      <c r="A6093">
        <v>76032</v>
      </c>
      <c r="B6093" t="s">
        <v>6450</v>
      </c>
      <c r="C6093" t="s">
        <v>442</v>
      </c>
      <c r="D6093" t="s">
        <v>433</v>
      </c>
      <c r="E6093">
        <v>72.559200000000004</v>
      </c>
      <c r="F6093">
        <f t="shared" si="99"/>
        <v>76</v>
      </c>
    </row>
    <row r="6094" spans="1:6" x14ac:dyDescent="0.35">
      <c r="A6094">
        <v>76033</v>
      </c>
      <c r="B6094" t="s">
        <v>6451</v>
      </c>
      <c r="C6094" t="s">
        <v>432</v>
      </c>
      <c r="D6094" t="s">
        <v>433</v>
      </c>
      <c r="E6094">
        <v>115.2149</v>
      </c>
      <c r="F6094">
        <f t="shared" si="99"/>
        <v>76</v>
      </c>
    </row>
    <row r="6095" spans="1:6" x14ac:dyDescent="0.35">
      <c r="A6095">
        <v>76034</v>
      </c>
      <c r="B6095" t="s">
        <v>6452</v>
      </c>
      <c r="C6095" t="s">
        <v>451</v>
      </c>
      <c r="D6095" t="s">
        <v>433</v>
      </c>
      <c r="E6095">
        <v>46.101999999999997</v>
      </c>
      <c r="F6095">
        <f t="shared" si="99"/>
        <v>76</v>
      </c>
    </row>
    <row r="6096" spans="1:6" x14ac:dyDescent="0.35">
      <c r="A6096">
        <v>76035</v>
      </c>
      <c r="B6096" t="s">
        <v>6453</v>
      </c>
      <c r="C6096" t="s">
        <v>451</v>
      </c>
      <c r="D6096" t="s">
        <v>433</v>
      </c>
      <c r="E6096">
        <v>24.0334</v>
      </c>
      <c r="F6096">
        <f t="shared" si="99"/>
        <v>76</v>
      </c>
    </row>
    <row r="6097" spans="1:6" x14ac:dyDescent="0.35">
      <c r="A6097">
        <v>76036</v>
      </c>
      <c r="B6097" t="s">
        <v>6454</v>
      </c>
      <c r="C6097" t="s">
        <v>432</v>
      </c>
      <c r="D6097" t="s">
        <v>433</v>
      </c>
      <c r="E6097">
        <v>208.91249999999999</v>
      </c>
      <c r="F6097">
        <f t="shared" si="99"/>
        <v>76</v>
      </c>
    </row>
    <row r="6098" spans="1:6" x14ac:dyDescent="0.35">
      <c r="A6098">
        <v>76037</v>
      </c>
      <c r="B6098" t="s">
        <v>6455</v>
      </c>
      <c r="C6098" t="s">
        <v>432</v>
      </c>
      <c r="D6098" t="s">
        <v>433</v>
      </c>
      <c r="E6098">
        <v>66.708699999999993</v>
      </c>
      <c r="F6098">
        <f t="shared" si="99"/>
        <v>76</v>
      </c>
    </row>
    <row r="6099" spans="1:6" x14ac:dyDescent="0.35">
      <c r="A6099">
        <v>76038</v>
      </c>
      <c r="B6099" t="s">
        <v>6456</v>
      </c>
      <c r="C6099" t="s">
        <v>451</v>
      </c>
      <c r="D6099" t="s">
        <v>433</v>
      </c>
      <c r="E6099">
        <v>53.989899999999999</v>
      </c>
      <c r="F6099">
        <f t="shared" si="99"/>
        <v>76</v>
      </c>
    </row>
    <row r="6100" spans="1:6" x14ac:dyDescent="0.35">
      <c r="A6100">
        <v>76039</v>
      </c>
      <c r="B6100" t="s">
        <v>6457</v>
      </c>
      <c r="C6100" t="s">
        <v>432</v>
      </c>
      <c r="D6100" t="s">
        <v>433</v>
      </c>
      <c r="E6100">
        <v>113.1279</v>
      </c>
      <c r="F6100">
        <f t="shared" si="99"/>
        <v>76</v>
      </c>
    </row>
    <row r="6101" spans="1:6" x14ac:dyDescent="0.35">
      <c r="A6101">
        <v>76040</v>
      </c>
      <c r="B6101" t="s">
        <v>6458</v>
      </c>
      <c r="C6101" t="s">
        <v>451</v>
      </c>
      <c r="D6101" t="s">
        <v>433</v>
      </c>
      <c r="E6101">
        <v>76.448099999999997</v>
      </c>
      <c r="F6101">
        <f t="shared" si="99"/>
        <v>76</v>
      </c>
    </row>
    <row r="6102" spans="1:6" x14ac:dyDescent="0.35">
      <c r="A6102">
        <v>76041</v>
      </c>
      <c r="B6102" t="s">
        <v>6459</v>
      </c>
      <c r="C6102" t="s">
        <v>432</v>
      </c>
      <c r="D6102" t="s">
        <v>433</v>
      </c>
      <c r="E6102">
        <v>95.319100000000006</v>
      </c>
      <c r="F6102">
        <f t="shared" si="99"/>
        <v>76</v>
      </c>
    </row>
    <row r="6103" spans="1:6" x14ac:dyDescent="0.35">
      <c r="A6103">
        <v>76042</v>
      </c>
      <c r="B6103" t="s">
        <v>6460</v>
      </c>
      <c r="C6103" t="s">
        <v>451</v>
      </c>
      <c r="D6103" t="s">
        <v>433</v>
      </c>
      <c r="E6103">
        <v>177.1173</v>
      </c>
      <c r="F6103">
        <f t="shared" si="99"/>
        <v>76</v>
      </c>
    </row>
    <row r="6104" spans="1:6" x14ac:dyDescent="0.35">
      <c r="A6104">
        <v>76043</v>
      </c>
      <c r="B6104" t="s">
        <v>6461</v>
      </c>
      <c r="C6104" t="s">
        <v>432</v>
      </c>
      <c r="D6104" t="s">
        <v>433</v>
      </c>
      <c r="E6104">
        <v>134.93979999999999</v>
      </c>
      <c r="F6104">
        <f t="shared" si="99"/>
        <v>76</v>
      </c>
    </row>
    <row r="6105" spans="1:6" x14ac:dyDescent="0.35">
      <c r="A6105">
        <v>76044</v>
      </c>
      <c r="B6105" t="s">
        <v>6462</v>
      </c>
      <c r="C6105" t="s">
        <v>451</v>
      </c>
      <c r="D6105" t="s">
        <v>433</v>
      </c>
      <c r="E6105">
        <v>68.538399999999996</v>
      </c>
      <c r="F6105">
        <f t="shared" si="99"/>
        <v>76</v>
      </c>
    </row>
    <row r="6106" spans="1:6" x14ac:dyDescent="0.35">
      <c r="A6106">
        <v>76045</v>
      </c>
      <c r="B6106" t="s">
        <v>6463</v>
      </c>
      <c r="C6106" t="s">
        <v>432</v>
      </c>
      <c r="D6106" t="s">
        <v>433</v>
      </c>
      <c r="E6106">
        <v>100.4979</v>
      </c>
      <c r="F6106">
        <f t="shared" si="99"/>
        <v>76</v>
      </c>
    </row>
    <row r="6107" spans="1:6" x14ac:dyDescent="0.35">
      <c r="A6107">
        <v>76046</v>
      </c>
      <c r="B6107" t="s">
        <v>6464</v>
      </c>
      <c r="C6107" t="s">
        <v>432</v>
      </c>
      <c r="D6107" t="s">
        <v>433</v>
      </c>
      <c r="E6107">
        <v>38.355800000000002</v>
      </c>
      <c r="F6107">
        <f t="shared" si="99"/>
        <v>76</v>
      </c>
    </row>
    <row r="6108" spans="1:6" x14ac:dyDescent="0.35">
      <c r="A6108">
        <v>76047</v>
      </c>
      <c r="B6108" t="s">
        <v>6465</v>
      </c>
      <c r="C6108" t="s">
        <v>432</v>
      </c>
      <c r="D6108" t="s">
        <v>433</v>
      </c>
      <c r="E6108">
        <v>46.560400000000001</v>
      </c>
      <c r="F6108">
        <f t="shared" si="99"/>
        <v>76</v>
      </c>
    </row>
    <row r="6109" spans="1:6" x14ac:dyDescent="0.35">
      <c r="A6109">
        <v>76048</v>
      </c>
      <c r="B6109" t="s">
        <v>6466</v>
      </c>
      <c r="C6109" t="s">
        <v>432</v>
      </c>
      <c r="D6109" t="s">
        <v>433</v>
      </c>
      <c r="E6109">
        <v>205.89009999999999</v>
      </c>
      <c r="F6109">
        <f t="shared" si="99"/>
        <v>76</v>
      </c>
    </row>
    <row r="6110" spans="1:6" x14ac:dyDescent="0.35">
      <c r="A6110">
        <v>76049</v>
      </c>
      <c r="B6110" t="s">
        <v>6467</v>
      </c>
      <c r="C6110" t="s">
        <v>451</v>
      </c>
      <c r="D6110" t="s">
        <v>433</v>
      </c>
      <c r="E6110">
        <v>22.16</v>
      </c>
      <c r="F6110">
        <f t="shared" si="99"/>
        <v>76</v>
      </c>
    </row>
    <row r="6111" spans="1:6" x14ac:dyDescent="0.35">
      <c r="A6111">
        <v>76050</v>
      </c>
      <c r="B6111" t="s">
        <v>6468</v>
      </c>
      <c r="C6111" t="s">
        <v>451</v>
      </c>
      <c r="D6111" t="s">
        <v>433</v>
      </c>
      <c r="E6111">
        <v>98.638999999999996</v>
      </c>
      <c r="F6111">
        <f t="shared" si="99"/>
        <v>76</v>
      </c>
    </row>
    <row r="6112" spans="1:6" x14ac:dyDescent="0.35">
      <c r="A6112">
        <v>76051</v>
      </c>
      <c r="B6112" t="s">
        <v>6469</v>
      </c>
      <c r="C6112" t="s">
        <v>432</v>
      </c>
      <c r="D6112" t="s">
        <v>433</v>
      </c>
      <c r="E6112">
        <v>114.461</v>
      </c>
      <c r="F6112">
        <f t="shared" si="99"/>
        <v>76</v>
      </c>
    </row>
    <row r="6113" spans="1:6" x14ac:dyDescent="0.35">
      <c r="A6113">
        <v>76052</v>
      </c>
      <c r="B6113" t="s">
        <v>6470</v>
      </c>
      <c r="C6113" t="s">
        <v>451</v>
      </c>
      <c r="D6113" t="s">
        <v>433</v>
      </c>
      <c r="E6113">
        <v>56.671999999999997</v>
      </c>
      <c r="F6113">
        <f t="shared" si="99"/>
        <v>76</v>
      </c>
    </row>
    <row r="6114" spans="1:6" x14ac:dyDescent="0.35">
      <c r="A6114">
        <v>76053</v>
      </c>
      <c r="B6114" t="s">
        <v>6471</v>
      </c>
      <c r="C6114" t="s">
        <v>432</v>
      </c>
      <c r="D6114" t="s">
        <v>433</v>
      </c>
      <c r="E6114">
        <v>126.7075</v>
      </c>
      <c r="F6114">
        <f t="shared" si="99"/>
        <v>76</v>
      </c>
    </row>
    <row r="6115" spans="1:6" x14ac:dyDescent="0.35">
      <c r="A6115">
        <v>76054</v>
      </c>
      <c r="B6115" t="s">
        <v>6472</v>
      </c>
      <c r="C6115" t="s">
        <v>451</v>
      </c>
      <c r="D6115" t="s">
        <v>433</v>
      </c>
      <c r="E6115">
        <v>18.966100000000001</v>
      </c>
      <c r="F6115">
        <f t="shared" si="99"/>
        <v>76</v>
      </c>
    </row>
    <row r="6116" spans="1:6" x14ac:dyDescent="0.35">
      <c r="A6116">
        <v>76055</v>
      </c>
      <c r="B6116" t="s">
        <v>6473</v>
      </c>
      <c r="C6116" t="s">
        <v>451</v>
      </c>
      <c r="D6116" t="s">
        <v>433</v>
      </c>
      <c r="E6116">
        <v>45.456299999999999</v>
      </c>
      <c r="F6116">
        <f t="shared" si="99"/>
        <v>76</v>
      </c>
    </row>
    <row r="6117" spans="1:6" x14ac:dyDescent="0.35">
      <c r="A6117">
        <v>76056</v>
      </c>
      <c r="B6117" t="s">
        <v>6474</v>
      </c>
      <c r="C6117" t="s">
        <v>442</v>
      </c>
      <c r="D6117" t="s">
        <v>433</v>
      </c>
      <c r="E6117">
        <v>54.251800000000003</v>
      </c>
      <c r="F6117">
        <f t="shared" si="99"/>
        <v>76</v>
      </c>
    </row>
    <row r="6118" spans="1:6" x14ac:dyDescent="0.35">
      <c r="A6118">
        <v>76057</v>
      </c>
      <c r="B6118" t="s">
        <v>6475</v>
      </c>
      <c r="C6118" t="s">
        <v>432</v>
      </c>
      <c r="D6118" t="s">
        <v>433</v>
      </c>
      <c r="E6118">
        <v>62.965299999999999</v>
      </c>
      <c r="F6118">
        <f t="shared" si="99"/>
        <v>76</v>
      </c>
    </row>
    <row r="6119" spans="1:6" x14ac:dyDescent="0.35">
      <c r="A6119">
        <v>76058</v>
      </c>
      <c r="B6119" t="s">
        <v>6476</v>
      </c>
      <c r="C6119" t="s">
        <v>432</v>
      </c>
      <c r="D6119" t="s">
        <v>433</v>
      </c>
      <c r="E6119">
        <v>70.006600000000006</v>
      </c>
      <c r="F6119">
        <f t="shared" si="99"/>
        <v>76</v>
      </c>
    </row>
    <row r="6120" spans="1:6" x14ac:dyDescent="0.35">
      <c r="A6120">
        <v>76059</v>
      </c>
      <c r="B6120" t="s">
        <v>6477</v>
      </c>
      <c r="C6120" t="s">
        <v>428</v>
      </c>
      <c r="D6120" t="s">
        <v>429</v>
      </c>
      <c r="E6120">
        <v>78.633799999999994</v>
      </c>
      <c r="F6120">
        <f t="shared" si="99"/>
        <v>76</v>
      </c>
    </row>
    <row r="6121" spans="1:6" x14ac:dyDescent="0.35">
      <c r="A6121">
        <v>76060</v>
      </c>
      <c r="B6121" t="s">
        <v>6478</v>
      </c>
      <c r="C6121" t="s">
        <v>428</v>
      </c>
      <c r="D6121" t="s">
        <v>429</v>
      </c>
      <c r="E6121">
        <v>64.940700000000007</v>
      </c>
      <c r="F6121">
        <f t="shared" si="99"/>
        <v>76</v>
      </c>
    </row>
    <row r="6122" spans="1:6" x14ac:dyDescent="0.35">
      <c r="A6122">
        <v>76061</v>
      </c>
      <c r="B6122" t="s">
        <v>6479</v>
      </c>
      <c r="C6122" t="s">
        <v>432</v>
      </c>
      <c r="D6122" t="s">
        <v>433</v>
      </c>
      <c r="E6122">
        <v>66.823700000000002</v>
      </c>
      <c r="F6122">
        <f t="shared" si="99"/>
        <v>76</v>
      </c>
    </row>
    <row r="6123" spans="1:6" x14ac:dyDescent="0.35">
      <c r="A6123">
        <v>76062</v>
      </c>
      <c r="B6123" t="s">
        <v>6480</v>
      </c>
      <c r="C6123" t="s">
        <v>428</v>
      </c>
      <c r="D6123" t="s">
        <v>429</v>
      </c>
      <c r="E6123">
        <v>56.736199999999997</v>
      </c>
      <c r="F6123">
        <f t="shared" si="99"/>
        <v>76</v>
      </c>
    </row>
    <row r="6124" spans="1:6" x14ac:dyDescent="0.35">
      <c r="A6124">
        <v>76063</v>
      </c>
      <c r="B6124" t="s">
        <v>96</v>
      </c>
      <c r="C6124" t="s">
        <v>511</v>
      </c>
      <c r="D6124" t="s">
        <v>429</v>
      </c>
      <c r="E6124">
        <v>175.36799999999999</v>
      </c>
      <c r="F6124">
        <f t="shared" si="99"/>
        <v>76</v>
      </c>
    </row>
    <row r="6125" spans="1:6" x14ac:dyDescent="0.35">
      <c r="A6125">
        <v>76064</v>
      </c>
      <c r="B6125" t="s">
        <v>6481</v>
      </c>
      <c r="C6125" t="s">
        <v>432</v>
      </c>
      <c r="D6125" t="s">
        <v>433</v>
      </c>
      <c r="E6125">
        <v>29.714600000000001</v>
      </c>
      <c r="F6125">
        <f t="shared" si="99"/>
        <v>76</v>
      </c>
    </row>
    <row r="6126" spans="1:6" x14ac:dyDescent="0.35">
      <c r="A6126">
        <v>76065</v>
      </c>
      <c r="B6126" t="s">
        <v>6482</v>
      </c>
      <c r="C6126" t="s">
        <v>432</v>
      </c>
      <c r="D6126" t="s">
        <v>433</v>
      </c>
      <c r="E6126">
        <v>30.247399999999999</v>
      </c>
      <c r="F6126">
        <f t="shared" si="99"/>
        <v>76</v>
      </c>
    </row>
    <row r="6127" spans="1:6" x14ac:dyDescent="0.35">
      <c r="A6127">
        <v>76066</v>
      </c>
      <c r="B6127" t="s">
        <v>6483</v>
      </c>
      <c r="C6127" t="s">
        <v>442</v>
      </c>
      <c r="D6127" t="s">
        <v>433</v>
      </c>
      <c r="E6127">
        <v>52.998899999999999</v>
      </c>
      <c r="F6127">
        <f t="shared" si="99"/>
        <v>76</v>
      </c>
    </row>
    <row r="6128" spans="1:6" x14ac:dyDescent="0.35">
      <c r="A6128">
        <v>76067</v>
      </c>
      <c r="B6128" t="s">
        <v>6484</v>
      </c>
      <c r="C6128" t="s">
        <v>442</v>
      </c>
      <c r="D6128" t="s">
        <v>433</v>
      </c>
      <c r="E6128">
        <v>33.444899999999997</v>
      </c>
      <c r="F6128">
        <f t="shared" si="99"/>
        <v>76</v>
      </c>
    </row>
    <row r="6129" spans="1:6" x14ac:dyDescent="0.35">
      <c r="A6129">
        <v>76068</v>
      </c>
      <c r="B6129" t="s">
        <v>6485</v>
      </c>
      <c r="C6129" t="s">
        <v>451</v>
      </c>
      <c r="D6129" t="s">
        <v>433</v>
      </c>
      <c r="E6129">
        <v>69.713999999999999</v>
      </c>
      <c r="F6129">
        <f t="shared" si="99"/>
        <v>76</v>
      </c>
    </row>
    <row r="6130" spans="1:6" x14ac:dyDescent="0.35">
      <c r="A6130">
        <v>76069</v>
      </c>
      <c r="B6130" t="s">
        <v>6486</v>
      </c>
      <c r="C6130" t="s">
        <v>451</v>
      </c>
      <c r="D6130" t="s">
        <v>433</v>
      </c>
      <c r="E6130">
        <v>61.560499999999998</v>
      </c>
      <c r="F6130">
        <f t="shared" si="99"/>
        <v>76</v>
      </c>
    </row>
    <row r="6131" spans="1:6" x14ac:dyDescent="0.35">
      <c r="A6131">
        <v>76070</v>
      </c>
      <c r="B6131" t="s">
        <v>6487</v>
      </c>
      <c r="C6131" t="s">
        <v>451</v>
      </c>
      <c r="D6131" t="s">
        <v>433</v>
      </c>
      <c r="E6131">
        <v>42.7562</v>
      </c>
      <c r="F6131">
        <f t="shared" si="99"/>
        <v>76</v>
      </c>
    </row>
    <row r="6132" spans="1:6" x14ac:dyDescent="0.35">
      <c r="A6132">
        <v>76071</v>
      </c>
      <c r="B6132" t="s">
        <v>6488</v>
      </c>
      <c r="C6132" t="s">
        <v>428</v>
      </c>
      <c r="D6132" t="s">
        <v>429</v>
      </c>
      <c r="E6132">
        <v>56.018900000000002</v>
      </c>
      <c r="F6132">
        <f t="shared" si="99"/>
        <v>76</v>
      </c>
    </row>
    <row r="6133" spans="1:6" x14ac:dyDescent="0.35">
      <c r="A6133">
        <v>76072</v>
      </c>
      <c r="B6133" t="s">
        <v>6489</v>
      </c>
      <c r="C6133" t="s">
        <v>432</v>
      </c>
      <c r="D6133" t="s">
        <v>433</v>
      </c>
      <c r="E6133">
        <v>32.529000000000003</v>
      </c>
      <c r="F6133">
        <f t="shared" si="99"/>
        <v>76</v>
      </c>
    </row>
    <row r="6134" spans="1:6" x14ac:dyDescent="0.35">
      <c r="A6134">
        <v>76073</v>
      </c>
      <c r="B6134" t="s">
        <v>6490</v>
      </c>
      <c r="C6134" t="s">
        <v>442</v>
      </c>
      <c r="D6134" t="s">
        <v>433</v>
      </c>
      <c r="E6134">
        <v>24.091100000000001</v>
      </c>
      <c r="F6134">
        <f t="shared" si="99"/>
        <v>76</v>
      </c>
    </row>
    <row r="6135" spans="1:6" x14ac:dyDescent="0.35">
      <c r="A6135">
        <v>76074</v>
      </c>
      <c r="B6135" t="s">
        <v>6491</v>
      </c>
      <c r="C6135" t="s">
        <v>451</v>
      </c>
      <c r="D6135" t="s">
        <v>433</v>
      </c>
      <c r="E6135">
        <v>83.630300000000005</v>
      </c>
      <c r="F6135">
        <f t="shared" si="99"/>
        <v>76</v>
      </c>
    </row>
    <row r="6136" spans="1:6" x14ac:dyDescent="0.35">
      <c r="A6136">
        <v>76075</v>
      </c>
      <c r="B6136" t="s">
        <v>6492</v>
      </c>
      <c r="C6136" t="s">
        <v>451</v>
      </c>
      <c r="D6136" t="s">
        <v>433</v>
      </c>
      <c r="E6136">
        <v>43.409500000000001</v>
      </c>
      <c r="F6136">
        <f t="shared" si="99"/>
        <v>76</v>
      </c>
    </row>
    <row r="6137" spans="1:6" x14ac:dyDescent="0.35">
      <c r="A6137">
        <v>76076</v>
      </c>
      <c r="B6137" t="s">
        <v>6493</v>
      </c>
      <c r="C6137" t="s">
        <v>432</v>
      </c>
      <c r="D6137" t="s">
        <v>433</v>
      </c>
      <c r="E6137">
        <v>96.332700000000003</v>
      </c>
      <c r="F6137">
        <f t="shared" si="99"/>
        <v>76</v>
      </c>
    </row>
    <row r="6138" spans="1:6" x14ac:dyDescent="0.35">
      <c r="A6138">
        <v>76077</v>
      </c>
      <c r="B6138" t="s">
        <v>6494</v>
      </c>
      <c r="C6138" t="s">
        <v>451</v>
      </c>
      <c r="D6138" t="s">
        <v>433</v>
      </c>
      <c r="E6138">
        <v>51.117400000000004</v>
      </c>
      <c r="F6138">
        <f t="shared" si="99"/>
        <v>76</v>
      </c>
    </row>
    <row r="6139" spans="1:6" x14ac:dyDescent="0.35">
      <c r="A6139">
        <v>76078</v>
      </c>
      <c r="B6139" t="s">
        <v>6495</v>
      </c>
      <c r="C6139" t="s">
        <v>451</v>
      </c>
      <c r="D6139" t="s">
        <v>433</v>
      </c>
      <c r="E6139">
        <v>61.325600000000001</v>
      </c>
      <c r="F6139">
        <f t="shared" si="99"/>
        <v>76</v>
      </c>
    </row>
    <row r="6140" spans="1:6" x14ac:dyDescent="0.35">
      <c r="A6140">
        <v>76079</v>
      </c>
      <c r="B6140" t="s">
        <v>6496</v>
      </c>
      <c r="C6140" t="s">
        <v>442</v>
      </c>
      <c r="D6140" t="s">
        <v>433</v>
      </c>
      <c r="E6140">
        <v>23.031700000000001</v>
      </c>
      <c r="F6140">
        <f t="shared" si="99"/>
        <v>76</v>
      </c>
    </row>
    <row r="6141" spans="1:6" x14ac:dyDescent="0.35">
      <c r="A6141">
        <v>76080</v>
      </c>
      <c r="B6141" t="s">
        <v>6497</v>
      </c>
      <c r="C6141" t="s">
        <v>451</v>
      </c>
      <c r="D6141" t="s">
        <v>433</v>
      </c>
      <c r="E6141">
        <v>89.378200000000007</v>
      </c>
      <c r="F6141">
        <f t="shared" si="99"/>
        <v>76</v>
      </c>
    </row>
    <row r="6142" spans="1:6" x14ac:dyDescent="0.35">
      <c r="A6142">
        <v>76081</v>
      </c>
      <c r="B6142" t="s">
        <v>6498</v>
      </c>
      <c r="C6142" t="s">
        <v>432</v>
      </c>
      <c r="D6142" t="s">
        <v>433</v>
      </c>
      <c r="E6142">
        <v>30.757899999999999</v>
      </c>
      <c r="F6142">
        <f t="shared" si="99"/>
        <v>76</v>
      </c>
    </row>
    <row r="6143" spans="1:6" x14ac:dyDescent="0.35">
      <c r="A6143">
        <v>76082</v>
      </c>
      <c r="B6143" t="s">
        <v>6499</v>
      </c>
      <c r="C6143" t="s">
        <v>442</v>
      </c>
      <c r="D6143" t="s">
        <v>433</v>
      </c>
      <c r="E6143">
        <v>46.0321</v>
      </c>
      <c r="F6143">
        <f t="shared" si="99"/>
        <v>76</v>
      </c>
    </row>
    <row r="6144" spans="1:6" x14ac:dyDescent="0.35">
      <c r="A6144">
        <v>76083</v>
      </c>
      <c r="B6144" t="s">
        <v>6500</v>
      </c>
      <c r="C6144" t="s">
        <v>428</v>
      </c>
      <c r="D6144" t="s">
        <v>429</v>
      </c>
      <c r="E6144">
        <v>33.543999999999997</v>
      </c>
      <c r="F6144">
        <f t="shared" si="99"/>
        <v>76</v>
      </c>
    </row>
    <row r="6145" spans="1:6" x14ac:dyDescent="0.35">
      <c r="A6145">
        <v>76084</v>
      </c>
      <c r="B6145" t="s">
        <v>6501</v>
      </c>
      <c r="C6145" t="s">
        <v>442</v>
      </c>
      <c r="D6145" t="s">
        <v>433</v>
      </c>
      <c r="E6145">
        <v>33.004100000000001</v>
      </c>
      <c r="F6145">
        <f t="shared" si="99"/>
        <v>76</v>
      </c>
    </row>
    <row r="6146" spans="1:6" x14ac:dyDescent="0.35">
      <c r="A6146">
        <v>76085</v>
      </c>
      <c r="B6146" t="s">
        <v>6502</v>
      </c>
      <c r="C6146" t="s">
        <v>451</v>
      </c>
      <c r="D6146" t="s">
        <v>433</v>
      </c>
      <c r="E6146">
        <v>96.881</v>
      </c>
      <c r="F6146">
        <f t="shared" si="99"/>
        <v>76</v>
      </c>
    </row>
    <row r="6147" spans="1:6" x14ac:dyDescent="0.35">
      <c r="A6147">
        <v>76086</v>
      </c>
      <c r="B6147" t="s">
        <v>6503</v>
      </c>
      <c r="C6147" t="s">
        <v>451</v>
      </c>
      <c r="D6147" t="s">
        <v>433</v>
      </c>
      <c r="E6147">
        <v>37.924900000000001</v>
      </c>
      <c r="F6147">
        <f t="shared" ref="F6147:F6210" si="100">INT(A6147/1000)</f>
        <v>76</v>
      </c>
    </row>
    <row r="6148" spans="1:6" x14ac:dyDescent="0.35">
      <c r="A6148">
        <v>76087</v>
      </c>
      <c r="B6148" t="s">
        <v>6504</v>
      </c>
      <c r="C6148" t="s">
        <v>451</v>
      </c>
      <c r="D6148" t="s">
        <v>433</v>
      </c>
      <c r="E6148">
        <v>19.206800000000001</v>
      </c>
      <c r="F6148">
        <f t="shared" si="100"/>
        <v>76</v>
      </c>
    </row>
    <row r="6149" spans="1:6" x14ac:dyDescent="0.35">
      <c r="A6149">
        <v>76088</v>
      </c>
      <c r="B6149" t="s">
        <v>6505</v>
      </c>
      <c r="C6149" t="s">
        <v>451</v>
      </c>
      <c r="D6149" t="s">
        <v>433</v>
      </c>
      <c r="E6149">
        <v>113.13379999999999</v>
      </c>
      <c r="F6149">
        <f t="shared" si="100"/>
        <v>76</v>
      </c>
    </row>
    <row r="6150" spans="1:6" x14ac:dyDescent="0.35">
      <c r="A6150">
        <v>76089</v>
      </c>
      <c r="B6150" t="s">
        <v>6506</v>
      </c>
      <c r="C6150" t="s">
        <v>428</v>
      </c>
      <c r="D6150" t="s">
        <v>429</v>
      </c>
      <c r="E6150">
        <v>70.021900000000002</v>
      </c>
      <c r="F6150">
        <f t="shared" si="100"/>
        <v>76</v>
      </c>
    </row>
    <row r="6151" spans="1:6" x14ac:dyDescent="0.35">
      <c r="A6151">
        <v>76090</v>
      </c>
      <c r="B6151" t="s">
        <v>6507</v>
      </c>
      <c r="C6151" t="s">
        <v>428</v>
      </c>
      <c r="D6151" t="s">
        <v>429</v>
      </c>
      <c r="E6151">
        <v>128.88399999999999</v>
      </c>
      <c r="F6151">
        <f t="shared" si="100"/>
        <v>76</v>
      </c>
    </row>
    <row r="6152" spans="1:6" x14ac:dyDescent="0.35">
      <c r="A6152">
        <v>76091</v>
      </c>
      <c r="B6152" t="s">
        <v>6508</v>
      </c>
      <c r="C6152" t="s">
        <v>432</v>
      </c>
      <c r="D6152" t="s">
        <v>433</v>
      </c>
      <c r="E6152">
        <v>35.7575</v>
      </c>
      <c r="F6152">
        <f t="shared" si="100"/>
        <v>76</v>
      </c>
    </row>
    <row r="6153" spans="1:6" x14ac:dyDescent="0.35">
      <c r="A6153">
        <v>76092</v>
      </c>
      <c r="B6153" t="s">
        <v>6509</v>
      </c>
      <c r="C6153" t="s">
        <v>451</v>
      </c>
      <c r="D6153" t="s">
        <v>433</v>
      </c>
      <c r="E6153">
        <v>37.889899999999997</v>
      </c>
      <c r="F6153">
        <f t="shared" si="100"/>
        <v>76</v>
      </c>
    </row>
    <row r="6154" spans="1:6" x14ac:dyDescent="0.35">
      <c r="A6154">
        <v>76093</v>
      </c>
      <c r="B6154" t="s">
        <v>6510</v>
      </c>
      <c r="C6154" t="s">
        <v>428</v>
      </c>
      <c r="D6154" t="s">
        <v>429</v>
      </c>
      <c r="E6154">
        <v>26.005400000000002</v>
      </c>
      <c r="F6154">
        <f t="shared" si="100"/>
        <v>76</v>
      </c>
    </row>
    <row r="6155" spans="1:6" x14ac:dyDescent="0.35">
      <c r="A6155">
        <v>76094</v>
      </c>
      <c r="B6155" t="s">
        <v>6511</v>
      </c>
      <c r="C6155" t="s">
        <v>428</v>
      </c>
      <c r="D6155" t="s">
        <v>429</v>
      </c>
      <c r="E6155">
        <v>43.425400000000003</v>
      </c>
      <c r="F6155">
        <f t="shared" si="100"/>
        <v>76</v>
      </c>
    </row>
    <row r="6156" spans="1:6" x14ac:dyDescent="0.35">
      <c r="A6156">
        <v>76095</v>
      </c>
      <c r="B6156" t="s">
        <v>6512</v>
      </c>
      <c r="C6156" t="s">
        <v>432</v>
      </c>
      <c r="D6156" t="s">
        <v>433</v>
      </c>
      <c r="E6156">
        <v>169.08680000000001</v>
      </c>
      <c r="F6156">
        <f t="shared" si="100"/>
        <v>76</v>
      </c>
    </row>
    <row r="6157" spans="1:6" x14ac:dyDescent="0.35">
      <c r="A6157">
        <v>76096</v>
      </c>
      <c r="B6157" t="s">
        <v>6513</v>
      </c>
      <c r="C6157" t="s">
        <v>442</v>
      </c>
      <c r="D6157" t="s">
        <v>433</v>
      </c>
      <c r="E6157">
        <v>52.096899999999998</v>
      </c>
      <c r="F6157">
        <f t="shared" si="100"/>
        <v>76</v>
      </c>
    </row>
    <row r="6158" spans="1:6" x14ac:dyDescent="0.35">
      <c r="A6158">
        <v>76097</v>
      </c>
      <c r="B6158" t="s">
        <v>6514</v>
      </c>
      <c r="C6158" t="s">
        <v>451</v>
      </c>
      <c r="D6158" t="s">
        <v>433</v>
      </c>
      <c r="E6158">
        <v>120.64790000000001</v>
      </c>
      <c r="F6158">
        <f t="shared" si="100"/>
        <v>76</v>
      </c>
    </row>
    <row r="6159" spans="1:6" x14ac:dyDescent="0.35">
      <c r="A6159">
        <v>76098</v>
      </c>
      <c r="B6159" t="s">
        <v>6515</v>
      </c>
      <c r="C6159" t="s">
        <v>432</v>
      </c>
      <c r="D6159" t="s">
        <v>433</v>
      </c>
      <c r="E6159">
        <v>89.471800000000002</v>
      </c>
      <c r="F6159">
        <f t="shared" si="100"/>
        <v>76</v>
      </c>
    </row>
    <row r="6160" spans="1:6" x14ac:dyDescent="0.35">
      <c r="A6160">
        <v>76099</v>
      </c>
      <c r="B6160" t="s">
        <v>6516</v>
      </c>
      <c r="C6160" t="s">
        <v>432</v>
      </c>
      <c r="D6160" t="s">
        <v>433</v>
      </c>
      <c r="E6160">
        <v>13.018599999999999</v>
      </c>
      <c r="F6160">
        <f t="shared" si="100"/>
        <v>76</v>
      </c>
    </row>
    <row r="6161" spans="1:6" x14ac:dyDescent="0.35">
      <c r="A6161">
        <v>76100</v>
      </c>
      <c r="B6161" t="s">
        <v>6517</v>
      </c>
      <c r="C6161" t="s">
        <v>432</v>
      </c>
      <c r="D6161" t="s">
        <v>433</v>
      </c>
      <c r="E6161">
        <v>40.826500000000003</v>
      </c>
      <c r="F6161">
        <f t="shared" si="100"/>
        <v>76</v>
      </c>
    </row>
    <row r="6162" spans="1:6" x14ac:dyDescent="0.35">
      <c r="A6162">
        <v>77001</v>
      </c>
      <c r="B6162" t="s">
        <v>6518</v>
      </c>
      <c r="C6162" t="s">
        <v>432</v>
      </c>
      <c r="D6162" t="s">
        <v>433</v>
      </c>
      <c r="E6162">
        <v>90.656700000000001</v>
      </c>
      <c r="F6162">
        <f t="shared" si="100"/>
        <v>77</v>
      </c>
    </row>
    <row r="6163" spans="1:6" x14ac:dyDescent="0.35">
      <c r="A6163">
        <v>77002</v>
      </c>
      <c r="B6163" t="s">
        <v>6519</v>
      </c>
      <c r="C6163" t="s">
        <v>451</v>
      </c>
      <c r="D6163" t="s">
        <v>433</v>
      </c>
      <c r="E6163">
        <v>98.084000000000003</v>
      </c>
      <c r="F6163">
        <f t="shared" si="100"/>
        <v>77</v>
      </c>
    </row>
    <row r="6164" spans="1:6" x14ac:dyDescent="0.35">
      <c r="A6164">
        <v>77003</v>
      </c>
      <c r="B6164" t="s">
        <v>6520</v>
      </c>
      <c r="C6164" t="s">
        <v>442</v>
      </c>
      <c r="D6164" t="s">
        <v>433</v>
      </c>
      <c r="E6164">
        <v>124.2242</v>
      </c>
      <c r="F6164">
        <f t="shared" si="100"/>
        <v>77</v>
      </c>
    </row>
    <row r="6165" spans="1:6" x14ac:dyDescent="0.35">
      <c r="A6165">
        <v>77004</v>
      </c>
      <c r="B6165" t="s">
        <v>6521</v>
      </c>
      <c r="C6165" t="s">
        <v>442</v>
      </c>
      <c r="D6165" t="s">
        <v>433</v>
      </c>
      <c r="E6165">
        <v>50.060200000000002</v>
      </c>
      <c r="F6165">
        <f t="shared" si="100"/>
        <v>77</v>
      </c>
    </row>
    <row r="6166" spans="1:6" x14ac:dyDescent="0.35">
      <c r="A6166">
        <v>77005</v>
      </c>
      <c r="B6166" t="s">
        <v>6522</v>
      </c>
      <c r="C6166" t="s">
        <v>451</v>
      </c>
      <c r="D6166" t="s">
        <v>433</v>
      </c>
      <c r="E6166">
        <v>15.0154</v>
      </c>
      <c r="F6166">
        <f t="shared" si="100"/>
        <v>77</v>
      </c>
    </row>
    <row r="6167" spans="1:6" x14ac:dyDescent="0.35">
      <c r="A6167">
        <v>77006</v>
      </c>
      <c r="B6167" t="s">
        <v>6523</v>
      </c>
      <c r="C6167" t="s">
        <v>451</v>
      </c>
      <c r="D6167" t="s">
        <v>433</v>
      </c>
      <c r="E6167">
        <v>66.266400000000004</v>
      </c>
      <c r="F6167">
        <f t="shared" si="100"/>
        <v>77</v>
      </c>
    </row>
    <row r="6168" spans="1:6" x14ac:dyDescent="0.35">
      <c r="A6168">
        <v>77007</v>
      </c>
      <c r="B6168" t="s">
        <v>6524</v>
      </c>
      <c r="C6168" t="s">
        <v>432</v>
      </c>
      <c r="D6168" t="s">
        <v>433</v>
      </c>
      <c r="E6168">
        <v>77.002499999999998</v>
      </c>
      <c r="F6168">
        <f t="shared" si="100"/>
        <v>77</v>
      </c>
    </row>
    <row r="6169" spans="1:6" x14ac:dyDescent="0.35">
      <c r="A6169">
        <v>77008</v>
      </c>
      <c r="B6169" t="s">
        <v>6525</v>
      </c>
      <c r="C6169" t="s">
        <v>432</v>
      </c>
      <c r="D6169" t="s">
        <v>433</v>
      </c>
      <c r="E6169">
        <v>218.94470000000001</v>
      </c>
      <c r="F6169">
        <f t="shared" si="100"/>
        <v>77</v>
      </c>
    </row>
    <row r="6170" spans="1:6" x14ac:dyDescent="0.35">
      <c r="A6170">
        <v>77009</v>
      </c>
      <c r="B6170" t="s">
        <v>6526</v>
      </c>
      <c r="C6170" t="s">
        <v>432</v>
      </c>
      <c r="D6170" t="s">
        <v>433</v>
      </c>
      <c r="E6170">
        <v>38.706699999999998</v>
      </c>
      <c r="F6170">
        <f t="shared" si="100"/>
        <v>77</v>
      </c>
    </row>
    <row r="6171" spans="1:6" x14ac:dyDescent="0.35">
      <c r="A6171">
        <v>77010</v>
      </c>
      <c r="B6171" t="s">
        <v>6527</v>
      </c>
      <c r="C6171" t="s">
        <v>451</v>
      </c>
      <c r="D6171" t="s">
        <v>433</v>
      </c>
      <c r="E6171">
        <v>34.78</v>
      </c>
      <c r="F6171">
        <f t="shared" si="100"/>
        <v>77</v>
      </c>
    </row>
    <row r="6172" spans="1:6" x14ac:dyDescent="0.35">
      <c r="A6172">
        <v>77011</v>
      </c>
      <c r="B6172" t="s">
        <v>6528</v>
      </c>
      <c r="C6172" t="s">
        <v>432</v>
      </c>
      <c r="D6172" t="s">
        <v>433</v>
      </c>
      <c r="E6172">
        <v>41.126399999999997</v>
      </c>
      <c r="F6172">
        <f t="shared" si="100"/>
        <v>77</v>
      </c>
    </row>
    <row r="6173" spans="1:6" x14ac:dyDescent="0.35">
      <c r="A6173">
        <v>77012</v>
      </c>
      <c r="B6173" t="s">
        <v>6529</v>
      </c>
      <c r="C6173" t="s">
        <v>432</v>
      </c>
      <c r="D6173" t="s">
        <v>433</v>
      </c>
      <c r="E6173">
        <v>117.0112</v>
      </c>
      <c r="F6173">
        <f t="shared" si="100"/>
        <v>77</v>
      </c>
    </row>
    <row r="6174" spans="1:6" x14ac:dyDescent="0.35">
      <c r="A6174">
        <v>77013</v>
      </c>
      <c r="B6174" t="s">
        <v>6530</v>
      </c>
      <c r="C6174" t="s">
        <v>432</v>
      </c>
      <c r="D6174" t="s">
        <v>433</v>
      </c>
      <c r="E6174">
        <v>263.9117</v>
      </c>
      <c r="F6174">
        <f t="shared" si="100"/>
        <v>77</v>
      </c>
    </row>
    <row r="6175" spans="1:6" x14ac:dyDescent="0.35">
      <c r="A6175">
        <v>77014</v>
      </c>
      <c r="B6175" t="s">
        <v>97</v>
      </c>
      <c r="C6175" t="s">
        <v>442</v>
      </c>
      <c r="D6175" t="s">
        <v>433</v>
      </c>
      <c r="E6175">
        <v>392.66759999999999</v>
      </c>
      <c r="F6175">
        <f t="shared" si="100"/>
        <v>77</v>
      </c>
    </row>
    <row r="6176" spans="1:6" x14ac:dyDescent="0.35">
      <c r="A6176">
        <v>77015</v>
      </c>
      <c r="B6176" t="s">
        <v>6531</v>
      </c>
      <c r="C6176" t="s">
        <v>432</v>
      </c>
      <c r="D6176" t="s">
        <v>433</v>
      </c>
      <c r="E6176">
        <v>89.221100000000007</v>
      </c>
      <c r="F6176">
        <f t="shared" si="100"/>
        <v>77</v>
      </c>
    </row>
    <row r="6177" spans="1:6" x14ac:dyDescent="0.35">
      <c r="A6177">
        <v>77016</v>
      </c>
      <c r="B6177" t="s">
        <v>6532</v>
      </c>
      <c r="C6177" t="s">
        <v>432</v>
      </c>
      <c r="D6177" t="s">
        <v>433</v>
      </c>
      <c r="E6177">
        <v>135.00559999999999</v>
      </c>
      <c r="F6177">
        <f t="shared" si="100"/>
        <v>77</v>
      </c>
    </row>
    <row r="6178" spans="1:6" x14ac:dyDescent="0.35">
      <c r="A6178">
        <v>77017</v>
      </c>
      <c r="B6178" t="s">
        <v>6533</v>
      </c>
      <c r="C6178" t="s">
        <v>432</v>
      </c>
      <c r="D6178" t="s">
        <v>433</v>
      </c>
      <c r="E6178">
        <v>176.15020000000001</v>
      </c>
      <c r="F6178">
        <f t="shared" si="100"/>
        <v>77</v>
      </c>
    </row>
    <row r="6179" spans="1:6" x14ac:dyDescent="0.35">
      <c r="A6179">
        <v>77018</v>
      </c>
      <c r="B6179" t="s">
        <v>6534</v>
      </c>
      <c r="C6179" t="s">
        <v>432</v>
      </c>
      <c r="D6179" t="s">
        <v>433</v>
      </c>
      <c r="E6179">
        <v>52.511400000000002</v>
      </c>
      <c r="F6179">
        <f t="shared" si="100"/>
        <v>77</v>
      </c>
    </row>
    <row r="6180" spans="1:6" x14ac:dyDescent="0.35">
      <c r="A6180">
        <v>77019</v>
      </c>
      <c r="B6180" t="s">
        <v>6535</v>
      </c>
      <c r="C6180" t="s">
        <v>432</v>
      </c>
      <c r="D6180" t="s">
        <v>433</v>
      </c>
      <c r="E6180">
        <v>31.3246</v>
      </c>
      <c r="F6180">
        <f t="shared" si="100"/>
        <v>77</v>
      </c>
    </row>
    <row r="6181" spans="1:6" x14ac:dyDescent="0.35">
      <c r="A6181">
        <v>77020</v>
      </c>
      <c r="B6181" t="s">
        <v>6536</v>
      </c>
      <c r="C6181" t="s">
        <v>432</v>
      </c>
      <c r="D6181" t="s">
        <v>433</v>
      </c>
      <c r="E6181">
        <v>236.12690000000001</v>
      </c>
      <c r="F6181">
        <f t="shared" si="100"/>
        <v>77</v>
      </c>
    </row>
    <row r="6182" spans="1:6" x14ac:dyDescent="0.35">
      <c r="A6182">
        <v>77021</v>
      </c>
      <c r="B6182" t="s">
        <v>6537</v>
      </c>
      <c r="C6182" t="s">
        <v>432</v>
      </c>
      <c r="D6182" t="s">
        <v>433</v>
      </c>
      <c r="E6182">
        <v>67.551699999999997</v>
      </c>
      <c r="F6182">
        <f t="shared" si="100"/>
        <v>77</v>
      </c>
    </row>
    <row r="6183" spans="1:6" x14ac:dyDescent="0.35">
      <c r="A6183">
        <v>77022</v>
      </c>
      <c r="B6183" t="s">
        <v>6538</v>
      </c>
      <c r="C6183" t="s">
        <v>432</v>
      </c>
      <c r="D6183" t="s">
        <v>433</v>
      </c>
      <c r="E6183">
        <v>128.95519999999999</v>
      </c>
      <c r="F6183">
        <f t="shared" si="100"/>
        <v>77</v>
      </c>
    </row>
    <row r="6184" spans="1:6" x14ac:dyDescent="0.35">
      <c r="A6184">
        <v>77023</v>
      </c>
      <c r="B6184" t="s">
        <v>6539</v>
      </c>
      <c r="C6184" t="s">
        <v>432</v>
      </c>
      <c r="D6184" t="s">
        <v>433</v>
      </c>
      <c r="E6184">
        <v>76.768299999999996</v>
      </c>
      <c r="F6184">
        <f t="shared" si="100"/>
        <v>77</v>
      </c>
    </row>
    <row r="6185" spans="1:6" x14ac:dyDescent="0.35">
      <c r="A6185">
        <v>77024</v>
      </c>
      <c r="B6185" t="s">
        <v>6540</v>
      </c>
      <c r="C6185" t="s">
        <v>432</v>
      </c>
      <c r="D6185" t="s">
        <v>433</v>
      </c>
      <c r="E6185">
        <v>77.063900000000004</v>
      </c>
      <c r="F6185">
        <f t="shared" si="100"/>
        <v>77</v>
      </c>
    </row>
    <row r="6186" spans="1:6" x14ac:dyDescent="0.35">
      <c r="A6186">
        <v>77025</v>
      </c>
      <c r="B6186" t="s">
        <v>6541</v>
      </c>
      <c r="C6186" t="s">
        <v>451</v>
      </c>
      <c r="D6186" t="s">
        <v>433</v>
      </c>
      <c r="E6186">
        <v>40.038200000000003</v>
      </c>
      <c r="F6186">
        <f t="shared" si="100"/>
        <v>77</v>
      </c>
    </row>
    <row r="6187" spans="1:6" x14ac:dyDescent="0.35">
      <c r="A6187">
        <v>77026</v>
      </c>
      <c r="B6187" t="s">
        <v>6542</v>
      </c>
      <c r="C6187" t="s">
        <v>432</v>
      </c>
      <c r="D6187" t="s">
        <v>433</v>
      </c>
      <c r="E6187">
        <v>86.9833</v>
      </c>
      <c r="F6187">
        <f t="shared" si="100"/>
        <v>77</v>
      </c>
    </row>
    <row r="6188" spans="1:6" x14ac:dyDescent="0.35">
      <c r="A6188">
        <v>77027</v>
      </c>
      <c r="B6188" t="s">
        <v>6543</v>
      </c>
      <c r="C6188" t="s">
        <v>451</v>
      </c>
      <c r="D6188" t="s">
        <v>433</v>
      </c>
      <c r="E6188">
        <v>210.96039999999999</v>
      </c>
      <c r="F6188">
        <f t="shared" si="100"/>
        <v>77</v>
      </c>
    </row>
    <row r="6189" spans="1:6" x14ac:dyDescent="0.35">
      <c r="A6189">
        <v>77028</v>
      </c>
      <c r="B6189" t="s">
        <v>6544</v>
      </c>
      <c r="C6189" t="s">
        <v>442</v>
      </c>
      <c r="D6189" t="s">
        <v>433</v>
      </c>
      <c r="E6189">
        <v>177.66139999999999</v>
      </c>
      <c r="F6189">
        <f t="shared" si="100"/>
        <v>77</v>
      </c>
    </row>
    <row r="6190" spans="1:6" x14ac:dyDescent="0.35">
      <c r="A6190">
        <v>77029</v>
      </c>
      <c r="B6190" t="s">
        <v>6545</v>
      </c>
      <c r="C6190" t="s">
        <v>432</v>
      </c>
      <c r="D6190" t="s">
        <v>433</v>
      </c>
      <c r="E6190">
        <v>160.12819999999999</v>
      </c>
      <c r="F6190">
        <f t="shared" si="100"/>
        <v>77</v>
      </c>
    </row>
    <row r="6191" spans="1:6" x14ac:dyDescent="0.35">
      <c r="A6191">
        <v>77030</v>
      </c>
      <c r="B6191" t="s">
        <v>6546</v>
      </c>
      <c r="C6191" t="s">
        <v>432</v>
      </c>
      <c r="D6191" t="s">
        <v>433</v>
      </c>
      <c r="E6191">
        <v>32.259599999999999</v>
      </c>
      <c r="F6191">
        <f t="shared" si="100"/>
        <v>77</v>
      </c>
    </row>
    <row r="6192" spans="1:6" x14ac:dyDescent="0.35">
      <c r="A6192">
        <v>77031</v>
      </c>
      <c r="B6192" t="s">
        <v>6547</v>
      </c>
      <c r="C6192" t="s">
        <v>432</v>
      </c>
      <c r="D6192" t="s">
        <v>433</v>
      </c>
      <c r="E6192">
        <v>72.187100000000001</v>
      </c>
      <c r="F6192">
        <f t="shared" si="100"/>
        <v>77</v>
      </c>
    </row>
    <row r="6193" spans="1:6" x14ac:dyDescent="0.35">
      <c r="A6193">
        <v>78001</v>
      </c>
      <c r="B6193" t="s">
        <v>6548</v>
      </c>
      <c r="C6193" t="s">
        <v>432</v>
      </c>
      <c r="D6193" t="s">
        <v>433</v>
      </c>
      <c r="E6193">
        <v>22.622599999999998</v>
      </c>
      <c r="F6193">
        <f t="shared" si="100"/>
        <v>78</v>
      </c>
    </row>
    <row r="6194" spans="1:6" x14ac:dyDescent="0.35">
      <c r="A6194">
        <v>78002</v>
      </c>
      <c r="B6194" t="s">
        <v>6549</v>
      </c>
      <c r="C6194" t="s">
        <v>428</v>
      </c>
      <c r="D6194" t="s">
        <v>429</v>
      </c>
      <c r="E6194">
        <v>14.839700000000001</v>
      </c>
      <c r="F6194">
        <f t="shared" si="100"/>
        <v>78</v>
      </c>
    </row>
    <row r="6195" spans="1:6" x14ac:dyDescent="0.35">
      <c r="A6195">
        <v>78003</v>
      </c>
      <c r="B6195" t="s">
        <v>6550</v>
      </c>
      <c r="C6195" t="s">
        <v>432</v>
      </c>
      <c r="D6195" t="s">
        <v>433</v>
      </c>
      <c r="E6195">
        <v>199.42570000000001</v>
      </c>
      <c r="F6195">
        <f t="shared" si="100"/>
        <v>78</v>
      </c>
    </row>
    <row r="6196" spans="1:6" x14ac:dyDescent="0.35">
      <c r="A6196">
        <v>78004</v>
      </c>
      <c r="B6196" t="s">
        <v>6551</v>
      </c>
      <c r="C6196" t="s">
        <v>432</v>
      </c>
      <c r="D6196" t="s">
        <v>433</v>
      </c>
      <c r="E6196">
        <v>38.791499999999999</v>
      </c>
      <c r="F6196">
        <f t="shared" si="100"/>
        <v>78</v>
      </c>
    </row>
    <row r="6197" spans="1:6" x14ac:dyDescent="0.35">
      <c r="A6197">
        <v>78005</v>
      </c>
      <c r="B6197" t="s">
        <v>6552</v>
      </c>
      <c r="C6197" t="s">
        <v>451</v>
      </c>
      <c r="D6197" t="s">
        <v>433</v>
      </c>
      <c r="E6197">
        <v>47.548299999999998</v>
      </c>
      <c r="F6197">
        <f t="shared" si="100"/>
        <v>78</v>
      </c>
    </row>
    <row r="6198" spans="1:6" x14ac:dyDescent="0.35">
      <c r="A6198">
        <v>78006</v>
      </c>
      <c r="B6198" t="s">
        <v>6553</v>
      </c>
      <c r="C6198" t="s">
        <v>432</v>
      </c>
      <c r="D6198" t="s">
        <v>433</v>
      </c>
      <c r="E6198">
        <v>64.394300000000001</v>
      </c>
      <c r="F6198">
        <f t="shared" si="100"/>
        <v>78</v>
      </c>
    </row>
    <row r="6199" spans="1:6" x14ac:dyDescent="0.35">
      <c r="A6199">
        <v>78007</v>
      </c>
      <c r="B6199" t="s">
        <v>6554</v>
      </c>
      <c r="C6199" t="s">
        <v>451</v>
      </c>
      <c r="D6199" t="s">
        <v>433</v>
      </c>
      <c r="E6199">
        <v>41.7851</v>
      </c>
      <c r="F6199">
        <f t="shared" si="100"/>
        <v>78</v>
      </c>
    </row>
    <row r="6200" spans="1:6" x14ac:dyDescent="0.35">
      <c r="A6200">
        <v>78008</v>
      </c>
      <c r="B6200" t="s">
        <v>6555</v>
      </c>
      <c r="C6200" t="s">
        <v>442</v>
      </c>
      <c r="D6200" t="s">
        <v>433</v>
      </c>
      <c r="E6200">
        <v>10.6189</v>
      </c>
      <c r="F6200">
        <f t="shared" si="100"/>
        <v>78</v>
      </c>
    </row>
    <row r="6201" spans="1:6" x14ac:dyDescent="0.35">
      <c r="A6201">
        <v>78009</v>
      </c>
      <c r="B6201" t="s">
        <v>6556</v>
      </c>
      <c r="C6201" t="s">
        <v>432</v>
      </c>
      <c r="D6201" t="s">
        <v>433</v>
      </c>
      <c r="E6201">
        <v>65.883300000000006</v>
      </c>
      <c r="F6201">
        <f t="shared" si="100"/>
        <v>78</v>
      </c>
    </row>
    <row r="6202" spans="1:6" x14ac:dyDescent="0.35">
      <c r="A6202">
        <v>78010</v>
      </c>
      <c r="B6202" t="s">
        <v>6557</v>
      </c>
      <c r="C6202" t="s">
        <v>428</v>
      </c>
      <c r="D6202" t="s">
        <v>429</v>
      </c>
      <c r="E6202">
        <v>29.2056</v>
      </c>
      <c r="F6202">
        <f t="shared" si="100"/>
        <v>78</v>
      </c>
    </row>
    <row r="6203" spans="1:6" x14ac:dyDescent="0.35">
      <c r="A6203">
        <v>78011</v>
      </c>
      <c r="B6203" t="s">
        <v>6558</v>
      </c>
      <c r="C6203" t="s">
        <v>432</v>
      </c>
      <c r="D6203" t="s">
        <v>433</v>
      </c>
      <c r="E6203">
        <v>60.6325</v>
      </c>
      <c r="F6203">
        <f t="shared" si="100"/>
        <v>78</v>
      </c>
    </row>
    <row r="6204" spans="1:6" x14ac:dyDescent="0.35">
      <c r="A6204">
        <v>78012</v>
      </c>
      <c r="B6204" t="s">
        <v>6559</v>
      </c>
      <c r="C6204" t="s">
        <v>428</v>
      </c>
      <c r="D6204" t="s">
        <v>429</v>
      </c>
      <c r="E6204">
        <v>121.26909999999999</v>
      </c>
      <c r="F6204">
        <f t="shared" si="100"/>
        <v>78</v>
      </c>
    </row>
    <row r="6205" spans="1:6" x14ac:dyDescent="0.35">
      <c r="A6205">
        <v>78013</v>
      </c>
      <c r="B6205" t="s">
        <v>6560</v>
      </c>
      <c r="C6205" t="s">
        <v>442</v>
      </c>
      <c r="D6205" t="s">
        <v>433</v>
      </c>
      <c r="E6205">
        <v>23.573699999999999</v>
      </c>
      <c r="F6205">
        <f t="shared" si="100"/>
        <v>78</v>
      </c>
    </row>
    <row r="6206" spans="1:6" x14ac:dyDescent="0.35">
      <c r="A6206">
        <v>78014</v>
      </c>
      <c r="B6206" t="s">
        <v>6561</v>
      </c>
      <c r="C6206" t="s">
        <v>428</v>
      </c>
      <c r="D6206" t="s">
        <v>429</v>
      </c>
      <c r="E6206">
        <v>11.080299999999999</v>
      </c>
      <c r="F6206">
        <f t="shared" si="100"/>
        <v>78</v>
      </c>
    </row>
    <row r="6207" spans="1:6" x14ac:dyDescent="0.35">
      <c r="A6207">
        <v>78015</v>
      </c>
      <c r="B6207" t="s">
        <v>6562</v>
      </c>
      <c r="C6207" t="s">
        <v>442</v>
      </c>
      <c r="D6207" t="s">
        <v>433</v>
      </c>
      <c r="E6207">
        <v>36.775700000000001</v>
      </c>
      <c r="F6207">
        <f t="shared" si="100"/>
        <v>78</v>
      </c>
    </row>
    <row r="6208" spans="1:6" x14ac:dyDescent="0.35">
      <c r="A6208">
        <v>78016</v>
      </c>
      <c r="B6208" t="s">
        <v>6563</v>
      </c>
      <c r="C6208" t="s">
        <v>432</v>
      </c>
      <c r="D6208" t="s">
        <v>433</v>
      </c>
      <c r="E6208">
        <v>32.649500000000003</v>
      </c>
      <c r="F6208">
        <f t="shared" si="100"/>
        <v>78</v>
      </c>
    </row>
    <row r="6209" spans="1:6" x14ac:dyDescent="0.35">
      <c r="A6209">
        <v>78017</v>
      </c>
      <c r="B6209" t="s">
        <v>6564</v>
      </c>
      <c r="C6209" t="s">
        <v>442</v>
      </c>
      <c r="D6209" t="s">
        <v>433</v>
      </c>
      <c r="E6209">
        <v>86.442400000000006</v>
      </c>
      <c r="F6209">
        <f t="shared" si="100"/>
        <v>78</v>
      </c>
    </row>
    <row r="6210" spans="1:6" x14ac:dyDescent="0.35">
      <c r="A6210">
        <v>78018</v>
      </c>
      <c r="B6210" t="s">
        <v>6565</v>
      </c>
      <c r="C6210" t="s">
        <v>451</v>
      </c>
      <c r="D6210" t="s">
        <v>433</v>
      </c>
      <c r="E6210">
        <v>100.3344</v>
      </c>
      <c r="F6210">
        <f t="shared" si="100"/>
        <v>78</v>
      </c>
    </row>
    <row r="6211" spans="1:6" x14ac:dyDescent="0.35">
      <c r="A6211">
        <v>78019</v>
      </c>
      <c r="B6211" t="s">
        <v>6566</v>
      </c>
      <c r="C6211" t="s">
        <v>432</v>
      </c>
      <c r="D6211" t="s">
        <v>433</v>
      </c>
      <c r="E6211">
        <v>33.441800000000001</v>
      </c>
      <c r="F6211">
        <f t="shared" ref="F6211:F6274" si="101">INT(A6211/1000)</f>
        <v>78</v>
      </c>
    </row>
    <row r="6212" spans="1:6" x14ac:dyDescent="0.35">
      <c r="A6212">
        <v>78020</v>
      </c>
      <c r="B6212" t="s">
        <v>6567</v>
      </c>
      <c r="C6212" t="s">
        <v>432</v>
      </c>
      <c r="D6212" t="s">
        <v>433</v>
      </c>
      <c r="E6212">
        <v>30.2852</v>
      </c>
      <c r="F6212">
        <f t="shared" si="101"/>
        <v>78</v>
      </c>
    </row>
    <row r="6213" spans="1:6" x14ac:dyDescent="0.35">
      <c r="A6213">
        <v>78021</v>
      </c>
      <c r="B6213" t="s">
        <v>6568</v>
      </c>
      <c r="C6213" t="s">
        <v>442</v>
      </c>
      <c r="D6213" t="s">
        <v>433</v>
      </c>
      <c r="E6213">
        <v>22.180700000000002</v>
      </c>
      <c r="F6213">
        <f t="shared" si="101"/>
        <v>78</v>
      </c>
    </row>
    <row r="6214" spans="1:6" x14ac:dyDescent="0.35">
      <c r="A6214">
        <v>78022</v>
      </c>
      <c r="B6214" t="s">
        <v>6569</v>
      </c>
      <c r="C6214" t="s">
        <v>432</v>
      </c>
      <c r="D6214" t="s">
        <v>433</v>
      </c>
      <c r="E6214">
        <v>24.892800000000001</v>
      </c>
      <c r="F6214">
        <f t="shared" si="101"/>
        <v>78</v>
      </c>
    </row>
    <row r="6215" spans="1:6" x14ac:dyDescent="0.35">
      <c r="A6215">
        <v>78023</v>
      </c>
      <c r="B6215" t="s">
        <v>6570</v>
      </c>
      <c r="C6215" t="s">
        <v>451</v>
      </c>
      <c r="D6215" t="s">
        <v>433</v>
      </c>
      <c r="E6215">
        <v>104.42310000000001</v>
      </c>
      <c r="F6215">
        <f t="shared" si="101"/>
        <v>78</v>
      </c>
    </row>
    <row r="6216" spans="1:6" x14ac:dyDescent="0.35">
      <c r="A6216">
        <v>78024</v>
      </c>
      <c r="B6216" t="s">
        <v>6571</v>
      </c>
      <c r="C6216" t="s">
        <v>432</v>
      </c>
      <c r="D6216" t="s">
        <v>433</v>
      </c>
      <c r="E6216">
        <v>20.7225</v>
      </c>
      <c r="F6216">
        <f t="shared" si="101"/>
        <v>78</v>
      </c>
    </row>
    <row r="6217" spans="1:6" x14ac:dyDescent="0.35">
      <c r="A6217">
        <v>78025</v>
      </c>
      <c r="B6217" t="s">
        <v>6572</v>
      </c>
      <c r="C6217" t="s">
        <v>432</v>
      </c>
      <c r="D6217" t="s">
        <v>433</v>
      </c>
      <c r="E6217">
        <v>29.0763</v>
      </c>
      <c r="F6217">
        <f t="shared" si="101"/>
        <v>78</v>
      </c>
    </row>
    <row r="6218" spans="1:6" x14ac:dyDescent="0.35">
      <c r="A6218">
        <v>78026</v>
      </c>
      <c r="B6218" t="s">
        <v>6573</v>
      </c>
      <c r="C6218" t="s">
        <v>428</v>
      </c>
      <c r="D6218" t="s">
        <v>429</v>
      </c>
      <c r="E6218">
        <v>15.667199999999999</v>
      </c>
      <c r="F6218">
        <f t="shared" si="101"/>
        <v>78</v>
      </c>
    </row>
    <row r="6219" spans="1:6" x14ac:dyDescent="0.35">
      <c r="A6219">
        <v>78027</v>
      </c>
      <c r="B6219" t="s">
        <v>6574</v>
      </c>
      <c r="C6219" t="s">
        <v>442</v>
      </c>
      <c r="D6219" t="s">
        <v>433</v>
      </c>
      <c r="E6219">
        <v>14.947100000000001</v>
      </c>
      <c r="F6219">
        <f t="shared" si="101"/>
        <v>78</v>
      </c>
    </row>
    <row r="6220" spans="1:6" x14ac:dyDescent="0.35">
      <c r="A6220">
        <v>78029</v>
      </c>
      <c r="B6220" t="s">
        <v>6575</v>
      </c>
      <c r="C6220" t="s">
        <v>438</v>
      </c>
      <c r="D6220" t="s">
        <v>429</v>
      </c>
      <c r="E6220">
        <v>159.2371</v>
      </c>
      <c r="F6220">
        <f t="shared" si="101"/>
        <v>78</v>
      </c>
    </row>
    <row r="6221" spans="1:6" x14ac:dyDescent="0.35">
      <c r="A6221">
        <v>78030</v>
      </c>
      <c r="B6221" t="s">
        <v>6576</v>
      </c>
      <c r="C6221" t="s">
        <v>428</v>
      </c>
      <c r="D6221" t="s">
        <v>429</v>
      </c>
      <c r="E6221">
        <v>14.946099999999999</v>
      </c>
      <c r="F6221">
        <f t="shared" si="101"/>
        <v>78</v>
      </c>
    </row>
    <row r="6222" spans="1:6" x14ac:dyDescent="0.35">
      <c r="A6222">
        <v>78031</v>
      </c>
      <c r="B6222" t="s">
        <v>6577</v>
      </c>
      <c r="C6222" t="s">
        <v>428</v>
      </c>
      <c r="D6222" t="s">
        <v>429</v>
      </c>
      <c r="E6222">
        <v>11.652200000000001</v>
      </c>
      <c r="F6222">
        <f t="shared" si="101"/>
        <v>78</v>
      </c>
    </row>
    <row r="6223" spans="1:6" x14ac:dyDescent="0.35">
      <c r="A6223">
        <v>78032</v>
      </c>
      <c r="B6223" t="s">
        <v>6578</v>
      </c>
      <c r="C6223" t="s">
        <v>451</v>
      </c>
      <c r="D6223" t="s">
        <v>433</v>
      </c>
      <c r="E6223">
        <v>40.666600000000003</v>
      </c>
      <c r="F6223">
        <f t="shared" si="101"/>
        <v>78</v>
      </c>
    </row>
    <row r="6224" spans="1:6" x14ac:dyDescent="0.35">
      <c r="A6224">
        <v>78033</v>
      </c>
      <c r="B6224" t="s">
        <v>6579</v>
      </c>
      <c r="C6224" t="s">
        <v>432</v>
      </c>
      <c r="D6224" t="s">
        <v>433</v>
      </c>
      <c r="E6224">
        <v>129.58070000000001</v>
      </c>
      <c r="F6224">
        <f t="shared" si="101"/>
        <v>78</v>
      </c>
    </row>
    <row r="6225" spans="1:6" x14ac:dyDescent="0.35">
      <c r="A6225">
        <v>78034</v>
      </c>
      <c r="B6225" t="s">
        <v>6580</v>
      </c>
      <c r="C6225" t="s">
        <v>428</v>
      </c>
      <c r="D6225" t="s">
        <v>429</v>
      </c>
      <c r="E6225">
        <v>99.756299999999996</v>
      </c>
      <c r="F6225">
        <f t="shared" si="101"/>
        <v>78</v>
      </c>
    </row>
    <row r="6226" spans="1:6" x14ac:dyDescent="0.35">
      <c r="A6226">
        <v>78035</v>
      </c>
      <c r="B6226" t="s">
        <v>6581</v>
      </c>
      <c r="C6226" t="s">
        <v>428</v>
      </c>
      <c r="D6226" t="s">
        <v>429</v>
      </c>
      <c r="E6226">
        <v>5.6973000000000003</v>
      </c>
      <c r="F6226">
        <f t="shared" si="101"/>
        <v>78</v>
      </c>
    </row>
    <row r="6227" spans="1:6" x14ac:dyDescent="0.35">
      <c r="A6227">
        <v>78036</v>
      </c>
      <c r="B6227" t="s">
        <v>6582</v>
      </c>
      <c r="C6227" t="s">
        <v>432</v>
      </c>
      <c r="D6227" t="s">
        <v>433</v>
      </c>
      <c r="E6227">
        <v>81.569699999999997</v>
      </c>
      <c r="F6227">
        <f t="shared" si="101"/>
        <v>78</v>
      </c>
    </row>
    <row r="6228" spans="1:6" x14ac:dyDescent="0.35">
      <c r="A6228">
        <v>78037</v>
      </c>
      <c r="B6228" t="s">
        <v>6583</v>
      </c>
      <c r="C6228" t="s">
        <v>428</v>
      </c>
      <c r="D6228" t="s">
        <v>429</v>
      </c>
      <c r="E6228">
        <v>15.434100000000001</v>
      </c>
      <c r="F6228">
        <f t="shared" si="101"/>
        <v>78</v>
      </c>
    </row>
    <row r="6229" spans="1:6" x14ac:dyDescent="0.35">
      <c r="A6229">
        <v>78038</v>
      </c>
      <c r="B6229" t="s">
        <v>6584</v>
      </c>
      <c r="C6229" t="s">
        <v>442</v>
      </c>
      <c r="D6229" t="s">
        <v>433</v>
      </c>
      <c r="E6229">
        <v>12.344900000000001</v>
      </c>
      <c r="F6229">
        <f t="shared" si="101"/>
        <v>78</v>
      </c>
    </row>
    <row r="6230" spans="1:6" x14ac:dyDescent="0.35">
      <c r="A6230">
        <v>78039</v>
      </c>
      <c r="B6230" t="s">
        <v>6585</v>
      </c>
      <c r="C6230" t="s">
        <v>442</v>
      </c>
      <c r="D6230" t="s">
        <v>433</v>
      </c>
      <c r="E6230">
        <v>21.149000000000001</v>
      </c>
      <c r="F6230">
        <f t="shared" si="101"/>
        <v>78</v>
      </c>
    </row>
    <row r="6231" spans="1:6" x14ac:dyDescent="0.35">
      <c r="A6231">
        <v>78040</v>
      </c>
      <c r="B6231" t="s">
        <v>6586</v>
      </c>
      <c r="C6231" t="s">
        <v>428</v>
      </c>
      <c r="D6231" t="s">
        <v>429</v>
      </c>
      <c r="E6231">
        <v>66.049099999999996</v>
      </c>
      <c r="F6231">
        <f t="shared" si="101"/>
        <v>78</v>
      </c>
    </row>
    <row r="6232" spans="1:6" x14ac:dyDescent="0.35">
      <c r="A6232">
        <v>78041</v>
      </c>
      <c r="B6232" t="s">
        <v>6587</v>
      </c>
      <c r="C6232" t="s">
        <v>432</v>
      </c>
      <c r="D6232" t="s">
        <v>433</v>
      </c>
      <c r="E6232">
        <v>27.471499999999999</v>
      </c>
      <c r="F6232">
        <f t="shared" si="101"/>
        <v>78</v>
      </c>
    </row>
    <row r="6233" spans="1:6" x14ac:dyDescent="0.35">
      <c r="A6233">
        <v>78042</v>
      </c>
      <c r="B6233" t="s">
        <v>6588</v>
      </c>
      <c r="C6233" t="s">
        <v>432</v>
      </c>
      <c r="D6233" t="s">
        <v>433</v>
      </c>
      <c r="E6233">
        <v>18.819500000000001</v>
      </c>
      <c r="F6233">
        <f t="shared" si="101"/>
        <v>78</v>
      </c>
    </row>
    <row r="6234" spans="1:6" x14ac:dyDescent="0.35">
      <c r="A6234">
        <v>78043</v>
      </c>
      <c r="B6234" t="s">
        <v>6589</v>
      </c>
      <c r="C6234" t="s">
        <v>442</v>
      </c>
      <c r="D6234" t="s">
        <v>433</v>
      </c>
      <c r="E6234">
        <v>25.913499999999999</v>
      </c>
      <c r="F6234">
        <f t="shared" si="101"/>
        <v>78</v>
      </c>
    </row>
    <row r="6235" spans="1:6" x14ac:dyDescent="0.35">
      <c r="A6235">
        <v>78045</v>
      </c>
      <c r="B6235" t="s">
        <v>98</v>
      </c>
      <c r="C6235" t="s">
        <v>511</v>
      </c>
      <c r="D6235" t="s">
        <v>429</v>
      </c>
      <c r="E6235">
        <v>37.8123</v>
      </c>
      <c r="F6235">
        <f t="shared" si="101"/>
        <v>78</v>
      </c>
    </row>
    <row r="6236" spans="1:6" x14ac:dyDescent="0.35">
      <c r="A6236">
        <v>78046</v>
      </c>
      <c r="B6236" t="s">
        <v>6590</v>
      </c>
      <c r="C6236" t="s">
        <v>442</v>
      </c>
      <c r="D6236" t="s">
        <v>433</v>
      </c>
      <c r="E6236">
        <v>33.692900000000002</v>
      </c>
      <c r="F6236">
        <f t="shared" si="101"/>
        <v>78</v>
      </c>
    </row>
    <row r="6237" spans="1:6" x14ac:dyDescent="0.35">
      <c r="A6237">
        <v>78047</v>
      </c>
      <c r="B6237" t="s">
        <v>6591</v>
      </c>
      <c r="C6237" t="s">
        <v>442</v>
      </c>
      <c r="D6237" t="s">
        <v>433</v>
      </c>
      <c r="E6237">
        <v>21.526</v>
      </c>
      <c r="F6237">
        <f t="shared" si="101"/>
        <v>78</v>
      </c>
    </row>
    <row r="6238" spans="1:6" x14ac:dyDescent="0.35">
      <c r="A6238">
        <v>78048</v>
      </c>
      <c r="B6238" t="s">
        <v>6592</v>
      </c>
      <c r="C6238" t="s">
        <v>432</v>
      </c>
      <c r="D6238" t="s">
        <v>433</v>
      </c>
      <c r="E6238">
        <v>11.632899999999999</v>
      </c>
      <c r="F6238">
        <f t="shared" si="101"/>
        <v>78</v>
      </c>
    </row>
    <row r="6239" spans="1:6" x14ac:dyDescent="0.35">
      <c r="A6239">
        <v>78049</v>
      </c>
      <c r="B6239" t="s">
        <v>6593</v>
      </c>
      <c r="C6239" t="s">
        <v>428</v>
      </c>
      <c r="D6239" t="s">
        <v>429</v>
      </c>
      <c r="E6239">
        <v>23.459199999999999</v>
      </c>
      <c r="F6239">
        <f t="shared" si="101"/>
        <v>78</v>
      </c>
    </row>
    <row r="6240" spans="1:6" x14ac:dyDescent="0.35">
      <c r="A6240">
        <v>78050</v>
      </c>
      <c r="B6240" t="s">
        <v>6594</v>
      </c>
      <c r="C6240" t="s">
        <v>428</v>
      </c>
      <c r="D6240" t="s">
        <v>429</v>
      </c>
      <c r="E6240">
        <v>23.560099999999998</v>
      </c>
      <c r="F6240">
        <f t="shared" si="101"/>
        <v>78</v>
      </c>
    </row>
    <row r="6241" spans="1:6" x14ac:dyDescent="0.35">
      <c r="A6241">
        <v>78051</v>
      </c>
      <c r="B6241" t="s">
        <v>6595</v>
      </c>
      <c r="C6241" t="s">
        <v>442</v>
      </c>
      <c r="D6241" t="s">
        <v>433</v>
      </c>
      <c r="E6241">
        <v>29.575500000000002</v>
      </c>
      <c r="F6241">
        <f t="shared" si="101"/>
        <v>78</v>
      </c>
    </row>
    <row r="6242" spans="1:6" x14ac:dyDescent="0.35">
      <c r="A6242">
        <v>78052</v>
      </c>
      <c r="B6242" t="s">
        <v>6596</v>
      </c>
      <c r="C6242" t="s">
        <v>428</v>
      </c>
      <c r="D6242" t="s">
        <v>429</v>
      </c>
      <c r="E6242">
        <v>19.5059</v>
      </c>
      <c r="F6242">
        <f t="shared" si="101"/>
        <v>78</v>
      </c>
    </row>
    <row r="6243" spans="1:6" x14ac:dyDescent="0.35">
      <c r="A6243">
        <v>78053</v>
      </c>
      <c r="B6243" t="s">
        <v>6597</v>
      </c>
      <c r="C6243" t="s">
        <v>428</v>
      </c>
      <c r="D6243" t="s">
        <v>429</v>
      </c>
      <c r="E6243">
        <v>4.03</v>
      </c>
      <c r="F6243">
        <f t="shared" si="101"/>
        <v>78</v>
      </c>
    </row>
    <row r="6244" spans="1:6" x14ac:dyDescent="0.35">
      <c r="A6244">
        <v>78054</v>
      </c>
      <c r="B6244" t="s">
        <v>6598</v>
      </c>
      <c r="C6244" t="s">
        <v>432</v>
      </c>
      <c r="D6244" t="s">
        <v>433</v>
      </c>
      <c r="E6244">
        <v>11.997999999999999</v>
      </c>
      <c r="F6244">
        <f t="shared" si="101"/>
        <v>78</v>
      </c>
    </row>
    <row r="6245" spans="1:6" x14ac:dyDescent="0.35">
      <c r="A6245">
        <v>78055</v>
      </c>
      <c r="B6245" t="s">
        <v>6599</v>
      </c>
      <c r="C6245" t="s">
        <v>428</v>
      </c>
      <c r="D6245" t="s">
        <v>429</v>
      </c>
      <c r="E6245">
        <v>32.079900000000002</v>
      </c>
      <c r="F6245">
        <f t="shared" si="101"/>
        <v>78</v>
      </c>
    </row>
    <row r="6246" spans="1:6" x14ac:dyDescent="0.35">
      <c r="A6246">
        <v>78056</v>
      </c>
      <c r="B6246" t="s">
        <v>6600</v>
      </c>
      <c r="C6246" t="s">
        <v>442</v>
      </c>
      <c r="D6246" t="s">
        <v>433</v>
      </c>
      <c r="E6246">
        <v>32.910899999999998</v>
      </c>
      <c r="F6246">
        <f t="shared" si="101"/>
        <v>78</v>
      </c>
    </row>
    <row r="6247" spans="1:6" x14ac:dyDescent="0.35">
      <c r="A6247">
        <v>78057</v>
      </c>
      <c r="B6247" t="s">
        <v>6601</v>
      </c>
      <c r="C6247" t="s">
        <v>432</v>
      </c>
      <c r="D6247" t="s">
        <v>433</v>
      </c>
      <c r="E6247">
        <v>29.052800000000001</v>
      </c>
      <c r="F6247">
        <f t="shared" si="101"/>
        <v>78</v>
      </c>
    </row>
    <row r="6248" spans="1:6" x14ac:dyDescent="0.35">
      <c r="A6248">
        <v>78058</v>
      </c>
      <c r="B6248" t="s">
        <v>6602</v>
      </c>
      <c r="C6248" t="s">
        <v>428</v>
      </c>
      <c r="D6248" t="s">
        <v>429</v>
      </c>
      <c r="E6248">
        <v>60.911000000000001</v>
      </c>
      <c r="F6248">
        <f t="shared" si="101"/>
        <v>78</v>
      </c>
    </row>
    <row r="6249" spans="1:6" x14ac:dyDescent="0.35">
      <c r="A6249">
        <v>78059</v>
      </c>
      <c r="B6249" t="s">
        <v>6603</v>
      </c>
      <c r="C6249" t="s">
        <v>442</v>
      </c>
      <c r="D6249" t="s">
        <v>433</v>
      </c>
      <c r="E6249">
        <v>24.927700000000002</v>
      </c>
      <c r="F6249">
        <f t="shared" si="101"/>
        <v>78</v>
      </c>
    </row>
    <row r="6250" spans="1:6" x14ac:dyDescent="0.35">
      <c r="A6250">
        <v>78060</v>
      </c>
      <c r="B6250" t="s">
        <v>6604</v>
      </c>
      <c r="C6250" t="s">
        <v>432</v>
      </c>
      <c r="D6250" t="s">
        <v>433</v>
      </c>
      <c r="E6250">
        <v>52.148499999999999</v>
      </c>
      <c r="F6250">
        <f t="shared" si="101"/>
        <v>78</v>
      </c>
    </row>
    <row r="6251" spans="1:6" x14ac:dyDescent="0.35">
      <c r="A6251">
        <v>78061</v>
      </c>
      <c r="B6251" t="s">
        <v>6605</v>
      </c>
      <c r="C6251" t="s">
        <v>428</v>
      </c>
      <c r="D6251" t="s">
        <v>429</v>
      </c>
      <c r="E6251">
        <v>21.536799999999999</v>
      </c>
      <c r="F6251">
        <f t="shared" si="101"/>
        <v>78</v>
      </c>
    </row>
    <row r="6252" spans="1:6" x14ac:dyDescent="0.35">
      <c r="A6252">
        <v>78062</v>
      </c>
      <c r="B6252" t="s">
        <v>6606</v>
      </c>
      <c r="C6252" t="s">
        <v>442</v>
      </c>
      <c r="D6252" t="s">
        <v>433</v>
      </c>
      <c r="E6252">
        <v>50.262900000000002</v>
      </c>
      <c r="F6252">
        <f t="shared" si="101"/>
        <v>78</v>
      </c>
    </row>
    <row r="6253" spans="1:6" x14ac:dyDescent="0.35">
      <c r="A6253">
        <v>78063</v>
      </c>
      <c r="B6253" t="s">
        <v>6607</v>
      </c>
      <c r="C6253" t="s">
        <v>451</v>
      </c>
      <c r="D6253" t="s">
        <v>433</v>
      </c>
      <c r="E6253">
        <v>57.530299999999997</v>
      </c>
      <c r="F6253">
        <f t="shared" si="101"/>
        <v>78</v>
      </c>
    </row>
    <row r="6254" spans="1:6" x14ac:dyDescent="0.35">
      <c r="A6254">
        <v>78064</v>
      </c>
      <c r="B6254" t="s">
        <v>6608</v>
      </c>
      <c r="C6254" t="s">
        <v>432</v>
      </c>
      <c r="D6254" t="s">
        <v>433</v>
      </c>
      <c r="E6254">
        <v>36.547800000000002</v>
      </c>
      <c r="F6254">
        <f t="shared" si="101"/>
        <v>78</v>
      </c>
    </row>
    <row r="6255" spans="1:6" x14ac:dyDescent="0.35">
      <c r="A6255">
        <v>78065</v>
      </c>
      <c r="B6255" t="s">
        <v>6609</v>
      </c>
      <c r="C6255" t="s">
        <v>428</v>
      </c>
      <c r="D6255" t="s">
        <v>429</v>
      </c>
      <c r="E6255">
        <v>12.222099999999999</v>
      </c>
      <c r="F6255">
        <f t="shared" si="101"/>
        <v>78</v>
      </c>
    </row>
    <row r="6256" spans="1:6" x14ac:dyDescent="0.35">
      <c r="A6256">
        <v>78066</v>
      </c>
      <c r="B6256" t="s">
        <v>6610</v>
      </c>
      <c r="C6256" t="s">
        <v>442</v>
      </c>
      <c r="D6256" t="s">
        <v>433</v>
      </c>
      <c r="E6256">
        <v>43.696199999999997</v>
      </c>
      <c r="F6256">
        <f t="shared" si="101"/>
        <v>78</v>
      </c>
    </row>
    <row r="6257" spans="1:6" x14ac:dyDescent="0.35">
      <c r="A6257">
        <v>78067</v>
      </c>
      <c r="B6257" t="s">
        <v>6611</v>
      </c>
      <c r="C6257" t="s">
        <v>428</v>
      </c>
      <c r="D6257" t="s">
        <v>429</v>
      </c>
      <c r="E6257">
        <v>18.374099999999999</v>
      </c>
      <c r="F6257">
        <f t="shared" si="101"/>
        <v>78</v>
      </c>
    </row>
    <row r="6258" spans="1:6" x14ac:dyDescent="0.35">
      <c r="A6258">
        <v>78068</v>
      </c>
      <c r="B6258" t="s">
        <v>6612</v>
      </c>
      <c r="C6258" t="s">
        <v>432</v>
      </c>
      <c r="D6258" t="s">
        <v>433</v>
      </c>
      <c r="E6258">
        <v>211.64680000000001</v>
      </c>
      <c r="F6258">
        <f t="shared" si="101"/>
        <v>78</v>
      </c>
    </row>
    <row r="6259" spans="1:6" x14ac:dyDescent="0.35">
      <c r="A6259">
        <v>78069</v>
      </c>
      <c r="B6259" t="s">
        <v>6613</v>
      </c>
      <c r="C6259" t="s">
        <v>432</v>
      </c>
      <c r="D6259" t="s">
        <v>433</v>
      </c>
      <c r="E6259">
        <v>35.627699999999997</v>
      </c>
      <c r="F6259">
        <f t="shared" si="101"/>
        <v>78</v>
      </c>
    </row>
    <row r="6260" spans="1:6" x14ac:dyDescent="0.35">
      <c r="A6260">
        <v>78070</v>
      </c>
      <c r="B6260" t="s">
        <v>6614</v>
      </c>
      <c r="C6260" t="s">
        <v>442</v>
      </c>
      <c r="D6260" t="s">
        <v>433</v>
      </c>
      <c r="E6260">
        <v>77.355800000000002</v>
      </c>
      <c r="F6260">
        <f t="shared" si="101"/>
        <v>78</v>
      </c>
    </row>
    <row r="6261" spans="1:6" x14ac:dyDescent="0.35">
      <c r="A6261">
        <v>78071</v>
      </c>
      <c r="B6261" t="s">
        <v>6615</v>
      </c>
      <c r="C6261" t="s">
        <v>432</v>
      </c>
      <c r="D6261" t="s">
        <v>433</v>
      </c>
      <c r="E6261">
        <v>18.1145</v>
      </c>
      <c r="F6261">
        <f t="shared" si="101"/>
        <v>78</v>
      </c>
    </row>
    <row r="6262" spans="1:6" x14ac:dyDescent="0.35">
      <c r="A6262">
        <v>78072</v>
      </c>
      <c r="B6262" t="s">
        <v>6616</v>
      </c>
      <c r="C6262" t="s">
        <v>428</v>
      </c>
      <c r="D6262" t="s">
        <v>429</v>
      </c>
      <c r="E6262">
        <v>16.692499999999999</v>
      </c>
      <c r="F6262">
        <f t="shared" si="101"/>
        <v>78</v>
      </c>
    </row>
    <row r="6263" spans="1:6" x14ac:dyDescent="0.35">
      <c r="A6263">
        <v>78073</v>
      </c>
      <c r="B6263" t="s">
        <v>6617</v>
      </c>
      <c r="C6263" t="s">
        <v>432</v>
      </c>
      <c r="D6263" t="s">
        <v>433</v>
      </c>
      <c r="E6263">
        <v>38.669499999999999</v>
      </c>
      <c r="F6263">
        <f t="shared" si="101"/>
        <v>78</v>
      </c>
    </row>
    <row r="6264" spans="1:6" x14ac:dyDescent="0.35">
      <c r="A6264">
        <v>78074</v>
      </c>
      <c r="B6264" t="s">
        <v>6618</v>
      </c>
      <c r="C6264" t="s">
        <v>432</v>
      </c>
      <c r="D6264" t="s">
        <v>433</v>
      </c>
      <c r="E6264">
        <v>36.673000000000002</v>
      </c>
      <c r="F6264">
        <f t="shared" si="101"/>
        <v>78</v>
      </c>
    </row>
    <row r="6265" spans="1:6" x14ac:dyDescent="0.35">
      <c r="A6265">
        <v>78075</v>
      </c>
      <c r="B6265" t="s">
        <v>6619</v>
      </c>
      <c r="C6265" t="s">
        <v>428</v>
      </c>
      <c r="D6265" t="s">
        <v>429</v>
      </c>
      <c r="E6265">
        <v>12.545500000000001</v>
      </c>
      <c r="F6265">
        <f t="shared" si="101"/>
        <v>78</v>
      </c>
    </row>
    <row r="6266" spans="1:6" x14ac:dyDescent="0.35">
      <c r="A6266">
        <v>78076</v>
      </c>
      <c r="B6266" t="s">
        <v>6620</v>
      </c>
      <c r="C6266" t="s">
        <v>428</v>
      </c>
      <c r="D6266" t="s">
        <v>429</v>
      </c>
      <c r="E6266">
        <v>4.8042999999999996</v>
      </c>
      <c r="F6266">
        <f t="shared" si="101"/>
        <v>78</v>
      </c>
    </row>
    <row r="6267" spans="1:6" x14ac:dyDescent="0.35">
      <c r="A6267">
        <v>78077</v>
      </c>
      <c r="B6267" t="s">
        <v>6621</v>
      </c>
      <c r="C6267" t="s">
        <v>428</v>
      </c>
      <c r="D6267" t="s">
        <v>429</v>
      </c>
      <c r="E6267">
        <v>6.5096999999999996</v>
      </c>
      <c r="F6267">
        <f t="shared" si="101"/>
        <v>78</v>
      </c>
    </row>
    <row r="6268" spans="1:6" x14ac:dyDescent="0.35">
      <c r="A6268">
        <v>78078</v>
      </c>
      <c r="B6268" t="s">
        <v>6622</v>
      </c>
      <c r="C6268" t="s">
        <v>428</v>
      </c>
      <c r="D6268" t="s">
        <v>429</v>
      </c>
      <c r="E6268">
        <v>15.428000000000001</v>
      </c>
      <c r="F6268">
        <f t="shared" si="101"/>
        <v>78</v>
      </c>
    </row>
    <row r="6269" spans="1:6" x14ac:dyDescent="0.35">
      <c r="A6269">
        <v>78079</v>
      </c>
      <c r="B6269" t="s">
        <v>6623</v>
      </c>
      <c r="C6269" t="s">
        <v>428</v>
      </c>
      <c r="D6269" t="s">
        <v>429</v>
      </c>
      <c r="E6269">
        <v>34.718699999999998</v>
      </c>
      <c r="F6269">
        <f t="shared" si="101"/>
        <v>78</v>
      </c>
    </row>
    <row r="6270" spans="1:6" x14ac:dyDescent="0.35">
      <c r="A6270">
        <v>78080</v>
      </c>
      <c r="B6270" t="s">
        <v>6624</v>
      </c>
      <c r="C6270" t="s">
        <v>432</v>
      </c>
      <c r="D6270" t="s">
        <v>433</v>
      </c>
      <c r="E6270">
        <v>34.96</v>
      </c>
      <c r="F6270">
        <f t="shared" si="101"/>
        <v>78</v>
      </c>
    </row>
    <row r="6271" spans="1:6" x14ac:dyDescent="0.35">
      <c r="A6271">
        <v>78081</v>
      </c>
      <c r="B6271" t="s">
        <v>6625</v>
      </c>
      <c r="C6271" t="s">
        <v>442</v>
      </c>
      <c r="D6271" t="s">
        <v>433</v>
      </c>
      <c r="E6271">
        <v>76.1631</v>
      </c>
      <c r="F6271">
        <f t="shared" si="101"/>
        <v>78</v>
      </c>
    </row>
    <row r="6272" spans="1:6" x14ac:dyDescent="0.35">
      <c r="A6272">
        <v>78082</v>
      </c>
      <c r="B6272" t="s">
        <v>6626</v>
      </c>
      <c r="C6272" t="s">
        <v>432</v>
      </c>
      <c r="D6272" t="s">
        <v>433</v>
      </c>
      <c r="E6272">
        <v>35.935200000000002</v>
      </c>
      <c r="F6272">
        <f t="shared" si="101"/>
        <v>78</v>
      </c>
    </row>
    <row r="6273" spans="1:6" x14ac:dyDescent="0.35">
      <c r="A6273">
        <v>78083</v>
      </c>
      <c r="B6273" t="s">
        <v>6627</v>
      </c>
      <c r="C6273" t="s">
        <v>432</v>
      </c>
      <c r="D6273" t="s">
        <v>433</v>
      </c>
      <c r="E6273">
        <v>115.9007</v>
      </c>
      <c r="F6273">
        <f t="shared" si="101"/>
        <v>78</v>
      </c>
    </row>
    <row r="6274" spans="1:6" x14ac:dyDescent="0.35">
      <c r="A6274">
        <v>78084</v>
      </c>
      <c r="B6274" t="s">
        <v>6628</v>
      </c>
      <c r="C6274" t="s">
        <v>432</v>
      </c>
      <c r="D6274" t="s">
        <v>433</v>
      </c>
      <c r="E6274">
        <v>79.705200000000005</v>
      </c>
      <c r="F6274">
        <f t="shared" si="101"/>
        <v>78</v>
      </c>
    </row>
    <row r="6275" spans="1:6" x14ac:dyDescent="0.35">
      <c r="A6275">
        <v>78085</v>
      </c>
      <c r="B6275" t="s">
        <v>6629</v>
      </c>
      <c r="C6275" t="s">
        <v>432</v>
      </c>
      <c r="D6275" t="s">
        <v>433</v>
      </c>
      <c r="E6275">
        <v>31.715399999999999</v>
      </c>
      <c r="F6275">
        <f t="shared" ref="F6275:F6338" si="102">INT(A6275/1000)</f>
        <v>78</v>
      </c>
    </row>
    <row r="6276" spans="1:6" x14ac:dyDescent="0.35">
      <c r="A6276">
        <v>78086</v>
      </c>
      <c r="B6276" t="s">
        <v>6630</v>
      </c>
      <c r="C6276" t="s">
        <v>451</v>
      </c>
      <c r="D6276" t="s">
        <v>433</v>
      </c>
      <c r="E6276">
        <v>33.455100000000002</v>
      </c>
      <c r="F6276">
        <f t="shared" si="102"/>
        <v>78</v>
      </c>
    </row>
    <row r="6277" spans="1:6" x14ac:dyDescent="0.35">
      <c r="A6277">
        <v>78087</v>
      </c>
      <c r="B6277" t="s">
        <v>6631</v>
      </c>
      <c r="C6277" t="s">
        <v>432</v>
      </c>
      <c r="D6277" t="s">
        <v>433</v>
      </c>
      <c r="E6277">
        <v>86.938199999999995</v>
      </c>
      <c r="F6277">
        <f t="shared" si="102"/>
        <v>78</v>
      </c>
    </row>
    <row r="6278" spans="1:6" x14ac:dyDescent="0.35">
      <c r="A6278">
        <v>78088</v>
      </c>
      <c r="B6278" t="s">
        <v>6632</v>
      </c>
      <c r="C6278" t="s">
        <v>432</v>
      </c>
      <c r="D6278" t="s">
        <v>433</v>
      </c>
      <c r="E6278">
        <v>90.131100000000004</v>
      </c>
      <c r="F6278">
        <f t="shared" si="102"/>
        <v>78</v>
      </c>
    </row>
    <row r="6279" spans="1:6" x14ac:dyDescent="0.35">
      <c r="A6279">
        <v>78089</v>
      </c>
      <c r="B6279" t="s">
        <v>6633</v>
      </c>
      <c r="C6279" t="s">
        <v>442</v>
      </c>
      <c r="D6279" t="s">
        <v>433</v>
      </c>
      <c r="E6279">
        <v>41.495600000000003</v>
      </c>
      <c r="F6279">
        <f t="shared" si="102"/>
        <v>78</v>
      </c>
    </row>
    <row r="6280" spans="1:6" x14ac:dyDescent="0.35">
      <c r="A6280">
        <v>78090</v>
      </c>
      <c r="B6280" t="s">
        <v>6634</v>
      </c>
      <c r="C6280" t="s">
        <v>432</v>
      </c>
      <c r="D6280" t="s">
        <v>433</v>
      </c>
      <c r="E6280">
        <v>14.9862</v>
      </c>
      <c r="F6280">
        <f t="shared" si="102"/>
        <v>78</v>
      </c>
    </row>
    <row r="6281" spans="1:6" x14ac:dyDescent="0.35">
      <c r="A6281">
        <v>78091</v>
      </c>
      <c r="B6281" t="s">
        <v>6635</v>
      </c>
      <c r="C6281" t="s">
        <v>511</v>
      </c>
      <c r="D6281" t="s">
        <v>429</v>
      </c>
      <c r="E6281">
        <v>42.895800000000001</v>
      </c>
      <c r="F6281">
        <f t="shared" si="102"/>
        <v>78</v>
      </c>
    </row>
    <row r="6282" spans="1:6" x14ac:dyDescent="0.35">
      <c r="A6282">
        <v>78092</v>
      </c>
      <c r="B6282" t="s">
        <v>6636</v>
      </c>
      <c r="C6282" t="s">
        <v>451</v>
      </c>
      <c r="D6282" t="s">
        <v>433</v>
      </c>
      <c r="E6282">
        <v>55.555500000000002</v>
      </c>
      <c r="F6282">
        <f t="shared" si="102"/>
        <v>78</v>
      </c>
    </row>
    <row r="6283" spans="1:6" x14ac:dyDescent="0.35">
      <c r="A6283">
        <v>78093</v>
      </c>
      <c r="B6283" t="s">
        <v>6637</v>
      </c>
      <c r="C6283" t="s">
        <v>442</v>
      </c>
      <c r="D6283" t="s">
        <v>433</v>
      </c>
      <c r="E6283">
        <v>37.690100000000001</v>
      </c>
      <c r="F6283">
        <f t="shared" si="102"/>
        <v>78</v>
      </c>
    </row>
    <row r="6284" spans="1:6" x14ac:dyDescent="0.35">
      <c r="A6284">
        <v>78094</v>
      </c>
      <c r="B6284" t="s">
        <v>6638</v>
      </c>
      <c r="C6284" t="s">
        <v>428</v>
      </c>
      <c r="D6284" t="s">
        <v>429</v>
      </c>
      <c r="E6284">
        <v>24.625399999999999</v>
      </c>
      <c r="F6284">
        <f t="shared" si="102"/>
        <v>78</v>
      </c>
    </row>
    <row r="6285" spans="1:6" x14ac:dyDescent="0.35">
      <c r="A6285">
        <v>78096</v>
      </c>
      <c r="B6285" t="s">
        <v>6639</v>
      </c>
      <c r="C6285" t="s">
        <v>442</v>
      </c>
      <c r="D6285" t="s">
        <v>433</v>
      </c>
      <c r="E6285">
        <v>16.575800000000001</v>
      </c>
      <c r="F6285">
        <f t="shared" si="102"/>
        <v>78</v>
      </c>
    </row>
    <row r="6286" spans="1:6" x14ac:dyDescent="0.35">
      <c r="A6286">
        <v>78097</v>
      </c>
      <c r="B6286" t="s">
        <v>6640</v>
      </c>
      <c r="C6286" t="s">
        <v>428</v>
      </c>
      <c r="D6286" t="s">
        <v>429</v>
      </c>
      <c r="E6286">
        <v>2.4464999999999999</v>
      </c>
      <c r="F6286">
        <f t="shared" si="102"/>
        <v>78</v>
      </c>
    </row>
    <row r="6287" spans="1:6" x14ac:dyDescent="0.35">
      <c r="A6287">
        <v>78098</v>
      </c>
      <c r="B6287" t="s">
        <v>6641</v>
      </c>
      <c r="C6287" t="s">
        <v>428</v>
      </c>
      <c r="D6287" t="s">
        <v>429</v>
      </c>
      <c r="E6287">
        <v>9.4869000000000003</v>
      </c>
      <c r="F6287">
        <f t="shared" si="102"/>
        <v>78</v>
      </c>
    </row>
    <row r="6288" spans="1:6" x14ac:dyDescent="0.35">
      <c r="A6288">
        <v>78099</v>
      </c>
      <c r="B6288" t="s">
        <v>6642</v>
      </c>
      <c r="C6288" t="s">
        <v>432</v>
      </c>
      <c r="D6288" t="s">
        <v>433</v>
      </c>
      <c r="E6288">
        <v>53.478400000000001</v>
      </c>
      <c r="F6288">
        <f t="shared" si="102"/>
        <v>78</v>
      </c>
    </row>
    <row r="6289" spans="1:6" x14ac:dyDescent="0.35">
      <c r="A6289">
        <v>78100</v>
      </c>
      <c r="B6289" t="s">
        <v>6643</v>
      </c>
      <c r="C6289" t="s">
        <v>432</v>
      </c>
      <c r="D6289" t="s">
        <v>433</v>
      </c>
      <c r="E6289">
        <v>50.530099999999997</v>
      </c>
      <c r="F6289">
        <f t="shared" si="102"/>
        <v>78</v>
      </c>
    </row>
    <row r="6290" spans="1:6" x14ac:dyDescent="0.35">
      <c r="A6290">
        <v>78101</v>
      </c>
      <c r="B6290" t="s">
        <v>6644</v>
      </c>
      <c r="C6290" t="s">
        <v>451</v>
      </c>
      <c r="D6290" t="s">
        <v>433</v>
      </c>
      <c r="E6290">
        <v>23.744299999999999</v>
      </c>
      <c r="F6290">
        <f t="shared" si="102"/>
        <v>78</v>
      </c>
    </row>
    <row r="6291" spans="1:6" x14ac:dyDescent="0.35">
      <c r="A6291">
        <v>78102</v>
      </c>
      <c r="B6291" t="s">
        <v>6645</v>
      </c>
      <c r="C6291" t="s">
        <v>428</v>
      </c>
      <c r="D6291" t="s">
        <v>429</v>
      </c>
      <c r="E6291">
        <v>55.4846</v>
      </c>
      <c r="F6291">
        <f t="shared" si="102"/>
        <v>78</v>
      </c>
    </row>
    <row r="6292" spans="1:6" x14ac:dyDescent="0.35">
      <c r="A6292">
        <v>78103</v>
      </c>
      <c r="B6292" t="s">
        <v>6646</v>
      </c>
      <c r="C6292" t="s">
        <v>432</v>
      </c>
      <c r="D6292" t="s">
        <v>433</v>
      </c>
      <c r="E6292">
        <v>55.322600000000001</v>
      </c>
      <c r="F6292">
        <f t="shared" si="102"/>
        <v>78</v>
      </c>
    </row>
    <row r="6293" spans="1:6" x14ac:dyDescent="0.35">
      <c r="A6293">
        <v>78104</v>
      </c>
      <c r="B6293" t="s">
        <v>6647</v>
      </c>
      <c r="C6293" t="s">
        <v>442</v>
      </c>
      <c r="D6293" t="s">
        <v>433</v>
      </c>
      <c r="E6293">
        <v>45.211300000000001</v>
      </c>
      <c r="F6293">
        <f t="shared" si="102"/>
        <v>78</v>
      </c>
    </row>
    <row r="6294" spans="1:6" x14ac:dyDescent="0.35">
      <c r="A6294">
        <v>78105</v>
      </c>
      <c r="B6294" t="s">
        <v>6648</v>
      </c>
      <c r="C6294" t="s">
        <v>428</v>
      </c>
      <c r="D6294" t="s">
        <v>429</v>
      </c>
      <c r="E6294">
        <v>41.4236</v>
      </c>
      <c r="F6294">
        <f t="shared" si="102"/>
        <v>78</v>
      </c>
    </row>
    <row r="6295" spans="1:6" x14ac:dyDescent="0.35">
      <c r="A6295">
        <v>78106</v>
      </c>
      <c r="B6295" t="s">
        <v>6649</v>
      </c>
      <c r="C6295" t="s">
        <v>428</v>
      </c>
      <c r="D6295" t="s">
        <v>429</v>
      </c>
      <c r="E6295">
        <v>47.107900000000001</v>
      </c>
      <c r="F6295">
        <f t="shared" si="102"/>
        <v>78</v>
      </c>
    </row>
    <row r="6296" spans="1:6" x14ac:dyDescent="0.35">
      <c r="A6296">
        <v>78107</v>
      </c>
      <c r="B6296" t="s">
        <v>6650</v>
      </c>
      <c r="C6296" t="s">
        <v>432</v>
      </c>
      <c r="D6296" t="s">
        <v>433</v>
      </c>
      <c r="E6296">
        <v>30.580400000000001</v>
      </c>
      <c r="F6296">
        <f t="shared" si="102"/>
        <v>78</v>
      </c>
    </row>
    <row r="6297" spans="1:6" x14ac:dyDescent="0.35">
      <c r="A6297">
        <v>78109</v>
      </c>
      <c r="B6297" t="s">
        <v>6651</v>
      </c>
      <c r="C6297" t="s">
        <v>442</v>
      </c>
      <c r="D6297" t="s">
        <v>433</v>
      </c>
      <c r="E6297">
        <v>13.258100000000001</v>
      </c>
      <c r="F6297">
        <f t="shared" si="102"/>
        <v>78</v>
      </c>
    </row>
    <row r="6298" spans="1:6" x14ac:dyDescent="0.35">
      <c r="A6298">
        <v>78110</v>
      </c>
      <c r="B6298" t="s">
        <v>6652</v>
      </c>
      <c r="C6298" t="s">
        <v>428</v>
      </c>
      <c r="D6298" t="s">
        <v>429</v>
      </c>
      <c r="E6298">
        <v>11.062099999999999</v>
      </c>
      <c r="F6298">
        <f t="shared" si="102"/>
        <v>78</v>
      </c>
    </row>
    <row r="6299" spans="1:6" x14ac:dyDescent="0.35">
      <c r="A6299">
        <v>78111</v>
      </c>
      <c r="B6299" t="s">
        <v>6653</v>
      </c>
      <c r="C6299" t="s">
        <v>432</v>
      </c>
      <c r="D6299" t="s">
        <v>433</v>
      </c>
      <c r="E6299">
        <v>19.377199999999998</v>
      </c>
      <c r="F6299">
        <f t="shared" si="102"/>
        <v>78</v>
      </c>
    </row>
    <row r="6300" spans="1:6" x14ac:dyDescent="0.35">
      <c r="A6300">
        <v>78112</v>
      </c>
      <c r="B6300" t="s">
        <v>6654</v>
      </c>
      <c r="C6300" t="s">
        <v>442</v>
      </c>
      <c r="D6300" t="s">
        <v>433</v>
      </c>
      <c r="E6300">
        <v>19.595199999999998</v>
      </c>
      <c r="F6300">
        <f t="shared" si="102"/>
        <v>78</v>
      </c>
    </row>
    <row r="6301" spans="1:6" x14ac:dyDescent="0.35">
      <c r="A6301">
        <v>78113</v>
      </c>
      <c r="B6301" t="s">
        <v>6655</v>
      </c>
      <c r="C6301" t="s">
        <v>442</v>
      </c>
      <c r="D6301" t="s">
        <v>433</v>
      </c>
      <c r="E6301">
        <v>11.3156</v>
      </c>
      <c r="F6301">
        <f t="shared" si="102"/>
        <v>78</v>
      </c>
    </row>
    <row r="6302" spans="1:6" x14ac:dyDescent="0.35">
      <c r="A6302">
        <v>78114</v>
      </c>
      <c r="B6302" t="s">
        <v>6656</v>
      </c>
      <c r="C6302" t="s">
        <v>442</v>
      </c>
      <c r="D6302" t="s">
        <v>433</v>
      </c>
      <c r="E6302">
        <v>62.365400000000001</v>
      </c>
      <c r="F6302">
        <f t="shared" si="102"/>
        <v>78</v>
      </c>
    </row>
    <row r="6303" spans="1:6" x14ac:dyDescent="0.35">
      <c r="A6303">
        <v>78115</v>
      </c>
      <c r="B6303" t="s">
        <v>6657</v>
      </c>
      <c r="C6303" t="s">
        <v>432</v>
      </c>
      <c r="D6303" t="s">
        <v>433</v>
      </c>
      <c r="E6303">
        <v>81.625100000000003</v>
      </c>
      <c r="F6303">
        <f t="shared" si="102"/>
        <v>78</v>
      </c>
    </row>
    <row r="6304" spans="1:6" x14ac:dyDescent="0.35">
      <c r="A6304">
        <v>78116</v>
      </c>
      <c r="B6304" t="s">
        <v>6658</v>
      </c>
      <c r="C6304" t="s">
        <v>428</v>
      </c>
      <c r="D6304" t="s">
        <v>429</v>
      </c>
      <c r="E6304">
        <v>21.364899999999999</v>
      </c>
      <c r="F6304">
        <f t="shared" si="102"/>
        <v>78</v>
      </c>
    </row>
    <row r="6305" spans="1:6" x14ac:dyDescent="0.35">
      <c r="A6305">
        <v>78117</v>
      </c>
      <c r="B6305" t="s">
        <v>6659</v>
      </c>
      <c r="C6305" t="s">
        <v>442</v>
      </c>
      <c r="D6305" t="s">
        <v>433</v>
      </c>
      <c r="E6305">
        <v>27.545300000000001</v>
      </c>
      <c r="F6305">
        <f t="shared" si="102"/>
        <v>78</v>
      </c>
    </row>
    <row r="6306" spans="1:6" x14ac:dyDescent="0.35">
      <c r="A6306">
        <v>78118</v>
      </c>
      <c r="B6306" t="s">
        <v>6660</v>
      </c>
      <c r="C6306" t="s">
        <v>428</v>
      </c>
      <c r="D6306" t="s">
        <v>429</v>
      </c>
      <c r="E6306">
        <v>22.5137</v>
      </c>
      <c r="F6306">
        <f t="shared" si="102"/>
        <v>78</v>
      </c>
    </row>
    <row r="6307" spans="1:6" x14ac:dyDescent="0.35">
      <c r="A6307">
        <v>78119</v>
      </c>
      <c r="B6307" t="s">
        <v>6661</v>
      </c>
      <c r="C6307" t="s">
        <v>432</v>
      </c>
      <c r="D6307" t="s">
        <v>433</v>
      </c>
      <c r="E6307">
        <v>282.59989999999999</v>
      </c>
      <c r="F6307">
        <f t="shared" si="102"/>
        <v>78</v>
      </c>
    </row>
    <row r="6308" spans="1:6" x14ac:dyDescent="0.35">
      <c r="A6308">
        <v>78120</v>
      </c>
      <c r="B6308" t="s">
        <v>6662</v>
      </c>
      <c r="C6308" t="s">
        <v>432</v>
      </c>
      <c r="D6308" t="s">
        <v>433</v>
      </c>
      <c r="E6308">
        <v>40.592599999999997</v>
      </c>
      <c r="F6308">
        <f t="shared" si="102"/>
        <v>78</v>
      </c>
    </row>
    <row r="6309" spans="1:6" x14ac:dyDescent="0.35">
      <c r="A6309">
        <v>78121</v>
      </c>
      <c r="B6309" t="s">
        <v>6663</v>
      </c>
      <c r="C6309" t="s">
        <v>442</v>
      </c>
      <c r="D6309" t="s">
        <v>433</v>
      </c>
      <c r="E6309">
        <v>23.262499999999999</v>
      </c>
      <c r="F6309">
        <f t="shared" si="102"/>
        <v>78</v>
      </c>
    </row>
    <row r="6310" spans="1:6" x14ac:dyDescent="0.35">
      <c r="A6310">
        <v>78122</v>
      </c>
      <c r="B6310" t="s">
        <v>6664</v>
      </c>
      <c r="C6310" t="s">
        <v>428</v>
      </c>
      <c r="D6310" t="s">
        <v>429</v>
      </c>
      <c r="E6310">
        <v>26.747699999999998</v>
      </c>
      <c r="F6310">
        <f t="shared" si="102"/>
        <v>78</v>
      </c>
    </row>
    <row r="6311" spans="1:6" x14ac:dyDescent="0.35">
      <c r="A6311">
        <v>78123</v>
      </c>
      <c r="B6311" t="s">
        <v>6665</v>
      </c>
      <c r="C6311" t="s">
        <v>442</v>
      </c>
      <c r="D6311" t="s">
        <v>433</v>
      </c>
      <c r="E6311">
        <v>80.008300000000006</v>
      </c>
      <c r="F6311">
        <f t="shared" si="102"/>
        <v>78</v>
      </c>
    </row>
    <row r="6312" spans="1:6" x14ac:dyDescent="0.35">
      <c r="A6312">
        <v>78124</v>
      </c>
      <c r="B6312" t="s">
        <v>6666</v>
      </c>
      <c r="C6312" t="s">
        <v>432</v>
      </c>
      <c r="D6312" t="s">
        <v>433</v>
      </c>
      <c r="E6312">
        <v>24.017800000000001</v>
      </c>
      <c r="F6312">
        <f t="shared" si="102"/>
        <v>78</v>
      </c>
    </row>
    <row r="6313" spans="1:6" x14ac:dyDescent="0.35">
      <c r="A6313">
        <v>78125</v>
      </c>
      <c r="B6313" t="s">
        <v>6667</v>
      </c>
      <c r="C6313" t="s">
        <v>432</v>
      </c>
      <c r="D6313" t="s">
        <v>433</v>
      </c>
      <c r="E6313">
        <v>11.402100000000001</v>
      </c>
      <c r="F6313">
        <f t="shared" si="102"/>
        <v>78</v>
      </c>
    </row>
    <row r="6314" spans="1:6" x14ac:dyDescent="0.35">
      <c r="A6314">
        <v>78126</v>
      </c>
      <c r="B6314" t="s">
        <v>6668</v>
      </c>
      <c r="C6314" t="s">
        <v>442</v>
      </c>
      <c r="D6314" t="s">
        <v>433</v>
      </c>
      <c r="E6314">
        <v>9.4115000000000002</v>
      </c>
      <c r="F6314">
        <f t="shared" si="102"/>
        <v>78</v>
      </c>
    </row>
    <row r="6315" spans="1:6" x14ac:dyDescent="0.35">
      <c r="A6315">
        <v>78127</v>
      </c>
      <c r="B6315" t="s">
        <v>6669</v>
      </c>
      <c r="C6315" t="s">
        <v>428</v>
      </c>
      <c r="D6315" t="s">
        <v>429</v>
      </c>
      <c r="E6315">
        <v>47.590800000000002</v>
      </c>
      <c r="F6315">
        <f t="shared" si="102"/>
        <v>78</v>
      </c>
    </row>
    <row r="6316" spans="1:6" x14ac:dyDescent="0.35">
      <c r="A6316">
        <v>78128</v>
      </c>
      <c r="B6316" t="s">
        <v>6670</v>
      </c>
      <c r="C6316" t="s">
        <v>432</v>
      </c>
      <c r="D6316" t="s">
        <v>433</v>
      </c>
      <c r="E6316">
        <v>43.584200000000003</v>
      </c>
      <c r="F6316">
        <f t="shared" si="102"/>
        <v>78</v>
      </c>
    </row>
    <row r="6317" spans="1:6" x14ac:dyDescent="0.35">
      <c r="A6317">
        <v>78129</v>
      </c>
      <c r="B6317" t="s">
        <v>6671</v>
      </c>
      <c r="C6317" t="s">
        <v>432</v>
      </c>
      <c r="D6317" t="s">
        <v>433</v>
      </c>
      <c r="E6317">
        <v>17.494299999999999</v>
      </c>
      <c r="F6317">
        <f t="shared" si="102"/>
        <v>78</v>
      </c>
    </row>
    <row r="6318" spans="1:6" x14ac:dyDescent="0.35">
      <c r="A6318">
        <v>78130</v>
      </c>
      <c r="B6318" t="s">
        <v>6672</v>
      </c>
      <c r="C6318" t="s">
        <v>451</v>
      </c>
      <c r="D6318" t="s">
        <v>433</v>
      </c>
      <c r="E6318">
        <v>36.996400000000001</v>
      </c>
      <c r="F6318">
        <f t="shared" si="102"/>
        <v>78</v>
      </c>
    </row>
    <row r="6319" spans="1:6" x14ac:dyDescent="0.35">
      <c r="A6319">
        <v>78131</v>
      </c>
      <c r="B6319" t="s">
        <v>6673</v>
      </c>
      <c r="C6319" t="s">
        <v>432</v>
      </c>
      <c r="D6319" t="s">
        <v>433</v>
      </c>
      <c r="E6319">
        <v>46.967500000000001</v>
      </c>
      <c r="F6319">
        <f t="shared" si="102"/>
        <v>78</v>
      </c>
    </row>
    <row r="6320" spans="1:6" x14ac:dyDescent="0.35">
      <c r="A6320">
        <v>78132</v>
      </c>
      <c r="B6320" t="s">
        <v>6674</v>
      </c>
      <c r="C6320" t="s">
        <v>432</v>
      </c>
      <c r="D6320" t="s">
        <v>433</v>
      </c>
      <c r="E6320">
        <v>18.158000000000001</v>
      </c>
      <c r="F6320">
        <f t="shared" si="102"/>
        <v>78</v>
      </c>
    </row>
    <row r="6321" spans="1:6" x14ac:dyDescent="0.35">
      <c r="A6321">
        <v>78133</v>
      </c>
      <c r="B6321" t="s">
        <v>6675</v>
      </c>
      <c r="C6321" t="s">
        <v>432</v>
      </c>
      <c r="D6321" t="s">
        <v>433</v>
      </c>
      <c r="E6321">
        <v>39.204500000000003</v>
      </c>
      <c r="F6321">
        <f t="shared" si="102"/>
        <v>78</v>
      </c>
    </row>
    <row r="6322" spans="1:6" x14ac:dyDescent="0.35">
      <c r="A6322">
        <v>78134</v>
      </c>
      <c r="B6322" t="s">
        <v>6676</v>
      </c>
      <c r="C6322" t="s">
        <v>428</v>
      </c>
      <c r="D6322" t="s">
        <v>429</v>
      </c>
      <c r="E6322">
        <v>19.641999999999999</v>
      </c>
      <c r="F6322">
        <f t="shared" si="102"/>
        <v>78</v>
      </c>
    </row>
    <row r="6323" spans="1:6" x14ac:dyDescent="0.35">
      <c r="A6323">
        <v>78135</v>
      </c>
      <c r="B6323" t="s">
        <v>6677</v>
      </c>
      <c r="C6323" t="s">
        <v>442</v>
      </c>
      <c r="D6323" t="s">
        <v>433</v>
      </c>
      <c r="E6323">
        <v>18.529299999999999</v>
      </c>
      <c r="F6323">
        <f t="shared" si="102"/>
        <v>78</v>
      </c>
    </row>
    <row r="6324" spans="1:6" x14ac:dyDescent="0.35">
      <c r="A6324">
        <v>78136</v>
      </c>
      <c r="B6324" t="s">
        <v>6678</v>
      </c>
      <c r="C6324" t="s">
        <v>432</v>
      </c>
      <c r="D6324" t="s">
        <v>433</v>
      </c>
      <c r="E6324">
        <v>108.9302</v>
      </c>
      <c r="F6324">
        <f t="shared" si="102"/>
        <v>78</v>
      </c>
    </row>
    <row r="6325" spans="1:6" x14ac:dyDescent="0.35">
      <c r="A6325">
        <v>78137</v>
      </c>
      <c r="B6325" t="s">
        <v>6679</v>
      </c>
      <c r="C6325" t="s">
        <v>432</v>
      </c>
      <c r="D6325" t="s">
        <v>433</v>
      </c>
      <c r="E6325">
        <v>66.882000000000005</v>
      </c>
      <c r="F6325">
        <f t="shared" si="102"/>
        <v>78</v>
      </c>
    </row>
    <row r="6326" spans="1:6" x14ac:dyDescent="0.35">
      <c r="A6326">
        <v>78138</v>
      </c>
      <c r="B6326" t="s">
        <v>6680</v>
      </c>
      <c r="C6326" t="s">
        <v>432</v>
      </c>
      <c r="D6326" t="s">
        <v>433</v>
      </c>
      <c r="E6326">
        <v>22.327999999999999</v>
      </c>
      <c r="F6326">
        <f t="shared" si="102"/>
        <v>78</v>
      </c>
    </row>
    <row r="6327" spans="1:6" x14ac:dyDescent="0.35">
      <c r="A6327">
        <v>78139</v>
      </c>
      <c r="B6327" t="s">
        <v>6681</v>
      </c>
      <c r="C6327" t="s">
        <v>442</v>
      </c>
      <c r="D6327" t="s">
        <v>433</v>
      </c>
      <c r="E6327">
        <v>17.186900000000001</v>
      </c>
      <c r="F6327">
        <f t="shared" si="102"/>
        <v>78</v>
      </c>
    </row>
    <row r="6328" spans="1:6" x14ac:dyDescent="0.35">
      <c r="A6328">
        <v>78140</v>
      </c>
      <c r="B6328" t="s">
        <v>6682</v>
      </c>
      <c r="C6328" t="s">
        <v>432</v>
      </c>
      <c r="D6328" t="s">
        <v>433</v>
      </c>
      <c r="E6328">
        <v>4.6562000000000001</v>
      </c>
      <c r="F6328">
        <f t="shared" si="102"/>
        <v>78</v>
      </c>
    </row>
    <row r="6329" spans="1:6" x14ac:dyDescent="0.35">
      <c r="A6329">
        <v>78142</v>
      </c>
      <c r="B6329" t="s">
        <v>6683</v>
      </c>
      <c r="C6329" t="s">
        <v>442</v>
      </c>
      <c r="D6329" t="s">
        <v>433</v>
      </c>
      <c r="E6329">
        <v>32.575200000000002</v>
      </c>
      <c r="F6329">
        <f t="shared" si="102"/>
        <v>78</v>
      </c>
    </row>
    <row r="6330" spans="1:6" x14ac:dyDescent="0.35">
      <c r="A6330">
        <v>78143</v>
      </c>
      <c r="B6330" t="s">
        <v>6684</v>
      </c>
      <c r="C6330" t="s">
        <v>428</v>
      </c>
      <c r="D6330" t="s">
        <v>429</v>
      </c>
      <c r="E6330">
        <v>80.481899999999996</v>
      </c>
      <c r="F6330">
        <f t="shared" si="102"/>
        <v>78</v>
      </c>
    </row>
    <row r="6331" spans="1:6" x14ac:dyDescent="0.35">
      <c r="A6331">
        <v>78145</v>
      </c>
      <c r="B6331" t="s">
        <v>6685</v>
      </c>
      <c r="C6331" t="s">
        <v>442</v>
      </c>
      <c r="D6331" t="s">
        <v>433</v>
      </c>
      <c r="E6331">
        <v>48.416899999999998</v>
      </c>
      <c r="F6331">
        <f t="shared" si="102"/>
        <v>78</v>
      </c>
    </row>
    <row r="6332" spans="1:6" x14ac:dyDescent="0.35">
      <c r="A6332">
        <v>78146</v>
      </c>
      <c r="B6332" t="s">
        <v>6686</v>
      </c>
      <c r="C6332" t="s">
        <v>442</v>
      </c>
      <c r="D6332" t="s">
        <v>433</v>
      </c>
      <c r="E6332">
        <v>43.172400000000003</v>
      </c>
      <c r="F6332">
        <f t="shared" si="102"/>
        <v>78</v>
      </c>
    </row>
    <row r="6333" spans="1:6" x14ac:dyDescent="0.35">
      <c r="A6333">
        <v>78147</v>
      </c>
      <c r="B6333" t="s">
        <v>6687</v>
      </c>
      <c r="C6333" t="s">
        <v>432</v>
      </c>
      <c r="D6333" t="s">
        <v>433</v>
      </c>
      <c r="E6333">
        <v>20.292200000000001</v>
      </c>
      <c r="F6333">
        <f t="shared" si="102"/>
        <v>78</v>
      </c>
    </row>
    <row r="6334" spans="1:6" x14ac:dyDescent="0.35">
      <c r="A6334">
        <v>78148</v>
      </c>
      <c r="B6334" t="s">
        <v>6688</v>
      </c>
      <c r="C6334" t="s">
        <v>442</v>
      </c>
      <c r="D6334" t="s">
        <v>433</v>
      </c>
      <c r="E6334">
        <v>30.981300000000001</v>
      </c>
      <c r="F6334">
        <f t="shared" si="102"/>
        <v>78</v>
      </c>
    </row>
    <row r="6335" spans="1:6" x14ac:dyDescent="0.35">
      <c r="A6335">
        <v>78149</v>
      </c>
      <c r="B6335" t="s">
        <v>6689</v>
      </c>
      <c r="C6335" t="s">
        <v>451</v>
      </c>
      <c r="D6335" t="s">
        <v>433</v>
      </c>
      <c r="E6335">
        <v>58.412799999999997</v>
      </c>
      <c r="F6335">
        <f t="shared" si="102"/>
        <v>78</v>
      </c>
    </row>
    <row r="6336" spans="1:6" x14ac:dyDescent="0.35">
      <c r="A6336">
        <v>78150</v>
      </c>
      <c r="B6336" t="s">
        <v>6690</v>
      </c>
      <c r="C6336" t="s">
        <v>442</v>
      </c>
      <c r="D6336" t="s">
        <v>433</v>
      </c>
      <c r="E6336">
        <v>26.595199999999998</v>
      </c>
      <c r="F6336">
        <f t="shared" si="102"/>
        <v>78</v>
      </c>
    </row>
    <row r="6337" spans="1:6" x14ac:dyDescent="0.35">
      <c r="A6337">
        <v>78152</v>
      </c>
      <c r="B6337" t="s">
        <v>6691</v>
      </c>
      <c r="C6337" t="s">
        <v>442</v>
      </c>
      <c r="D6337" t="s">
        <v>433</v>
      </c>
      <c r="E6337">
        <v>8.8902000000000001</v>
      </c>
      <c r="F6337">
        <f t="shared" si="102"/>
        <v>78</v>
      </c>
    </row>
    <row r="6338" spans="1:6" x14ac:dyDescent="0.35">
      <c r="A6338">
        <v>78153</v>
      </c>
      <c r="B6338" t="s">
        <v>6692</v>
      </c>
      <c r="C6338" t="s">
        <v>451</v>
      </c>
      <c r="D6338" t="s">
        <v>433</v>
      </c>
      <c r="E6338">
        <v>32.311</v>
      </c>
      <c r="F6338">
        <f t="shared" si="102"/>
        <v>78</v>
      </c>
    </row>
    <row r="6339" spans="1:6" x14ac:dyDescent="0.35">
      <c r="A6339">
        <v>78154</v>
      </c>
      <c r="B6339" t="s">
        <v>6693</v>
      </c>
      <c r="C6339" t="s">
        <v>442</v>
      </c>
      <c r="D6339" t="s">
        <v>433</v>
      </c>
      <c r="E6339">
        <v>39.953600000000002</v>
      </c>
      <c r="F6339">
        <f t="shared" ref="F6339:F6402" si="103">INT(A6339/1000)</f>
        <v>78</v>
      </c>
    </row>
    <row r="6340" spans="1:6" x14ac:dyDescent="0.35">
      <c r="A6340">
        <v>78155</v>
      </c>
      <c r="B6340" t="s">
        <v>6694</v>
      </c>
      <c r="C6340" t="s">
        <v>428</v>
      </c>
      <c r="D6340" t="s">
        <v>429</v>
      </c>
      <c r="E6340">
        <v>7.9020999999999999</v>
      </c>
      <c r="F6340">
        <f t="shared" si="103"/>
        <v>78</v>
      </c>
    </row>
    <row r="6341" spans="1:6" x14ac:dyDescent="0.35">
      <c r="A6341">
        <v>78156</v>
      </c>
      <c r="B6341" t="s">
        <v>6695</v>
      </c>
      <c r="C6341" t="s">
        <v>428</v>
      </c>
      <c r="D6341" t="s">
        <v>429</v>
      </c>
      <c r="E6341">
        <v>168.45179999999999</v>
      </c>
      <c r="F6341">
        <f t="shared" si="103"/>
        <v>78</v>
      </c>
    </row>
    <row r="6342" spans="1:6" x14ac:dyDescent="0.35">
      <c r="A6342">
        <v>78157</v>
      </c>
      <c r="B6342" t="s">
        <v>6696</v>
      </c>
      <c r="C6342" t="s">
        <v>438</v>
      </c>
      <c r="D6342" t="s">
        <v>429</v>
      </c>
      <c r="E6342">
        <v>346.40859999999998</v>
      </c>
      <c r="F6342">
        <f t="shared" si="103"/>
        <v>78</v>
      </c>
    </row>
    <row r="6343" spans="1:6" x14ac:dyDescent="0.35">
      <c r="A6343">
        <v>79002</v>
      </c>
      <c r="B6343" t="s">
        <v>6697</v>
      </c>
      <c r="C6343" t="s">
        <v>442</v>
      </c>
      <c r="D6343" t="s">
        <v>433</v>
      </c>
      <c r="E6343">
        <v>29.247299999999999</v>
      </c>
      <c r="F6343">
        <f t="shared" si="103"/>
        <v>79</v>
      </c>
    </row>
    <row r="6344" spans="1:6" x14ac:dyDescent="0.35">
      <c r="A6344">
        <v>79003</v>
      </c>
      <c r="B6344" t="s">
        <v>6698</v>
      </c>
      <c r="C6344" t="s">
        <v>442</v>
      </c>
      <c r="D6344" t="s">
        <v>433</v>
      </c>
      <c r="E6344">
        <v>9.6499000000000006</v>
      </c>
      <c r="F6344">
        <f t="shared" si="103"/>
        <v>79</v>
      </c>
    </row>
    <row r="6345" spans="1:6" x14ac:dyDescent="0.35">
      <c r="A6345">
        <v>79004</v>
      </c>
      <c r="B6345" t="s">
        <v>6699</v>
      </c>
      <c r="C6345" t="s">
        <v>428</v>
      </c>
      <c r="D6345" t="s">
        <v>429</v>
      </c>
      <c r="E6345">
        <v>21.034300000000002</v>
      </c>
      <c r="F6345">
        <f t="shared" si="103"/>
        <v>79</v>
      </c>
    </row>
    <row r="6346" spans="1:6" x14ac:dyDescent="0.35">
      <c r="A6346">
        <v>79005</v>
      </c>
      <c r="B6346" t="s">
        <v>6700</v>
      </c>
      <c r="C6346" t="s">
        <v>432</v>
      </c>
      <c r="D6346" t="s">
        <v>433</v>
      </c>
      <c r="E6346">
        <v>17.967600000000001</v>
      </c>
      <c r="F6346">
        <f t="shared" si="103"/>
        <v>79</v>
      </c>
    </row>
    <row r="6347" spans="1:6" x14ac:dyDescent="0.35">
      <c r="A6347">
        <v>79007</v>
      </c>
      <c r="B6347" t="s">
        <v>6701</v>
      </c>
      <c r="C6347" t="s">
        <v>432</v>
      </c>
      <c r="D6347" t="s">
        <v>433</v>
      </c>
      <c r="E6347">
        <v>6.8890000000000002</v>
      </c>
      <c r="F6347">
        <f t="shared" si="103"/>
        <v>79</v>
      </c>
    </row>
    <row r="6348" spans="1:6" x14ac:dyDescent="0.35">
      <c r="A6348">
        <v>79008</v>
      </c>
      <c r="B6348" t="s">
        <v>6702</v>
      </c>
      <c r="C6348" t="s">
        <v>432</v>
      </c>
      <c r="D6348" t="s">
        <v>433</v>
      </c>
      <c r="E6348">
        <v>37.713799999999999</v>
      </c>
      <c r="F6348">
        <f t="shared" si="103"/>
        <v>79</v>
      </c>
    </row>
    <row r="6349" spans="1:6" x14ac:dyDescent="0.35">
      <c r="A6349">
        <v>79009</v>
      </c>
      <c r="B6349" t="s">
        <v>6703</v>
      </c>
      <c r="C6349" t="s">
        <v>432</v>
      </c>
      <c r="D6349" t="s">
        <v>433</v>
      </c>
      <c r="E6349">
        <v>53.257300000000001</v>
      </c>
      <c r="F6349">
        <f t="shared" si="103"/>
        <v>79</v>
      </c>
    </row>
    <row r="6350" spans="1:6" x14ac:dyDescent="0.35">
      <c r="A6350">
        <v>79011</v>
      </c>
      <c r="B6350" t="s">
        <v>6704</v>
      </c>
      <c r="C6350" t="s">
        <v>428</v>
      </c>
      <c r="D6350" t="s">
        <v>429</v>
      </c>
      <c r="E6350">
        <v>41.921599999999998</v>
      </c>
      <c r="F6350">
        <f t="shared" si="103"/>
        <v>79</v>
      </c>
    </row>
    <row r="6351" spans="1:6" x14ac:dyDescent="0.35">
      <c r="A6351">
        <v>79012</v>
      </c>
      <c r="B6351" t="s">
        <v>6705</v>
      </c>
      <c r="C6351" t="s">
        <v>442</v>
      </c>
      <c r="D6351" t="s">
        <v>433</v>
      </c>
      <c r="E6351">
        <v>15.2028</v>
      </c>
      <c r="F6351">
        <f t="shared" si="103"/>
        <v>79</v>
      </c>
    </row>
    <row r="6352" spans="1:6" x14ac:dyDescent="0.35">
      <c r="A6352">
        <v>79017</v>
      </c>
      <c r="B6352" t="s">
        <v>6706</v>
      </c>
      <c r="C6352" t="s">
        <v>428</v>
      </c>
      <c r="D6352" t="s">
        <v>429</v>
      </c>
      <c r="E6352">
        <v>24.6495</v>
      </c>
      <c r="F6352">
        <f t="shared" si="103"/>
        <v>79</v>
      </c>
    </row>
    <row r="6353" spans="1:6" x14ac:dyDescent="0.35">
      <c r="A6353">
        <v>79018</v>
      </c>
      <c r="B6353" t="s">
        <v>6707</v>
      </c>
      <c r="C6353" t="s">
        <v>432</v>
      </c>
      <c r="D6353" t="s">
        <v>433</v>
      </c>
      <c r="E6353">
        <v>29.771699999999999</v>
      </c>
      <c r="F6353">
        <f t="shared" si="103"/>
        <v>79</v>
      </c>
    </row>
    <row r="6354" spans="1:6" x14ac:dyDescent="0.35">
      <c r="A6354">
        <v>79020</v>
      </c>
      <c r="B6354" t="s">
        <v>6708</v>
      </c>
      <c r="C6354" t="s">
        <v>432</v>
      </c>
      <c r="D6354" t="s">
        <v>433</v>
      </c>
      <c r="E6354">
        <v>16.345300000000002</v>
      </c>
      <c r="F6354">
        <f t="shared" si="103"/>
        <v>79</v>
      </c>
    </row>
    <row r="6355" spans="1:6" x14ac:dyDescent="0.35">
      <c r="A6355">
        <v>79023</v>
      </c>
      <c r="B6355" t="s">
        <v>99</v>
      </c>
      <c r="C6355" t="s">
        <v>511</v>
      </c>
      <c r="D6355" t="s">
        <v>429</v>
      </c>
      <c r="E6355">
        <v>112.4239</v>
      </c>
      <c r="F6355">
        <f t="shared" si="103"/>
        <v>79</v>
      </c>
    </row>
    <row r="6356" spans="1:6" x14ac:dyDescent="0.35">
      <c r="A6356">
        <v>79024</v>
      </c>
      <c r="B6356" t="s">
        <v>6709</v>
      </c>
      <c r="C6356" t="s">
        <v>432</v>
      </c>
      <c r="D6356" t="s">
        <v>433</v>
      </c>
      <c r="E6356">
        <v>11.9078</v>
      </c>
      <c r="F6356">
        <f t="shared" si="103"/>
        <v>79</v>
      </c>
    </row>
    <row r="6357" spans="1:6" x14ac:dyDescent="0.35">
      <c r="A6357">
        <v>79025</v>
      </c>
      <c r="B6357" t="s">
        <v>6710</v>
      </c>
      <c r="C6357" t="s">
        <v>432</v>
      </c>
      <c r="D6357" t="s">
        <v>433</v>
      </c>
      <c r="E6357">
        <v>8.4963999999999995</v>
      </c>
      <c r="F6357">
        <f t="shared" si="103"/>
        <v>79</v>
      </c>
    </row>
    <row r="6358" spans="1:6" x14ac:dyDescent="0.35">
      <c r="A6358">
        <v>79027</v>
      </c>
      <c r="B6358" t="s">
        <v>6711</v>
      </c>
      <c r="C6358" t="s">
        <v>432</v>
      </c>
      <c r="D6358" t="s">
        <v>433</v>
      </c>
      <c r="E6358">
        <v>21.1998</v>
      </c>
      <c r="F6358">
        <f t="shared" si="103"/>
        <v>79</v>
      </c>
    </row>
    <row r="6359" spans="1:6" x14ac:dyDescent="0.35">
      <c r="A6359">
        <v>79029</v>
      </c>
      <c r="B6359" t="s">
        <v>6712</v>
      </c>
      <c r="C6359" t="s">
        <v>432</v>
      </c>
      <c r="D6359" t="s">
        <v>433</v>
      </c>
      <c r="E6359">
        <v>23.837900000000001</v>
      </c>
      <c r="F6359">
        <f t="shared" si="103"/>
        <v>79</v>
      </c>
    </row>
    <row r="6360" spans="1:6" x14ac:dyDescent="0.35">
      <c r="A6360">
        <v>79030</v>
      </c>
      <c r="B6360" t="s">
        <v>6713</v>
      </c>
      <c r="C6360" t="s">
        <v>432</v>
      </c>
      <c r="D6360" t="s">
        <v>433</v>
      </c>
      <c r="E6360">
        <v>9.8251000000000008</v>
      </c>
      <c r="F6360">
        <f t="shared" si="103"/>
        <v>79</v>
      </c>
    </row>
    <row r="6361" spans="1:6" x14ac:dyDescent="0.35">
      <c r="A6361">
        <v>79033</v>
      </c>
      <c r="B6361" t="s">
        <v>6714</v>
      </c>
      <c r="C6361" t="s">
        <v>442</v>
      </c>
      <c r="D6361" t="s">
        <v>433</v>
      </c>
      <c r="E6361">
        <v>29.517600000000002</v>
      </c>
      <c r="F6361">
        <f t="shared" si="103"/>
        <v>79</v>
      </c>
    </row>
    <row r="6362" spans="1:6" x14ac:dyDescent="0.35">
      <c r="A6362">
        <v>79034</v>
      </c>
      <c r="B6362" t="s">
        <v>6715</v>
      </c>
      <c r="C6362" t="s">
        <v>442</v>
      </c>
      <c r="D6362" t="s">
        <v>433</v>
      </c>
      <c r="E6362">
        <v>28.924199999999999</v>
      </c>
      <c r="F6362">
        <f t="shared" si="103"/>
        <v>79</v>
      </c>
    </row>
    <row r="6363" spans="1:6" x14ac:dyDescent="0.35">
      <c r="A6363">
        <v>79036</v>
      </c>
      <c r="B6363" t="s">
        <v>6716</v>
      </c>
      <c r="C6363" t="s">
        <v>442</v>
      </c>
      <c r="D6363" t="s">
        <v>433</v>
      </c>
      <c r="E6363">
        <v>44.9026</v>
      </c>
      <c r="F6363">
        <f t="shared" si="103"/>
        <v>79</v>
      </c>
    </row>
    <row r="6364" spans="1:6" x14ac:dyDescent="0.35">
      <c r="A6364">
        <v>79039</v>
      </c>
      <c r="B6364" t="s">
        <v>6717</v>
      </c>
      <c r="C6364" t="s">
        <v>428</v>
      </c>
      <c r="D6364" t="s">
        <v>429</v>
      </c>
      <c r="E6364">
        <v>52.746000000000002</v>
      </c>
      <c r="F6364">
        <f t="shared" si="103"/>
        <v>79</v>
      </c>
    </row>
    <row r="6365" spans="1:6" x14ac:dyDescent="0.35">
      <c r="A6365">
        <v>79042</v>
      </c>
      <c r="B6365" t="s">
        <v>6718</v>
      </c>
      <c r="C6365" t="s">
        <v>442</v>
      </c>
      <c r="D6365" t="s">
        <v>433</v>
      </c>
      <c r="E6365">
        <v>25.033799999999999</v>
      </c>
      <c r="F6365">
        <f t="shared" si="103"/>
        <v>79</v>
      </c>
    </row>
    <row r="6366" spans="1:6" x14ac:dyDescent="0.35">
      <c r="A6366">
        <v>79043</v>
      </c>
      <c r="B6366" t="s">
        <v>6719</v>
      </c>
      <c r="C6366" t="s">
        <v>428</v>
      </c>
      <c r="D6366" t="s">
        <v>429</v>
      </c>
      <c r="E6366">
        <v>50.514099999999999</v>
      </c>
      <c r="F6366">
        <f t="shared" si="103"/>
        <v>79</v>
      </c>
    </row>
    <row r="6367" spans="1:6" x14ac:dyDescent="0.35">
      <c r="A6367">
        <v>79047</v>
      </c>
      <c r="B6367" t="s">
        <v>6720</v>
      </c>
      <c r="C6367" t="s">
        <v>432</v>
      </c>
      <c r="D6367" t="s">
        <v>433</v>
      </c>
      <c r="E6367">
        <v>24.057700000000001</v>
      </c>
      <c r="F6367">
        <f t="shared" si="103"/>
        <v>79</v>
      </c>
    </row>
    <row r="6368" spans="1:6" x14ac:dyDescent="0.35">
      <c r="A6368">
        <v>79048</v>
      </c>
      <c r="B6368" t="s">
        <v>6721</v>
      </c>
      <c r="C6368" t="s">
        <v>428</v>
      </c>
      <c r="D6368" t="s">
        <v>429</v>
      </c>
      <c r="E6368">
        <v>22.843</v>
      </c>
      <c r="F6368">
        <f t="shared" si="103"/>
        <v>79</v>
      </c>
    </row>
    <row r="6369" spans="1:6" x14ac:dyDescent="0.35">
      <c r="A6369">
        <v>79052</v>
      </c>
      <c r="B6369" t="s">
        <v>6722</v>
      </c>
      <c r="C6369" t="s">
        <v>442</v>
      </c>
      <c r="D6369" t="s">
        <v>433</v>
      </c>
      <c r="E6369">
        <v>11.9641</v>
      </c>
      <c r="F6369">
        <f t="shared" si="103"/>
        <v>79</v>
      </c>
    </row>
    <row r="6370" spans="1:6" x14ac:dyDescent="0.35">
      <c r="A6370">
        <v>79055</v>
      </c>
      <c r="B6370" t="s">
        <v>6723</v>
      </c>
      <c r="C6370" t="s">
        <v>442</v>
      </c>
      <c r="D6370" t="s">
        <v>433</v>
      </c>
      <c r="E6370">
        <v>7.4859</v>
      </c>
      <c r="F6370">
        <f t="shared" si="103"/>
        <v>79</v>
      </c>
    </row>
    <row r="6371" spans="1:6" x14ac:dyDescent="0.35">
      <c r="A6371">
        <v>79056</v>
      </c>
      <c r="B6371" t="s">
        <v>6724</v>
      </c>
      <c r="C6371" t="s">
        <v>442</v>
      </c>
      <c r="D6371" t="s">
        <v>433</v>
      </c>
      <c r="E6371">
        <v>6.5758999999999999</v>
      </c>
      <c r="F6371">
        <f t="shared" si="103"/>
        <v>79</v>
      </c>
    </row>
    <row r="6372" spans="1:6" x14ac:dyDescent="0.35">
      <c r="A6372">
        <v>79058</v>
      </c>
      <c r="B6372" t="s">
        <v>6725</v>
      </c>
      <c r="C6372" t="s">
        <v>442</v>
      </c>
      <c r="D6372" t="s">
        <v>433</v>
      </c>
      <c r="E6372">
        <v>32.484999999999999</v>
      </c>
      <c r="F6372">
        <f t="shared" si="103"/>
        <v>79</v>
      </c>
    </row>
    <row r="6373" spans="1:6" x14ac:dyDescent="0.35">
      <c r="A6373">
        <v>79059</v>
      </c>
      <c r="B6373" t="s">
        <v>6726</v>
      </c>
      <c r="C6373" t="s">
        <v>442</v>
      </c>
      <c r="D6373" t="s">
        <v>433</v>
      </c>
      <c r="E6373">
        <v>43.789499999999997</v>
      </c>
      <c r="F6373">
        <f t="shared" si="103"/>
        <v>79</v>
      </c>
    </row>
    <row r="6374" spans="1:6" x14ac:dyDescent="0.35">
      <c r="A6374">
        <v>79060</v>
      </c>
      <c r="B6374" t="s">
        <v>6727</v>
      </c>
      <c r="C6374" t="s">
        <v>442</v>
      </c>
      <c r="D6374" t="s">
        <v>433</v>
      </c>
      <c r="E6374">
        <v>37.181100000000001</v>
      </c>
      <c r="F6374">
        <f t="shared" si="103"/>
        <v>79</v>
      </c>
    </row>
    <row r="6375" spans="1:6" x14ac:dyDescent="0.35">
      <c r="A6375">
        <v>79061</v>
      </c>
      <c r="B6375" t="s">
        <v>6728</v>
      </c>
      <c r="C6375" t="s">
        <v>432</v>
      </c>
      <c r="D6375" t="s">
        <v>433</v>
      </c>
      <c r="E6375">
        <v>61.101199999999999</v>
      </c>
      <c r="F6375">
        <f t="shared" si="103"/>
        <v>79</v>
      </c>
    </row>
    <row r="6376" spans="1:6" x14ac:dyDescent="0.35">
      <c r="A6376">
        <v>79063</v>
      </c>
      <c r="B6376" t="s">
        <v>6729</v>
      </c>
      <c r="C6376" t="s">
        <v>432</v>
      </c>
      <c r="D6376" t="s">
        <v>433</v>
      </c>
      <c r="E6376">
        <v>23.393899999999999</v>
      </c>
      <c r="F6376">
        <f t="shared" si="103"/>
        <v>79</v>
      </c>
    </row>
    <row r="6377" spans="1:6" x14ac:dyDescent="0.35">
      <c r="A6377">
        <v>79065</v>
      </c>
      <c r="B6377" t="s">
        <v>6730</v>
      </c>
      <c r="C6377" t="s">
        <v>442</v>
      </c>
      <c r="D6377" t="s">
        <v>433</v>
      </c>
      <c r="E6377">
        <v>21.814900000000002</v>
      </c>
      <c r="F6377">
        <f t="shared" si="103"/>
        <v>79</v>
      </c>
    </row>
    <row r="6378" spans="1:6" x14ac:dyDescent="0.35">
      <c r="A6378">
        <v>79068</v>
      </c>
      <c r="B6378" t="s">
        <v>6731</v>
      </c>
      <c r="C6378" t="s">
        <v>442</v>
      </c>
      <c r="D6378" t="s">
        <v>433</v>
      </c>
      <c r="E6378">
        <v>31.936599999999999</v>
      </c>
      <c r="F6378">
        <f t="shared" si="103"/>
        <v>79</v>
      </c>
    </row>
    <row r="6379" spans="1:6" x14ac:dyDescent="0.35">
      <c r="A6379">
        <v>79069</v>
      </c>
      <c r="B6379" t="s">
        <v>6732</v>
      </c>
      <c r="C6379" t="s">
        <v>428</v>
      </c>
      <c r="D6379" t="s">
        <v>429</v>
      </c>
      <c r="E6379">
        <v>59.409500000000001</v>
      </c>
      <c r="F6379">
        <f t="shared" si="103"/>
        <v>79</v>
      </c>
    </row>
    <row r="6380" spans="1:6" x14ac:dyDescent="0.35">
      <c r="A6380">
        <v>79071</v>
      </c>
      <c r="B6380" t="s">
        <v>6733</v>
      </c>
      <c r="C6380" t="s">
        <v>432</v>
      </c>
      <c r="D6380" t="s">
        <v>433</v>
      </c>
      <c r="E6380">
        <v>15.9754</v>
      </c>
      <c r="F6380">
        <f t="shared" si="103"/>
        <v>79</v>
      </c>
    </row>
    <row r="6381" spans="1:6" x14ac:dyDescent="0.35">
      <c r="A6381">
        <v>79072</v>
      </c>
      <c r="B6381" t="s">
        <v>6734</v>
      </c>
      <c r="C6381" t="s">
        <v>428</v>
      </c>
      <c r="D6381" t="s">
        <v>429</v>
      </c>
      <c r="E6381">
        <v>20.447199999999999</v>
      </c>
      <c r="F6381">
        <f t="shared" si="103"/>
        <v>79</v>
      </c>
    </row>
    <row r="6382" spans="1:6" x14ac:dyDescent="0.35">
      <c r="A6382">
        <v>79073</v>
      </c>
      <c r="B6382" t="s">
        <v>6735</v>
      </c>
      <c r="C6382" t="s">
        <v>442</v>
      </c>
      <c r="D6382" t="s">
        <v>433</v>
      </c>
      <c r="E6382">
        <v>14.892099999999999</v>
      </c>
      <c r="F6382">
        <f t="shared" si="103"/>
        <v>79</v>
      </c>
    </row>
    <row r="6383" spans="1:6" x14ac:dyDescent="0.35">
      <c r="A6383">
        <v>79074</v>
      </c>
      <c r="B6383" t="s">
        <v>6736</v>
      </c>
      <c r="C6383" t="s">
        <v>442</v>
      </c>
      <c r="D6383" t="s">
        <v>433</v>
      </c>
      <c r="E6383">
        <v>19.577300000000001</v>
      </c>
      <c r="F6383">
        <f t="shared" si="103"/>
        <v>79</v>
      </c>
    </row>
    <row r="6384" spans="1:6" x14ac:dyDescent="0.35">
      <c r="A6384">
        <v>79077</v>
      </c>
      <c r="B6384" t="s">
        <v>6737</v>
      </c>
      <c r="C6384" t="s">
        <v>428</v>
      </c>
      <c r="D6384" t="s">
        <v>429</v>
      </c>
      <c r="E6384">
        <v>13.857200000000001</v>
      </c>
      <c r="F6384">
        <f t="shared" si="103"/>
        <v>79</v>
      </c>
    </row>
    <row r="6385" spans="1:6" x14ac:dyDescent="0.35">
      <c r="A6385">
        <v>79080</v>
      </c>
      <c r="B6385" t="s">
        <v>6738</v>
      </c>
      <c r="C6385" t="s">
        <v>442</v>
      </c>
      <c r="D6385" t="s">
        <v>433</v>
      </c>
      <c r="E6385">
        <v>11.2447</v>
      </c>
      <c r="F6385">
        <f t="shared" si="103"/>
        <v>79</v>
      </c>
    </row>
    <row r="6386" spans="1:6" x14ac:dyDescent="0.35">
      <c r="A6386">
        <v>79081</v>
      </c>
      <c r="B6386" t="s">
        <v>6739</v>
      </c>
      <c r="C6386" t="s">
        <v>442</v>
      </c>
      <c r="D6386" t="s">
        <v>433</v>
      </c>
      <c r="E6386">
        <v>16.738700000000001</v>
      </c>
      <c r="F6386">
        <f t="shared" si="103"/>
        <v>79</v>
      </c>
    </row>
    <row r="6387" spans="1:6" x14ac:dyDescent="0.35">
      <c r="A6387">
        <v>79083</v>
      </c>
      <c r="B6387" t="s">
        <v>6740</v>
      </c>
      <c r="C6387" t="s">
        <v>442</v>
      </c>
      <c r="D6387" t="s">
        <v>433</v>
      </c>
      <c r="E6387">
        <v>26.712</v>
      </c>
      <c r="F6387">
        <f t="shared" si="103"/>
        <v>79</v>
      </c>
    </row>
    <row r="6388" spans="1:6" x14ac:dyDescent="0.35">
      <c r="A6388">
        <v>79087</v>
      </c>
      <c r="B6388" t="s">
        <v>6741</v>
      </c>
      <c r="C6388" t="s">
        <v>442</v>
      </c>
      <c r="D6388" t="s">
        <v>433</v>
      </c>
      <c r="E6388">
        <v>45.854300000000002</v>
      </c>
      <c r="F6388">
        <f t="shared" si="103"/>
        <v>79</v>
      </c>
    </row>
    <row r="6389" spans="1:6" x14ac:dyDescent="0.35">
      <c r="A6389">
        <v>79088</v>
      </c>
      <c r="B6389" t="s">
        <v>6742</v>
      </c>
      <c r="C6389" t="s">
        <v>432</v>
      </c>
      <c r="D6389" t="s">
        <v>433</v>
      </c>
      <c r="E6389">
        <v>6.8109000000000002</v>
      </c>
      <c r="F6389">
        <f t="shared" si="103"/>
        <v>79</v>
      </c>
    </row>
    <row r="6390" spans="1:6" x14ac:dyDescent="0.35">
      <c r="A6390">
        <v>79089</v>
      </c>
      <c r="B6390" t="s">
        <v>6743</v>
      </c>
      <c r="C6390" t="s">
        <v>442</v>
      </c>
      <c r="D6390" t="s">
        <v>433</v>
      </c>
      <c r="E6390">
        <v>18.238700000000001</v>
      </c>
      <c r="F6390">
        <f t="shared" si="103"/>
        <v>79</v>
      </c>
    </row>
    <row r="6391" spans="1:6" x14ac:dyDescent="0.35">
      <c r="A6391">
        <v>79092</v>
      </c>
      <c r="B6391" t="s">
        <v>6744</v>
      </c>
      <c r="C6391" t="s">
        <v>428</v>
      </c>
      <c r="D6391" t="s">
        <v>429</v>
      </c>
      <c r="E6391">
        <v>12.4011</v>
      </c>
      <c r="F6391">
        <f t="shared" si="103"/>
        <v>79</v>
      </c>
    </row>
    <row r="6392" spans="1:6" x14ac:dyDescent="0.35">
      <c r="A6392">
        <v>79094</v>
      </c>
      <c r="B6392" t="s">
        <v>6745</v>
      </c>
      <c r="C6392" t="s">
        <v>442</v>
      </c>
      <c r="D6392" t="s">
        <v>433</v>
      </c>
      <c r="E6392">
        <v>21.905100000000001</v>
      </c>
      <c r="F6392">
        <f t="shared" si="103"/>
        <v>79</v>
      </c>
    </row>
    <row r="6393" spans="1:6" x14ac:dyDescent="0.35">
      <c r="A6393">
        <v>79095</v>
      </c>
      <c r="B6393" t="s">
        <v>6746</v>
      </c>
      <c r="C6393" t="s">
        <v>432</v>
      </c>
      <c r="D6393" t="s">
        <v>433</v>
      </c>
      <c r="E6393">
        <v>46.497700000000002</v>
      </c>
      <c r="F6393">
        <f t="shared" si="103"/>
        <v>79</v>
      </c>
    </row>
    <row r="6394" spans="1:6" x14ac:dyDescent="0.35">
      <c r="A6394">
        <v>79096</v>
      </c>
      <c r="B6394" t="s">
        <v>6747</v>
      </c>
      <c r="C6394" t="s">
        <v>428</v>
      </c>
      <c r="D6394" t="s">
        <v>429</v>
      </c>
      <c r="E6394">
        <v>25.008500000000002</v>
      </c>
      <c r="F6394">
        <f t="shared" si="103"/>
        <v>79</v>
      </c>
    </row>
    <row r="6395" spans="1:6" x14ac:dyDescent="0.35">
      <c r="A6395">
        <v>79099</v>
      </c>
      <c r="B6395" t="s">
        <v>6748</v>
      </c>
      <c r="C6395" t="s">
        <v>428</v>
      </c>
      <c r="D6395" t="s">
        <v>429</v>
      </c>
      <c r="E6395">
        <v>26.613399999999999</v>
      </c>
      <c r="F6395">
        <f t="shared" si="103"/>
        <v>79</v>
      </c>
    </row>
    <row r="6396" spans="1:6" x14ac:dyDescent="0.35">
      <c r="A6396">
        <v>79108</v>
      </c>
      <c r="B6396" t="s">
        <v>6749</v>
      </c>
      <c r="C6396" t="s">
        <v>428</v>
      </c>
      <c r="D6396" t="s">
        <v>429</v>
      </c>
      <c r="E6396">
        <v>18.5002</v>
      </c>
      <c r="F6396">
        <f t="shared" si="103"/>
        <v>79</v>
      </c>
    </row>
    <row r="6397" spans="1:6" x14ac:dyDescent="0.35">
      <c r="A6397">
        <v>79110</v>
      </c>
      <c r="B6397" t="s">
        <v>6750</v>
      </c>
      <c r="C6397" t="s">
        <v>442</v>
      </c>
      <c r="D6397" t="s">
        <v>433</v>
      </c>
      <c r="E6397">
        <v>6.9191000000000003</v>
      </c>
      <c r="F6397">
        <f t="shared" si="103"/>
        <v>79</v>
      </c>
    </row>
    <row r="6398" spans="1:6" x14ac:dyDescent="0.35">
      <c r="A6398">
        <v>79114</v>
      </c>
      <c r="B6398" t="s">
        <v>6751</v>
      </c>
      <c r="C6398" t="s">
        <v>428</v>
      </c>
      <c r="D6398" t="s">
        <v>429</v>
      </c>
      <c r="E6398">
        <v>16.268999999999998</v>
      </c>
      <c r="F6398">
        <f t="shared" si="103"/>
        <v>79</v>
      </c>
    </row>
    <row r="6399" spans="1:6" x14ac:dyDescent="0.35">
      <c r="A6399">
        <v>79115</v>
      </c>
      <c r="B6399" t="s">
        <v>6752</v>
      </c>
      <c r="C6399" t="s">
        <v>442</v>
      </c>
      <c r="D6399" t="s">
        <v>433</v>
      </c>
      <c r="E6399">
        <v>11.7638</v>
      </c>
      <c r="F6399">
        <f t="shared" si="103"/>
        <v>79</v>
      </c>
    </row>
    <row r="6400" spans="1:6" x14ac:dyDescent="0.35">
      <c r="A6400">
        <v>79116</v>
      </c>
      <c r="B6400" t="s">
        <v>6753</v>
      </c>
      <c r="C6400" t="s">
        <v>432</v>
      </c>
      <c r="D6400" t="s">
        <v>433</v>
      </c>
      <c r="E6400">
        <v>32.354599999999998</v>
      </c>
      <c r="F6400">
        <f t="shared" si="103"/>
        <v>79</v>
      </c>
    </row>
    <row r="6401" spans="1:6" x14ac:dyDescent="0.35">
      <c r="A6401">
        <v>79117</v>
      </c>
      <c r="B6401" t="s">
        <v>6754</v>
      </c>
      <c r="C6401" t="s">
        <v>432</v>
      </c>
      <c r="D6401" t="s">
        <v>433</v>
      </c>
      <c r="E6401">
        <v>40.256500000000003</v>
      </c>
      <c r="F6401">
        <f t="shared" si="103"/>
        <v>79</v>
      </c>
    </row>
    <row r="6402" spans="1:6" x14ac:dyDescent="0.35">
      <c r="A6402">
        <v>79118</v>
      </c>
      <c r="B6402" t="s">
        <v>6755</v>
      </c>
      <c r="C6402" t="s">
        <v>432</v>
      </c>
      <c r="D6402" t="s">
        <v>433</v>
      </c>
      <c r="E6402">
        <v>21.702300000000001</v>
      </c>
      <c r="F6402">
        <f t="shared" si="103"/>
        <v>79</v>
      </c>
    </row>
    <row r="6403" spans="1:6" x14ac:dyDescent="0.35">
      <c r="A6403">
        <v>79122</v>
      </c>
      <c r="B6403" t="s">
        <v>6756</v>
      </c>
      <c r="C6403" t="s">
        <v>432</v>
      </c>
      <c r="D6403" t="s">
        <v>433</v>
      </c>
      <c r="E6403">
        <v>17.360399999999998</v>
      </c>
      <c r="F6403">
        <f t="shared" ref="F6403:F6466" si="104">INT(A6403/1000)</f>
        <v>79</v>
      </c>
    </row>
    <row r="6404" spans="1:6" x14ac:dyDescent="0.35">
      <c r="A6404">
        <v>79123</v>
      </c>
      <c r="B6404" t="s">
        <v>6757</v>
      </c>
      <c r="C6404" t="s">
        <v>442</v>
      </c>
      <c r="D6404" t="s">
        <v>433</v>
      </c>
      <c r="E6404">
        <v>20.865100000000002</v>
      </c>
      <c r="F6404">
        <f t="shared" si="104"/>
        <v>79</v>
      </c>
    </row>
    <row r="6405" spans="1:6" x14ac:dyDescent="0.35">
      <c r="A6405">
        <v>79126</v>
      </c>
      <c r="B6405" t="s">
        <v>6758</v>
      </c>
      <c r="C6405" t="s">
        <v>428</v>
      </c>
      <c r="D6405" t="s">
        <v>429</v>
      </c>
      <c r="E6405">
        <v>12.7004</v>
      </c>
      <c r="F6405">
        <f t="shared" si="104"/>
        <v>79</v>
      </c>
    </row>
    <row r="6406" spans="1:6" x14ac:dyDescent="0.35">
      <c r="A6406">
        <v>79127</v>
      </c>
      <c r="B6406" t="s">
        <v>6759</v>
      </c>
      <c r="C6406" t="s">
        <v>428</v>
      </c>
      <c r="D6406" t="s">
        <v>429</v>
      </c>
      <c r="E6406">
        <v>41.389899999999997</v>
      </c>
      <c r="F6406">
        <f t="shared" si="104"/>
        <v>79</v>
      </c>
    </row>
    <row r="6407" spans="1:6" x14ac:dyDescent="0.35">
      <c r="A6407">
        <v>79129</v>
      </c>
      <c r="B6407" t="s">
        <v>6760</v>
      </c>
      <c r="C6407" t="s">
        <v>442</v>
      </c>
      <c r="D6407" t="s">
        <v>433</v>
      </c>
      <c r="E6407">
        <v>40.880099999999999</v>
      </c>
      <c r="F6407">
        <f t="shared" si="104"/>
        <v>79</v>
      </c>
    </row>
    <row r="6408" spans="1:6" x14ac:dyDescent="0.35">
      <c r="A6408">
        <v>79130</v>
      </c>
      <c r="B6408" t="s">
        <v>6761</v>
      </c>
      <c r="C6408" t="s">
        <v>432</v>
      </c>
      <c r="D6408" t="s">
        <v>433</v>
      </c>
      <c r="E6408">
        <v>52.049799999999998</v>
      </c>
      <c r="F6408">
        <f t="shared" si="104"/>
        <v>79</v>
      </c>
    </row>
    <row r="6409" spans="1:6" x14ac:dyDescent="0.35">
      <c r="A6409">
        <v>79131</v>
      </c>
      <c r="B6409" t="s">
        <v>6762</v>
      </c>
      <c r="C6409" t="s">
        <v>428</v>
      </c>
      <c r="D6409" t="s">
        <v>429</v>
      </c>
      <c r="E6409">
        <v>14.205399999999999</v>
      </c>
      <c r="F6409">
        <f t="shared" si="104"/>
        <v>79</v>
      </c>
    </row>
    <row r="6410" spans="1:6" x14ac:dyDescent="0.35">
      <c r="A6410">
        <v>79133</v>
      </c>
      <c r="B6410" t="s">
        <v>6763</v>
      </c>
      <c r="C6410" t="s">
        <v>428</v>
      </c>
      <c r="D6410" t="s">
        <v>429</v>
      </c>
      <c r="E6410">
        <v>47.349499999999999</v>
      </c>
      <c r="F6410">
        <f t="shared" si="104"/>
        <v>79</v>
      </c>
    </row>
    <row r="6411" spans="1:6" x14ac:dyDescent="0.35">
      <c r="A6411">
        <v>79134</v>
      </c>
      <c r="B6411" t="s">
        <v>6764</v>
      </c>
      <c r="C6411" t="s">
        <v>442</v>
      </c>
      <c r="D6411" t="s">
        <v>433</v>
      </c>
      <c r="E6411">
        <v>59.858800000000002</v>
      </c>
      <c r="F6411">
        <f t="shared" si="104"/>
        <v>79</v>
      </c>
    </row>
    <row r="6412" spans="1:6" x14ac:dyDescent="0.35">
      <c r="A6412">
        <v>79137</v>
      </c>
      <c r="B6412" t="s">
        <v>6765</v>
      </c>
      <c r="C6412" t="s">
        <v>442</v>
      </c>
      <c r="D6412" t="s">
        <v>433</v>
      </c>
      <c r="E6412">
        <v>7.8036000000000003</v>
      </c>
      <c r="F6412">
        <f t="shared" si="104"/>
        <v>79</v>
      </c>
    </row>
    <row r="6413" spans="1:6" x14ac:dyDescent="0.35">
      <c r="A6413">
        <v>79138</v>
      </c>
      <c r="B6413" t="s">
        <v>6766</v>
      </c>
      <c r="C6413" t="s">
        <v>442</v>
      </c>
      <c r="D6413" t="s">
        <v>433</v>
      </c>
      <c r="E6413">
        <v>20.923400000000001</v>
      </c>
      <c r="F6413">
        <f t="shared" si="104"/>
        <v>79</v>
      </c>
    </row>
    <row r="6414" spans="1:6" x14ac:dyDescent="0.35">
      <c r="A6414">
        <v>79139</v>
      </c>
      <c r="B6414" t="s">
        <v>6767</v>
      </c>
      <c r="C6414" t="s">
        <v>428</v>
      </c>
      <c r="D6414" t="s">
        <v>429</v>
      </c>
      <c r="E6414">
        <v>22.465800000000002</v>
      </c>
      <c r="F6414">
        <f t="shared" si="104"/>
        <v>79</v>
      </c>
    </row>
    <row r="6415" spans="1:6" x14ac:dyDescent="0.35">
      <c r="A6415">
        <v>79142</v>
      </c>
      <c r="B6415" t="s">
        <v>6768</v>
      </c>
      <c r="C6415" t="s">
        <v>428</v>
      </c>
      <c r="D6415" t="s">
        <v>429</v>
      </c>
      <c r="E6415">
        <v>35.231999999999999</v>
      </c>
      <c r="F6415">
        <f t="shared" si="104"/>
        <v>79</v>
      </c>
    </row>
    <row r="6416" spans="1:6" x14ac:dyDescent="0.35">
      <c r="A6416">
        <v>79143</v>
      </c>
      <c r="B6416" t="s">
        <v>6769</v>
      </c>
      <c r="C6416" t="s">
        <v>442</v>
      </c>
      <c r="D6416" t="s">
        <v>433</v>
      </c>
      <c r="E6416">
        <v>12.459</v>
      </c>
      <c r="F6416">
        <f t="shared" si="104"/>
        <v>79</v>
      </c>
    </row>
    <row r="6417" spans="1:6" x14ac:dyDescent="0.35">
      <c r="A6417">
        <v>79146</v>
      </c>
      <c r="B6417" t="s">
        <v>6770</v>
      </c>
      <c r="C6417" t="s">
        <v>442</v>
      </c>
      <c r="D6417" t="s">
        <v>433</v>
      </c>
      <c r="E6417">
        <v>132.5779</v>
      </c>
      <c r="F6417">
        <f t="shared" si="104"/>
        <v>79</v>
      </c>
    </row>
    <row r="6418" spans="1:6" x14ac:dyDescent="0.35">
      <c r="A6418">
        <v>79147</v>
      </c>
      <c r="B6418" t="s">
        <v>6771</v>
      </c>
      <c r="C6418" t="s">
        <v>428</v>
      </c>
      <c r="D6418" t="s">
        <v>429</v>
      </c>
      <c r="E6418">
        <v>29.240100000000002</v>
      </c>
      <c r="F6418">
        <f t="shared" si="104"/>
        <v>79</v>
      </c>
    </row>
    <row r="6419" spans="1:6" x14ac:dyDescent="0.35">
      <c r="A6419">
        <v>79148</v>
      </c>
      <c r="B6419" t="s">
        <v>6772</v>
      </c>
      <c r="C6419" t="s">
        <v>432</v>
      </c>
      <c r="D6419" t="s">
        <v>433</v>
      </c>
      <c r="E6419">
        <v>25.361899999999999</v>
      </c>
      <c r="F6419">
        <f t="shared" si="104"/>
        <v>79</v>
      </c>
    </row>
    <row r="6420" spans="1:6" x14ac:dyDescent="0.35">
      <c r="A6420">
        <v>79151</v>
      </c>
      <c r="B6420" t="s">
        <v>6773</v>
      </c>
      <c r="C6420" t="s">
        <v>442</v>
      </c>
      <c r="D6420" t="s">
        <v>433</v>
      </c>
      <c r="E6420">
        <v>13.854200000000001</v>
      </c>
      <c r="F6420">
        <f t="shared" si="104"/>
        <v>79</v>
      </c>
    </row>
    <row r="6421" spans="1:6" x14ac:dyDescent="0.35">
      <c r="A6421">
        <v>79157</v>
      </c>
      <c r="B6421" t="s">
        <v>6774</v>
      </c>
      <c r="C6421" t="s">
        <v>442</v>
      </c>
      <c r="D6421" t="s">
        <v>433</v>
      </c>
      <c r="E6421">
        <v>50.521999999999998</v>
      </c>
      <c r="F6421">
        <f t="shared" si="104"/>
        <v>79</v>
      </c>
    </row>
    <row r="6422" spans="1:6" x14ac:dyDescent="0.35">
      <c r="A6422">
        <v>79160</v>
      </c>
      <c r="B6422" t="s">
        <v>6775</v>
      </c>
      <c r="C6422" t="s">
        <v>511</v>
      </c>
      <c r="D6422" t="s">
        <v>429</v>
      </c>
      <c r="E6422">
        <v>162.55240000000001</v>
      </c>
      <c r="F6422">
        <f t="shared" si="104"/>
        <v>79</v>
      </c>
    </row>
    <row r="6423" spans="1:6" x14ac:dyDescent="0.35">
      <c r="A6423">
        <v>80001</v>
      </c>
      <c r="B6423" t="s">
        <v>6776</v>
      </c>
      <c r="C6423" t="s">
        <v>428</v>
      </c>
      <c r="D6423" t="s">
        <v>429</v>
      </c>
      <c r="E6423">
        <v>53.6096</v>
      </c>
      <c r="F6423">
        <f t="shared" si="104"/>
        <v>80</v>
      </c>
    </row>
    <row r="6424" spans="1:6" x14ac:dyDescent="0.35">
      <c r="A6424">
        <v>80002</v>
      </c>
      <c r="B6424" t="s">
        <v>6777</v>
      </c>
      <c r="C6424" t="s">
        <v>428</v>
      </c>
      <c r="D6424" t="s">
        <v>429</v>
      </c>
      <c r="E6424">
        <v>8.8933</v>
      </c>
      <c r="F6424">
        <f t="shared" si="104"/>
        <v>80</v>
      </c>
    </row>
    <row r="6425" spans="1:6" x14ac:dyDescent="0.35">
      <c r="A6425">
        <v>80003</v>
      </c>
      <c r="B6425" t="s">
        <v>6778</v>
      </c>
      <c r="C6425" t="s">
        <v>442</v>
      </c>
      <c r="D6425" t="s">
        <v>433</v>
      </c>
      <c r="E6425">
        <v>10.612500000000001</v>
      </c>
      <c r="F6425">
        <f t="shared" si="104"/>
        <v>80</v>
      </c>
    </row>
    <row r="6426" spans="1:6" x14ac:dyDescent="0.35">
      <c r="A6426">
        <v>80004</v>
      </c>
      <c r="B6426" t="s">
        <v>6779</v>
      </c>
      <c r="C6426" t="s">
        <v>428</v>
      </c>
      <c r="D6426" t="s">
        <v>429</v>
      </c>
      <c r="E6426">
        <v>22.908000000000001</v>
      </c>
      <c r="F6426">
        <f t="shared" si="104"/>
        <v>80</v>
      </c>
    </row>
    <row r="6427" spans="1:6" x14ac:dyDescent="0.35">
      <c r="A6427">
        <v>80005</v>
      </c>
      <c r="B6427" t="s">
        <v>6780</v>
      </c>
      <c r="C6427" t="s">
        <v>428</v>
      </c>
      <c r="D6427" t="s">
        <v>429</v>
      </c>
      <c r="E6427">
        <v>32.882599999999996</v>
      </c>
      <c r="F6427">
        <f t="shared" si="104"/>
        <v>80</v>
      </c>
    </row>
    <row r="6428" spans="1:6" x14ac:dyDescent="0.35">
      <c r="A6428">
        <v>80006</v>
      </c>
      <c r="B6428" t="s">
        <v>6781</v>
      </c>
      <c r="C6428" t="s">
        <v>432</v>
      </c>
      <c r="D6428" t="s">
        <v>433</v>
      </c>
      <c r="E6428">
        <v>30.288799999999998</v>
      </c>
      <c r="F6428">
        <f t="shared" si="104"/>
        <v>80</v>
      </c>
    </row>
    <row r="6429" spans="1:6" x14ac:dyDescent="0.35">
      <c r="A6429">
        <v>80007</v>
      </c>
      <c r="B6429" t="s">
        <v>6782</v>
      </c>
      <c r="C6429" t="s">
        <v>442</v>
      </c>
      <c r="D6429" t="s">
        <v>433</v>
      </c>
      <c r="E6429">
        <v>24.837700000000002</v>
      </c>
      <c r="F6429">
        <f t="shared" si="104"/>
        <v>80</v>
      </c>
    </row>
    <row r="6430" spans="1:6" x14ac:dyDescent="0.35">
      <c r="A6430">
        <v>80008</v>
      </c>
      <c r="B6430" t="s">
        <v>6783</v>
      </c>
      <c r="C6430" t="s">
        <v>428</v>
      </c>
      <c r="D6430" t="s">
        <v>429</v>
      </c>
      <c r="E6430">
        <v>18.4603</v>
      </c>
      <c r="F6430">
        <f t="shared" si="104"/>
        <v>80</v>
      </c>
    </row>
    <row r="6431" spans="1:6" x14ac:dyDescent="0.35">
      <c r="A6431">
        <v>80009</v>
      </c>
      <c r="B6431" t="s">
        <v>6784</v>
      </c>
      <c r="C6431" t="s">
        <v>428</v>
      </c>
      <c r="D6431" t="s">
        <v>429</v>
      </c>
      <c r="E6431">
        <v>30.354500000000002</v>
      </c>
      <c r="F6431">
        <f t="shared" si="104"/>
        <v>80</v>
      </c>
    </row>
    <row r="6432" spans="1:6" x14ac:dyDescent="0.35">
      <c r="A6432">
        <v>80010</v>
      </c>
      <c r="B6432" t="s">
        <v>6785</v>
      </c>
      <c r="C6432" t="s">
        <v>432</v>
      </c>
      <c r="D6432" t="s">
        <v>433</v>
      </c>
      <c r="E6432">
        <v>25.5258</v>
      </c>
      <c r="F6432">
        <f t="shared" si="104"/>
        <v>80</v>
      </c>
    </row>
    <row r="6433" spans="1:6" x14ac:dyDescent="0.35">
      <c r="A6433">
        <v>80011</v>
      </c>
      <c r="B6433" t="s">
        <v>6786</v>
      </c>
      <c r="C6433" t="s">
        <v>432</v>
      </c>
      <c r="D6433" t="s">
        <v>433</v>
      </c>
      <c r="E6433">
        <v>47.69</v>
      </c>
      <c r="F6433">
        <f t="shared" si="104"/>
        <v>80</v>
      </c>
    </row>
    <row r="6434" spans="1:6" x14ac:dyDescent="0.35">
      <c r="A6434">
        <v>80012</v>
      </c>
      <c r="B6434" t="s">
        <v>6787</v>
      </c>
      <c r="C6434" t="s">
        <v>428</v>
      </c>
      <c r="D6434" t="s">
        <v>429</v>
      </c>
      <c r="E6434">
        <v>17.877400000000002</v>
      </c>
      <c r="F6434">
        <f t="shared" si="104"/>
        <v>80</v>
      </c>
    </row>
    <row r="6435" spans="1:6" x14ac:dyDescent="0.35">
      <c r="A6435">
        <v>80013</v>
      </c>
      <c r="B6435" t="s">
        <v>6788</v>
      </c>
      <c r="C6435" t="s">
        <v>432</v>
      </c>
      <c r="D6435" t="s">
        <v>433</v>
      </c>
      <c r="E6435">
        <v>28.8599</v>
      </c>
      <c r="F6435">
        <f t="shared" si="104"/>
        <v>80</v>
      </c>
    </row>
    <row r="6436" spans="1:6" x14ac:dyDescent="0.35">
      <c r="A6436">
        <v>80014</v>
      </c>
      <c r="B6436" t="s">
        <v>6789</v>
      </c>
      <c r="C6436" t="s">
        <v>442</v>
      </c>
      <c r="D6436" t="s">
        <v>433</v>
      </c>
      <c r="E6436">
        <v>36.227200000000003</v>
      </c>
      <c r="F6436">
        <f t="shared" si="104"/>
        <v>80</v>
      </c>
    </row>
    <row r="6437" spans="1:6" x14ac:dyDescent="0.35">
      <c r="A6437">
        <v>80015</v>
      </c>
      <c r="B6437" t="s">
        <v>6790</v>
      </c>
      <c r="C6437" t="s">
        <v>442</v>
      </c>
      <c r="D6437" t="s">
        <v>433</v>
      </c>
      <c r="E6437">
        <v>20.6297</v>
      </c>
      <c r="F6437">
        <f t="shared" si="104"/>
        <v>80</v>
      </c>
    </row>
    <row r="6438" spans="1:6" x14ac:dyDescent="0.35">
      <c r="A6438">
        <v>80016</v>
      </c>
      <c r="B6438" t="s">
        <v>6791</v>
      </c>
      <c r="C6438" t="s">
        <v>428</v>
      </c>
      <c r="D6438" t="s">
        <v>429</v>
      </c>
      <c r="E6438">
        <v>11.0761</v>
      </c>
      <c r="F6438">
        <f t="shared" si="104"/>
        <v>80</v>
      </c>
    </row>
    <row r="6439" spans="1:6" x14ac:dyDescent="0.35">
      <c r="A6439">
        <v>80017</v>
      </c>
      <c r="B6439" t="s">
        <v>6792</v>
      </c>
      <c r="C6439" t="s">
        <v>432</v>
      </c>
      <c r="D6439" t="s">
        <v>433</v>
      </c>
      <c r="E6439">
        <v>17.165800000000001</v>
      </c>
      <c r="F6439">
        <f t="shared" si="104"/>
        <v>80</v>
      </c>
    </row>
    <row r="6440" spans="1:6" x14ac:dyDescent="0.35">
      <c r="A6440">
        <v>80018</v>
      </c>
      <c r="B6440" t="s">
        <v>6793</v>
      </c>
      <c r="C6440" t="s">
        <v>428</v>
      </c>
      <c r="D6440" t="s">
        <v>429</v>
      </c>
      <c r="E6440">
        <v>7.8483000000000001</v>
      </c>
      <c r="F6440">
        <f t="shared" si="104"/>
        <v>80</v>
      </c>
    </row>
    <row r="6441" spans="1:6" x14ac:dyDescent="0.35">
      <c r="A6441">
        <v>80019</v>
      </c>
      <c r="B6441" t="s">
        <v>6794</v>
      </c>
      <c r="C6441" t="s">
        <v>442</v>
      </c>
      <c r="D6441" t="s">
        <v>433</v>
      </c>
      <c r="E6441">
        <v>27.8065</v>
      </c>
      <c r="F6441">
        <f t="shared" si="104"/>
        <v>80</v>
      </c>
    </row>
    <row r="6442" spans="1:6" x14ac:dyDescent="0.35">
      <c r="A6442">
        <v>80020</v>
      </c>
      <c r="B6442" t="s">
        <v>6795</v>
      </c>
      <c r="C6442" t="s">
        <v>442</v>
      </c>
      <c r="D6442" t="s">
        <v>433</v>
      </c>
      <c r="E6442">
        <v>28.208400000000001</v>
      </c>
      <c r="F6442">
        <f t="shared" si="104"/>
        <v>80</v>
      </c>
    </row>
    <row r="6443" spans="1:6" x14ac:dyDescent="0.35">
      <c r="A6443">
        <v>80021</v>
      </c>
      <c r="B6443" t="s">
        <v>6796</v>
      </c>
      <c r="C6443" t="s">
        <v>442</v>
      </c>
      <c r="D6443" t="s">
        <v>433</v>
      </c>
      <c r="E6443">
        <v>11.5693</v>
      </c>
      <c r="F6443">
        <f t="shared" si="104"/>
        <v>80</v>
      </c>
    </row>
    <row r="6444" spans="1:6" x14ac:dyDescent="0.35">
      <c r="A6444">
        <v>80022</v>
      </c>
      <c r="B6444" t="s">
        <v>6797</v>
      </c>
      <c r="C6444" t="s">
        <v>442</v>
      </c>
      <c r="D6444" t="s">
        <v>433</v>
      </c>
      <c r="E6444">
        <v>37.323</v>
      </c>
      <c r="F6444">
        <f t="shared" si="104"/>
        <v>80</v>
      </c>
    </row>
    <row r="6445" spans="1:6" x14ac:dyDescent="0.35">
      <c r="A6445">
        <v>80023</v>
      </c>
      <c r="B6445" t="s">
        <v>6798</v>
      </c>
      <c r="C6445" t="s">
        <v>428</v>
      </c>
      <c r="D6445" t="s">
        <v>429</v>
      </c>
      <c r="E6445">
        <v>38.691499999999998</v>
      </c>
      <c r="F6445">
        <f t="shared" si="104"/>
        <v>80</v>
      </c>
    </row>
    <row r="6446" spans="1:6" x14ac:dyDescent="0.35">
      <c r="A6446">
        <v>80024</v>
      </c>
      <c r="B6446" t="s">
        <v>6799</v>
      </c>
      <c r="C6446" t="s">
        <v>442</v>
      </c>
      <c r="D6446" t="s">
        <v>433</v>
      </c>
      <c r="E6446">
        <v>23.9862</v>
      </c>
      <c r="F6446">
        <f t="shared" si="104"/>
        <v>80</v>
      </c>
    </row>
    <row r="6447" spans="1:6" x14ac:dyDescent="0.35">
      <c r="A6447">
        <v>80025</v>
      </c>
      <c r="B6447" t="s">
        <v>6800</v>
      </c>
      <c r="C6447" t="s">
        <v>442</v>
      </c>
      <c r="D6447" t="s">
        <v>433</v>
      </c>
      <c r="E6447">
        <v>101.90600000000001</v>
      </c>
      <c r="F6447">
        <f t="shared" si="104"/>
        <v>80</v>
      </c>
    </row>
    <row r="6448" spans="1:6" x14ac:dyDescent="0.35">
      <c r="A6448">
        <v>80026</v>
      </c>
      <c r="B6448" t="s">
        <v>6801</v>
      </c>
      <c r="C6448" t="s">
        <v>428</v>
      </c>
      <c r="D6448" t="s">
        <v>429</v>
      </c>
      <c r="E6448">
        <v>49.069099999999999</v>
      </c>
      <c r="F6448">
        <f t="shared" si="104"/>
        <v>80</v>
      </c>
    </row>
    <row r="6449" spans="1:6" x14ac:dyDescent="0.35">
      <c r="A6449">
        <v>80027</v>
      </c>
      <c r="B6449" t="s">
        <v>6802</v>
      </c>
      <c r="C6449" t="s">
        <v>442</v>
      </c>
      <c r="D6449" t="s">
        <v>433</v>
      </c>
      <c r="E6449">
        <v>30.107500000000002</v>
      </c>
      <c r="F6449">
        <f t="shared" si="104"/>
        <v>80</v>
      </c>
    </row>
    <row r="6450" spans="1:6" x14ac:dyDescent="0.35">
      <c r="A6450">
        <v>80028</v>
      </c>
      <c r="B6450" t="s">
        <v>6803</v>
      </c>
      <c r="C6450" t="s">
        <v>432</v>
      </c>
      <c r="D6450" t="s">
        <v>433</v>
      </c>
      <c r="E6450">
        <v>61.137700000000002</v>
      </c>
      <c r="F6450">
        <f t="shared" si="104"/>
        <v>80</v>
      </c>
    </row>
    <row r="6451" spans="1:6" x14ac:dyDescent="0.35">
      <c r="A6451">
        <v>80029</v>
      </c>
      <c r="B6451" t="s">
        <v>6804</v>
      </c>
      <c r="C6451" t="s">
        <v>432</v>
      </c>
      <c r="D6451" t="s">
        <v>433</v>
      </c>
      <c r="E6451">
        <v>60.595300000000002</v>
      </c>
      <c r="F6451">
        <f t="shared" si="104"/>
        <v>80</v>
      </c>
    </row>
    <row r="6452" spans="1:6" x14ac:dyDescent="0.35">
      <c r="A6452">
        <v>80030</v>
      </c>
      <c r="B6452" t="s">
        <v>6805</v>
      </c>
      <c r="C6452" t="s">
        <v>432</v>
      </c>
      <c r="D6452" t="s">
        <v>433</v>
      </c>
      <c r="E6452">
        <v>35.572299999999998</v>
      </c>
      <c r="F6452">
        <f t="shared" si="104"/>
        <v>80</v>
      </c>
    </row>
    <row r="6453" spans="1:6" x14ac:dyDescent="0.35">
      <c r="A6453">
        <v>80031</v>
      </c>
      <c r="B6453" t="s">
        <v>6806</v>
      </c>
      <c r="C6453" t="s">
        <v>432</v>
      </c>
      <c r="D6453" t="s">
        <v>433</v>
      </c>
      <c r="E6453">
        <v>21.652200000000001</v>
      </c>
      <c r="F6453">
        <f t="shared" si="104"/>
        <v>80</v>
      </c>
    </row>
    <row r="6454" spans="1:6" x14ac:dyDescent="0.35">
      <c r="A6454">
        <v>80032</v>
      </c>
      <c r="B6454" t="s">
        <v>6807</v>
      </c>
      <c r="C6454" t="s">
        <v>442</v>
      </c>
      <c r="D6454" t="s">
        <v>433</v>
      </c>
      <c r="E6454">
        <v>7.8529999999999998</v>
      </c>
      <c r="F6454">
        <f t="shared" si="104"/>
        <v>80</v>
      </c>
    </row>
    <row r="6455" spans="1:6" x14ac:dyDescent="0.35">
      <c r="A6455">
        <v>80033</v>
      </c>
      <c r="B6455" t="s">
        <v>6808</v>
      </c>
      <c r="C6455" t="s">
        <v>432</v>
      </c>
      <c r="D6455" t="s">
        <v>433</v>
      </c>
      <c r="E6455">
        <v>18.8626</v>
      </c>
      <c r="F6455">
        <f t="shared" si="104"/>
        <v>80</v>
      </c>
    </row>
    <row r="6456" spans="1:6" x14ac:dyDescent="0.35">
      <c r="A6456">
        <v>80034</v>
      </c>
      <c r="B6456" t="s">
        <v>6809</v>
      </c>
      <c r="C6456" t="s">
        <v>428</v>
      </c>
      <c r="D6456" t="s">
        <v>429</v>
      </c>
      <c r="E6456">
        <v>6.3619000000000003</v>
      </c>
      <c r="F6456">
        <f t="shared" si="104"/>
        <v>80</v>
      </c>
    </row>
    <row r="6457" spans="1:6" x14ac:dyDescent="0.35">
      <c r="A6457">
        <v>80035</v>
      </c>
      <c r="B6457" t="s">
        <v>6810</v>
      </c>
      <c r="C6457" t="s">
        <v>442</v>
      </c>
      <c r="D6457" t="s">
        <v>433</v>
      </c>
      <c r="E6457">
        <v>50.983699999999999</v>
      </c>
      <c r="F6457">
        <f t="shared" si="104"/>
        <v>80</v>
      </c>
    </row>
    <row r="6458" spans="1:6" x14ac:dyDescent="0.35">
      <c r="A6458">
        <v>80036</v>
      </c>
      <c r="B6458" t="s">
        <v>6811</v>
      </c>
      <c r="C6458" t="s">
        <v>428</v>
      </c>
      <c r="D6458" t="s">
        <v>429</v>
      </c>
      <c r="E6458">
        <v>29.1785</v>
      </c>
      <c r="F6458">
        <f t="shared" si="104"/>
        <v>80</v>
      </c>
    </row>
    <row r="6459" spans="1:6" x14ac:dyDescent="0.35">
      <c r="A6459">
        <v>80037</v>
      </c>
      <c r="B6459" t="s">
        <v>6812</v>
      </c>
      <c r="C6459" t="s">
        <v>432</v>
      </c>
      <c r="D6459" t="s">
        <v>433</v>
      </c>
      <c r="E6459">
        <v>14.5181</v>
      </c>
      <c r="F6459">
        <f t="shared" si="104"/>
        <v>80</v>
      </c>
    </row>
    <row r="6460" spans="1:6" x14ac:dyDescent="0.35">
      <c r="A6460">
        <v>80038</v>
      </c>
      <c r="B6460" t="s">
        <v>6813</v>
      </c>
      <c r="C6460" t="s">
        <v>442</v>
      </c>
      <c r="D6460" t="s">
        <v>433</v>
      </c>
      <c r="E6460">
        <v>37.738799999999998</v>
      </c>
      <c r="F6460">
        <f t="shared" si="104"/>
        <v>80</v>
      </c>
    </row>
    <row r="6461" spans="1:6" x14ac:dyDescent="0.35">
      <c r="A6461">
        <v>80039</v>
      </c>
      <c r="B6461" t="s">
        <v>6814</v>
      </c>
      <c r="C6461" t="s">
        <v>428</v>
      </c>
      <c r="D6461" t="s">
        <v>429</v>
      </c>
      <c r="E6461">
        <v>36.664499999999997</v>
      </c>
      <c r="F6461">
        <f t="shared" si="104"/>
        <v>80</v>
      </c>
    </row>
    <row r="6462" spans="1:6" x14ac:dyDescent="0.35">
      <c r="A6462">
        <v>80040</v>
      </c>
      <c r="B6462" t="s">
        <v>6815</v>
      </c>
      <c r="C6462" t="s">
        <v>442</v>
      </c>
      <c r="D6462" t="s">
        <v>433</v>
      </c>
      <c r="E6462">
        <v>37.6693</v>
      </c>
      <c r="F6462">
        <f t="shared" si="104"/>
        <v>80</v>
      </c>
    </row>
    <row r="6463" spans="1:6" x14ac:dyDescent="0.35">
      <c r="A6463">
        <v>80041</v>
      </c>
      <c r="B6463" t="s">
        <v>6816</v>
      </c>
      <c r="C6463" t="s">
        <v>428</v>
      </c>
      <c r="D6463" t="s">
        <v>429</v>
      </c>
      <c r="E6463">
        <v>8.18</v>
      </c>
      <c r="F6463">
        <f t="shared" si="104"/>
        <v>80</v>
      </c>
    </row>
    <row r="6464" spans="1:6" x14ac:dyDescent="0.35">
      <c r="A6464">
        <v>80042</v>
      </c>
      <c r="B6464" t="s">
        <v>6817</v>
      </c>
      <c r="C6464" t="s">
        <v>442</v>
      </c>
      <c r="D6464" t="s">
        <v>433</v>
      </c>
      <c r="E6464">
        <v>34.359699999999997</v>
      </c>
      <c r="F6464">
        <f t="shared" si="104"/>
        <v>80</v>
      </c>
    </row>
    <row r="6465" spans="1:6" x14ac:dyDescent="0.35">
      <c r="A6465">
        <v>80043</v>
      </c>
      <c r="B6465" t="s">
        <v>6818</v>
      </c>
      <c r="C6465" t="s">
        <v>511</v>
      </c>
      <c r="D6465" t="s">
        <v>429</v>
      </c>
      <c r="E6465">
        <v>25.815799999999999</v>
      </c>
      <c r="F6465">
        <f t="shared" si="104"/>
        <v>80</v>
      </c>
    </row>
    <row r="6466" spans="1:6" x14ac:dyDescent="0.35">
      <c r="A6466">
        <v>80044</v>
      </c>
      <c r="B6466" t="s">
        <v>6819</v>
      </c>
      <c r="C6466" t="s">
        <v>428</v>
      </c>
      <c r="D6466" t="s">
        <v>429</v>
      </c>
      <c r="E6466">
        <v>81.217799999999997</v>
      </c>
      <c r="F6466">
        <f t="shared" si="104"/>
        <v>80</v>
      </c>
    </row>
    <row r="6467" spans="1:6" x14ac:dyDescent="0.35">
      <c r="A6467">
        <v>80045</v>
      </c>
      <c r="B6467" t="s">
        <v>6820</v>
      </c>
      <c r="C6467" t="s">
        <v>428</v>
      </c>
      <c r="D6467" t="s">
        <v>429</v>
      </c>
      <c r="E6467">
        <v>15.561400000000001</v>
      </c>
      <c r="F6467">
        <f t="shared" ref="F6467:F6530" si="105">INT(A6467/1000)</f>
        <v>80</v>
      </c>
    </row>
    <row r="6468" spans="1:6" x14ac:dyDescent="0.35">
      <c r="A6468">
        <v>80046</v>
      </c>
      <c r="B6468" t="s">
        <v>6821</v>
      </c>
      <c r="C6468" t="s">
        <v>442</v>
      </c>
      <c r="D6468" t="s">
        <v>433</v>
      </c>
      <c r="E6468">
        <v>10.311999999999999</v>
      </c>
      <c r="F6468">
        <f t="shared" si="105"/>
        <v>80</v>
      </c>
    </row>
    <row r="6469" spans="1:6" x14ac:dyDescent="0.35">
      <c r="A6469">
        <v>80047</v>
      </c>
      <c r="B6469" t="s">
        <v>6822</v>
      </c>
      <c r="C6469" t="s">
        <v>428</v>
      </c>
      <c r="D6469" t="s">
        <v>429</v>
      </c>
      <c r="E6469">
        <v>7.9790000000000001</v>
      </c>
      <c r="F6469">
        <f t="shared" si="105"/>
        <v>80</v>
      </c>
    </row>
    <row r="6470" spans="1:6" x14ac:dyDescent="0.35">
      <c r="A6470">
        <v>80048</v>
      </c>
      <c r="B6470" t="s">
        <v>6823</v>
      </c>
      <c r="C6470" t="s">
        <v>442</v>
      </c>
      <c r="D6470" t="s">
        <v>433</v>
      </c>
      <c r="E6470">
        <v>17.854199999999999</v>
      </c>
      <c r="F6470">
        <f t="shared" si="105"/>
        <v>80</v>
      </c>
    </row>
    <row r="6471" spans="1:6" x14ac:dyDescent="0.35">
      <c r="A6471">
        <v>80049</v>
      </c>
      <c r="B6471" t="s">
        <v>6824</v>
      </c>
      <c r="C6471" t="s">
        <v>442</v>
      </c>
      <c r="D6471" t="s">
        <v>433</v>
      </c>
      <c r="E6471">
        <v>6.3533999999999997</v>
      </c>
      <c r="F6471">
        <f t="shared" si="105"/>
        <v>80</v>
      </c>
    </row>
    <row r="6472" spans="1:6" x14ac:dyDescent="0.35">
      <c r="A6472">
        <v>80050</v>
      </c>
      <c r="B6472" t="s">
        <v>6825</v>
      </c>
      <c r="C6472" t="s">
        <v>442</v>
      </c>
      <c r="D6472" t="s">
        <v>433</v>
      </c>
      <c r="E6472">
        <v>35.624699999999997</v>
      </c>
      <c r="F6472">
        <f t="shared" si="105"/>
        <v>80</v>
      </c>
    </row>
    <row r="6473" spans="1:6" x14ac:dyDescent="0.35">
      <c r="A6473">
        <v>80051</v>
      </c>
      <c r="B6473" t="s">
        <v>6826</v>
      </c>
      <c r="C6473" t="s">
        <v>432</v>
      </c>
      <c r="D6473" t="s">
        <v>433</v>
      </c>
      <c r="E6473">
        <v>37.898200000000003</v>
      </c>
      <c r="F6473">
        <f t="shared" si="105"/>
        <v>80</v>
      </c>
    </row>
    <row r="6474" spans="1:6" x14ac:dyDescent="0.35">
      <c r="A6474">
        <v>80052</v>
      </c>
      <c r="B6474" t="s">
        <v>6827</v>
      </c>
      <c r="C6474" t="s">
        <v>442</v>
      </c>
      <c r="D6474" t="s">
        <v>433</v>
      </c>
      <c r="E6474">
        <v>15.4175</v>
      </c>
      <c r="F6474">
        <f t="shared" si="105"/>
        <v>80</v>
      </c>
    </row>
    <row r="6475" spans="1:6" x14ac:dyDescent="0.35">
      <c r="A6475">
        <v>80053</v>
      </c>
      <c r="B6475" t="s">
        <v>6828</v>
      </c>
      <c r="C6475" t="s">
        <v>432</v>
      </c>
      <c r="D6475" t="s">
        <v>433</v>
      </c>
      <c r="E6475">
        <v>56.723300000000002</v>
      </c>
      <c r="F6475">
        <f t="shared" si="105"/>
        <v>80</v>
      </c>
    </row>
    <row r="6476" spans="1:6" x14ac:dyDescent="0.35">
      <c r="A6476">
        <v>80054</v>
      </c>
      <c r="B6476" t="s">
        <v>6829</v>
      </c>
      <c r="C6476" t="s">
        <v>442</v>
      </c>
      <c r="D6476" t="s">
        <v>433</v>
      </c>
      <c r="E6476">
        <v>46.353099999999998</v>
      </c>
      <c r="F6476">
        <f t="shared" si="105"/>
        <v>80</v>
      </c>
    </row>
    <row r="6477" spans="1:6" x14ac:dyDescent="0.35">
      <c r="A6477">
        <v>80055</v>
      </c>
      <c r="B6477" t="s">
        <v>6830</v>
      </c>
      <c r="C6477" t="s">
        <v>432</v>
      </c>
      <c r="D6477" t="s">
        <v>433</v>
      </c>
      <c r="E6477">
        <v>59.163899999999998</v>
      </c>
      <c r="F6477">
        <f t="shared" si="105"/>
        <v>80</v>
      </c>
    </row>
    <row r="6478" spans="1:6" x14ac:dyDescent="0.35">
      <c r="A6478">
        <v>80056</v>
      </c>
      <c r="B6478" t="s">
        <v>6831</v>
      </c>
      <c r="C6478" t="s">
        <v>432</v>
      </c>
      <c r="D6478" t="s">
        <v>433</v>
      </c>
      <c r="E6478">
        <v>52.306699999999999</v>
      </c>
      <c r="F6478">
        <f t="shared" si="105"/>
        <v>80</v>
      </c>
    </row>
    <row r="6479" spans="1:6" x14ac:dyDescent="0.35">
      <c r="A6479">
        <v>80057</v>
      </c>
      <c r="B6479" t="s">
        <v>6832</v>
      </c>
      <c r="C6479" t="s">
        <v>442</v>
      </c>
      <c r="D6479" t="s">
        <v>433</v>
      </c>
      <c r="E6479">
        <v>32.3688</v>
      </c>
      <c r="F6479">
        <f t="shared" si="105"/>
        <v>80</v>
      </c>
    </row>
    <row r="6480" spans="1:6" x14ac:dyDescent="0.35">
      <c r="A6480">
        <v>80058</v>
      </c>
      <c r="B6480" t="s">
        <v>6833</v>
      </c>
      <c r="C6480" t="s">
        <v>432</v>
      </c>
      <c r="D6480" t="s">
        <v>433</v>
      </c>
      <c r="E6480">
        <v>16.090900000000001</v>
      </c>
      <c r="F6480">
        <f t="shared" si="105"/>
        <v>80</v>
      </c>
    </row>
    <row r="6481" spans="1:6" x14ac:dyDescent="0.35">
      <c r="A6481">
        <v>80059</v>
      </c>
      <c r="B6481" t="s">
        <v>6834</v>
      </c>
      <c r="C6481" t="s">
        <v>442</v>
      </c>
      <c r="D6481" t="s">
        <v>433</v>
      </c>
      <c r="E6481">
        <v>29.779299999999999</v>
      </c>
      <c r="F6481">
        <f t="shared" si="105"/>
        <v>80</v>
      </c>
    </row>
    <row r="6482" spans="1:6" x14ac:dyDescent="0.35">
      <c r="A6482">
        <v>80060</v>
      </c>
      <c r="B6482" t="s">
        <v>6835</v>
      </c>
      <c r="C6482" t="s">
        <v>442</v>
      </c>
      <c r="D6482" t="s">
        <v>433</v>
      </c>
      <c r="E6482">
        <v>51.009700000000002</v>
      </c>
      <c r="F6482">
        <f t="shared" si="105"/>
        <v>80</v>
      </c>
    </row>
    <row r="6483" spans="1:6" x14ac:dyDescent="0.35">
      <c r="A6483">
        <v>80061</v>
      </c>
      <c r="B6483" t="s">
        <v>6836</v>
      </c>
      <c r="C6483" t="s">
        <v>442</v>
      </c>
      <c r="D6483" t="s">
        <v>433</v>
      </c>
      <c r="E6483">
        <v>11.831200000000001</v>
      </c>
      <c r="F6483">
        <f t="shared" si="105"/>
        <v>80</v>
      </c>
    </row>
    <row r="6484" spans="1:6" x14ac:dyDescent="0.35">
      <c r="A6484">
        <v>80062</v>
      </c>
      <c r="B6484" t="s">
        <v>6837</v>
      </c>
      <c r="C6484" t="s">
        <v>428</v>
      </c>
      <c r="D6484" t="s">
        <v>429</v>
      </c>
      <c r="E6484">
        <v>5.6470000000000002</v>
      </c>
      <c r="F6484">
        <f t="shared" si="105"/>
        <v>80</v>
      </c>
    </row>
    <row r="6485" spans="1:6" x14ac:dyDescent="0.35">
      <c r="A6485">
        <v>80063</v>
      </c>
      <c r="B6485" t="s">
        <v>6838</v>
      </c>
      <c r="C6485" t="s">
        <v>511</v>
      </c>
      <c r="D6485" t="s">
        <v>429</v>
      </c>
      <c r="E6485">
        <v>237.77199999999999</v>
      </c>
      <c r="F6485">
        <f t="shared" si="105"/>
        <v>80</v>
      </c>
    </row>
    <row r="6486" spans="1:6" x14ac:dyDescent="0.35">
      <c r="A6486">
        <v>80064</v>
      </c>
      <c r="B6486" t="s">
        <v>6839</v>
      </c>
      <c r="C6486" t="s">
        <v>442</v>
      </c>
      <c r="D6486" t="s">
        <v>433</v>
      </c>
      <c r="E6486">
        <v>16.405999999999999</v>
      </c>
      <c r="F6486">
        <f t="shared" si="105"/>
        <v>80</v>
      </c>
    </row>
    <row r="6487" spans="1:6" x14ac:dyDescent="0.35">
      <c r="A6487">
        <v>80065</v>
      </c>
      <c r="B6487" t="s">
        <v>6840</v>
      </c>
      <c r="C6487" t="s">
        <v>442</v>
      </c>
      <c r="D6487" t="s">
        <v>433</v>
      </c>
      <c r="E6487">
        <v>40.725099999999998</v>
      </c>
      <c r="F6487">
        <f t="shared" si="105"/>
        <v>80</v>
      </c>
    </row>
    <row r="6488" spans="1:6" x14ac:dyDescent="0.35">
      <c r="A6488">
        <v>80066</v>
      </c>
      <c r="B6488" t="s">
        <v>6841</v>
      </c>
      <c r="C6488" t="s">
        <v>451</v>
      </c>
      <c r="D6488" t="s">
        <v>433</v>
      </c>
      <c r="E6488">
        <v>43.804200000000002</v>
      </c>
      <c r="F6488">
        <f t="shared" si="105"/>
        <v>80</v>
      </c>
    </row>
    <row r="6489" spans="1:6" x14ac:dyDescent="0.35">
      <c r="A6489">
        <v>80067</v>
      </c>
      <c r="B6489" t="s">
        <v>6842</v>
      </c>
      <c r="C6489" t="s">
        <v>428</v>
      </c>
      <c r="D6489" t="s">
        <v>429</v>
      </c>
      <c r="E6489">
        <v>38.029600000000002</v>
      </c>
      <c r="F6489">
        <f t="shared" si="105"/>
        <v>80</v>
      </c>
    </row>
    <row r="6490" spans="1:6" x14ac:dyDescent="0.35">
      <c r="A6490">
        <v>80068</v>
      </c>
      <c r="B6490" t="s">
        <v>6843</v>
      </c>
      <c r="C6490" t="s">
        <v>442</v>
      </c>
      <c r="D6490" t="s">
        <v>433</v>
      </c>
      <c r="E6490">
        <v>47.890300000000003</v>
      </c>
      <c r="F6490">
        <f t="shared" si="105"/>
        <v>80</v>
      </c>
    </row>
    <row r="6491" spans="1:6" x14ac:dyDescent="0.35">
      <c r="A6491">
        <v>80069</v>
      </c>
      <c r="B6491" t="s">
        <v>6844</v>
      </c>
      <c r="C6491" t="s">
        <v>442</v>
      </c>
      <c r="D6491" t="s">
        <v>433</v>
      </c>
      <c r="E6491">
        <v>39.777700000000003</v>
      </c>
      <c r="F6491">
        <f t="shared" si="105"/>
        <v>80</v>
      </c>
    </row>
    <row r="6492" spans="1:6" x14ac:dyDescent="0.35">
      <c r="A6492">
        <v>80070</v>
      </c>
      <c r="B6492" t="s">
        <v>6845</v>
      </c>
      <c r="C6492" t="s">
        <v>442</v>
      </c>
      <c r="D6492" t="s">
        <v>433</v>
      </c>
      <c r="E6492">
        <v>50.000700000000002</v>
      </c>
      <c r="F6492">
        <f t="shared" si="105"/>
        <v>80</v>
      </c>
    </row>
    <row r="6493" spans="1:6" x14ac:dyDescent="0.35">
      <c r="A6493">
        <v>80071</v>
      </c>
      <c r="B6493" t="s">
        <v>6846</v>
      </c>
      <c r="C6493" t="s">
        <v>442</v>
      </c>
      <c r="D6493" t="s">
        <v>433</v>
      </c>
      <c r="E6493">
        <v>35.347700000000003</v>
      </c>
      <c r="F6493">
        <f t="shared" si="105"/>
        <v>80</v>
      </c>
    </row>
    <row r="6494" spans="1:6" x14ac:dyDescent="0.35">
      <c r="A6494">
        <v>80072</v>
      </c>
      <c r="B6494" t="s">
        <v>6847</v>
      </c>
      <c r="C6494" t="s">
        <v>428</v>
      </c>
      <c r="D6494" t="s">
        <v>429</v>
      </c>
      <c r="E6494">
        <v>13.733499999999999</v>
      </c>
      <c r="F6494">
        <f t="shared" si="105"/>
        <v>80</v>
      </c>
    </row>
    <row r="6495" spans="1:6" x14ac:dyDescent="0.35">
      <c r="A6495">
        <v>80073</v>
      </c>
      <c r="B6495" t="s">
        <v>6848</v>
      </c>
      <c r="C6495" t="s">
        <v>432</v>
      </c>
      <c r="D6495" t="s">
        <v>433</v>
      </c>
      <c r="E6495">
        <v>63.593000000000004</v>
      </c>
      <c r="F6495">
        <f t="shared" si="105"/>
        <v>80</v>
      </c>
    </row>
    <row r="6496" spans="1:6" x14ac:dyDescent="0.35">
      <c r="A6496">
        <v>80074</v>
      </c>
      <c r="B6496" t="s">
        <v>6849</v>
      </c>
      <c r="C6496" t="s">
        <v>428</v>
      </c>
      <c r="D6496" t="s">
        <v>429</v>
      </c>
      <c r="E6496">
        <v>105.5868</v>
      </c>
      <c r="F6496">
        <f t="shared" si="105"/>
        <v>80</v>
      </c>
    </row>
    <row r="6497" spans="1:6" x14ac:dyDescent="0.35">
      <c r="A6497">
        <v>80075</v>
      </c>
      <c r="B6497" t="s">
        <v>6850</v>
      </c>
      <c r="C6497" t="s">
        <v>442</v>
      </c>
      <c r="D6497" t="s">
        <v>433</v>
      </c>
      <c r="E6497">
        <v>48.327100000000002</v>
      </c>
      <c r="F6497">
        <f t="shared" si="105"/>
        <v>80</v>
      </c>
    </row>
    <row r="6498" spans="1:6" x14ac:dyDescent="0.35">
      <c r="A6498">
        <v>80076</v>
      </c>
      <c r="B6498" t="s">
        <v>6851</v>
      </c>
      <c r="C6498" t="s">
        <v>432</v>
      </c>
      <c r="D6498" t="s">
        <v>433</v>
      </c>
      <c r="E6498">
        <v>11.1699</v>
      </c>
      <c r="F6498">
        <f t="shared" si="105"/>
        <v>80</v>
      </c>
    </row>
    <row r="6499" spans="1:6" x14ac:dyDescent="0.35">
      <c r="A6499">
        <v>80077</v>
      </c>
      <c r="B6499" t="s">
        <v>6852</v>
      </c>
      <c r="C6499" t="s">
        <v>442</v>
      </c>
      <c r="D6499" t="s">
        <v>433</v>
      </c>
      <c r="E6499">
        <v>35.095100000000002</v>
      </c>
      <c r="F6499">
        <f t="shared" si="105"/>
        <v>80</v>
      </c>
    </row>
    <row r="6500" spans="1:6" x14ac:dyDescent="0.35">
      <c r="A6500">
        <v>80078</v>
      </c>
      <c r="B6500" t="s">
        <v>6853</v>
      </c>
      <c r="C6500" t="s">
        <v>432</v>
      </c>
      <c r="D6500" t="s">
        <v>433</v>
      </c>
      <c r="E6500">
        <v>22.6187</v>
      </c>
      <c r="F6500">
        <f t="shared" si="105"/>
        <v>80</v>
      </c>
    </row>
    <row r="6501" spans="1:6" x14ac:dyDescent="0.35">
      <c r="A6501">
        <v>80079</v>
      </c>
      <c r="B6501" t="s">
        <v>6854</v>
      </c>
      <c r="C6501" t="s">
        <v>442</v>
      </c>
      <c r="D6501" t="s">
        <v>433</v>
      </c>
      <c r="E6501">
        <v>20.211099999999998</v>
      </c>
      <c r="F6501">
        <f t="shared" si="105"/>
        <v>80</v>
      </c>
    </row>
    <row r="6502" spans="1:6" x14ac:dyDescent="0.35">
      <c r="A6502">
        <v>80080</v>
      </c>
      <c r="B6502" t="s">
        <v>6855</v>
      </c>
      <c r="C6502" t="s">
        <v>442</v>
      </c>
      <c r="D6502" t="s">
        <v>433</v>
      </c>
      <c r="E6502">
        <v>4.2046999999999999</v>
      </c>
      <c r="F6502">
        <f t="shared" si="105"/>
        <v>80</v>
      </c>
    </row>
    <row r="6503" spans="1:6" x14ac:dyDescent="0.35">
      <c r="A6503">
        <v>80081</v>
      </c>
      <c r="B6503" t="s">
        <v>6856</v>
      </c>
      <c r="C6503" t="s">
        <v>442</v>
      </c>
      <c r="D6503" t="s">
        <v>433</v>
      </c>
      <c r="E6503">
        <v>32.690399999999997</v>
      </c>
      <c r="F6503">
        <f t="shared" si="105"/>
        <v>80</v>
      </c>
    </row>
    <row r="6504" spans="1:6" x14ac:dyDescent="0.35">
      <c r="A6504">
        <v>80082</v>
      </c>
      <c r="B6504" t="s">
        <v>6857</v>
      </c>
      <c r="C6504" t="s">
        <v>428</v>
      </c>
      <c r="D6504" t="s">
        <v>429</v>
      </c>
      <c r="E6504">
        <v>13.978300000000001</v>
      </c>
      <c r="F6504">
        <f t="shared" si="105"/>
        <v>80</v>
      </c>
    </row>
    <row r="6505" spans="1:6" x14ac:dyDescent="0.35">
      <c r="A6505">
        <v>80083</v>
      </c>
      <c r="B6505" t="s">
        <v>6858</v>
      </c>
      <c r="C6505" t="s">
        <v>442</v>
      </c>
      <c r="D6505" t="s">
        <v>433</v>
      </c>
      <c r="E6505">
        <v>17.546800000000001</v>
      </c>
      <c r="F6505">
        <f t="shared" si="105"/>
        <v>80</v>
      </c>
    </row>
    <row r="6506" spans="1:6" x14ac:dyDescent="0.35">
      <c r="A6506">
        <v>80084</v>
      </c>
      <c r="B6506" t="s">
        <v>6859</v>
      </c>
      <c r="C6506" t="s">
        <v>432</v>
      </c>
      <c r="D6506" t="s">
        <v>433</v>
      </c>
      <c r="E6506">
        <v>17.317299999999999</v>
      </c>
      <c r="F6506">
        <f t="shared" si="105"/>
        <v>80</v>
      </c>
    </row>
    <row r="6507" spans="1:6" x14ac:dyDescent="0.35">
      <c r="A6507">
        <v>80085</v>
      </c>
      <c r="B6507" t="s">
        <v>6860</v>
      </c>
      <c r="C6507" t="s">
        <v>428</v>
      </c>
      <c r="D6507" t="s">
        <v>429</v>
      </c>
      <c r="E6507">
        <v>44.018599999999999</v>
      </c>
      <c r="F6507">
        <f t="shared" si="105"/>
        <v>80</v>
      </c>
    </row>
    <row r="6508" spans="1:6" x14ac:dyDescent="0.35">
      <c r="A6508">
        <v>80086</v>
      </c>
      <c r="B6508" t="s">
        <v>6861</v>
      </c>
      <c r="C6508" t="s">
        <v>442</v>
      </c>
      <c r="D6508" t="s">
        <v>433</v>
      </c>
      <c r="E6508">
        <v>33.3249</v>
      </c>
      <c r="F6508">
        <f t="shared" si="105"/>
        <v>80</v>
      </c>
    </row>
    <row r="6509" spans="1:6" x14ac:dyDescent="0.35">
      <c r="A6509">
        <v>80087</v>
      </c>
      <c r="B6509" t="s">
        <v>6862</v>
      </c>
      <c r="C6509" t="s">
        <v>442</v>
      </c>
      <c r="D6509" t="s">
        <v>433</v>
      </c>
      <c r="E6509">
        <v>22.1858</v>
      </c>
      <c r="F6509">
        <f t="shared" si="105"/>
        <v>80</v>
      </c>
    </row>
    <row r="6510" spans="1:6" x14ac:dyDescent="0.35">
      <c r="A6510">
        <v>80088</v>
      </c>
      <c r="B6510" t="s">
        <v>6863</v>
      </c>
      <c r="C6510" t="s">
        <v>428</v>
      </c>
      <c r="D6510" t="s">
        <v>429</v>
      </c>
      <c r="E6510">
        <v>31.74</v>
      </c>
      <c r="F6510">
        <f t="shared" si="105"/>
        <v>80</v>
      </c>
    </row>
    <row r="6511" spans="1:6" x14ac:dyDescent="0.35">
      <c r="A6511">
        <v>80089</v>
      </c>
      <c r="B6511" t="s">
        <v>6864</v>
      </c>
      <c r="C6511" t="s">
        <v>442</v>
      </c>
      <c r="D6511" t="s">
        <v>433</v>
      </c>
      <c r="E6511">
        <v>24.456600000000002</v>
      </c>
      <c r="F6511">
        <f t="shared" si="105"/>
        <v>80</v>
      </c>
    </row>
    <row r="6512" spans="1:6" x14ac:dyDescent="0.35">
      <c r="A6512">
        <v>80090</v>
      </c>
      <c r="B6512" t="s">
        <v>6865</v>
      </c>
      <c r="C6512" t="s">
        <v>432</v>
      </c>
      <c r="D6512" t="s">
        <v>433</v>
      </c>
      <c r="E6512">
        <v>15.7446</v>
      </c>
      <c r="F6512">
        <f t="shared" si="105"/>
        <v>80</v>
      </c>
    </row>
    <row r="6513" spans="1:6" x14ac:dyDescent="0.35">
      <c r="A6513">
        <v>80091</v>
      </c>
      <c r="B6513" t="s">
        <v>6866</v>
      </c>
      <c r="C6513" t="s">
        <v>442</v>
      </c>
      <c r="D6513" t="s">
        <v>433</v>
      </c>
      <c r="E6513">
        <v>17.895099999999999</v>
      </c>
      <c r="F6513">
        <f t="shared" si="105"/>
        <v>80</v>
      </c>
    </row>
    <row r="6514" spans="1:6" x14ac:dyDescent="0.35">
      <c r="A6514">
        <v>80092</v>
      </c>
      <c r="B6514" t="s">
        <v>6867</v>
      </c>
      <c r="C6514" t="s">
        <v>432</v>
      </c>
      <c r="D6514" t="s">
        <v>433</v>
      </c>
      <c r="E6514">
        <v>77.820999999999998</v>
      </c>
      <c r="F6514">
        <f t="shared" si="105"/>
        <v>80</v>
      </c>
    </row>
    <row r="6515" spans="1:6" x14ac:dyDescent="0.35">
      <c r="A6515">
        <v>80093</v>
      </c>
      <c r="B6515" t="s">
        <v>6868</v>
      </c>
      <c r="C6515" t="s">
        <v>432</v>
      </c>
      <c r="D6515" t="s">
        <v>433</v>
      </c>
      <c r="E6515">
        <v>48.263599999999997</v>
      </c>
      <c r="F6515">
        <f t="shared" si="105"/>
        <v>80</v>
      </c>
    </row>
    <row r="6516" spans="1:6" x14ac:dyDescent="0.35">
      <c r="A6516">
        <v>80094</v>
      </c>
      <c r="B6516" t="s">
        <v>6869</v>
      </c>
      <c r="C6516" t="s">
        <v>432</v>
      </c>
      <c r="D6516" t="s">
        <v>433</v>
      </c>
      <c r="E6516">
        <v>9.0351999999999997</v>
      </c>
      <c r="F6516">
        <f t="shared" si="105"/>
        <v>80</v>
      </c>
    </row>
    <row r="6517" spans="1:6" x14ac:dyDescent="0.35">
      <c r="A6517">
        <v>80095</v>
      </c>
      <c r="B6517" t="s">
        <v>6870</v>
      </c>
      <c r="C6517" t="s">
        <v>432</v>
      </c>
      <c r="D6517" t="s">
        <v>433</v>
      </c>
      <c r="E6517">
        <v>29.652899999999999</v>
      </c>
      <c r="F6517">
        <f t="shared" si="105"/>
        <v>80</v>
      </c>
    </row>
    <row r="6518" spans="1:6" x14ac:dyDescent="0.35">
      <c r="A6518">
        <v>80096</v>
      </c>
      <c r="B6518" t="s">
        <v>6871</v>
      </c>
      <c r="C6518" t="s">
        <v>428</v>
      </c>
      <c r="D6518" t="s">
        <v>429</v>
      </c>
      <c r="E6518">
        <v>12.544700000000001</v>
      </c>
      <c r="F6518">
        <f t="shared" si="105"/>
        <v>80</v>
      </c>
    </row>
    <row r="6519" spans="1:6" x14ac:dyDescent="0.35">
      <c r="A6519">
        <v>80097</v>
      </c>
      <c r="B6519" t="s">
        <v>6872</v>
      </c>
      <c r="C6519" t="s">
        <v>442</v>
      </c>
      <c r="D6519" t="s">
        <v>433</v>
      </c>
      <c r="E6519">
        <v>14.199199999999999</v>
      </c>
      <c r="F6519">
        <f t="shared" si="105"/>
        <v>80</v>
      </c>
    </row>
    <row r="6520" spans="1:6" x14ac:dyDescent="0.35">
      <c r="A6520">
        <v>81001</v>
      </c>
      <c r="B6520" t="s">
        <v>6873</v>
      </c>
      <c r="C6520" t="s">
        <v>432</v>
      </c>
      <c r="D6520" t="s">
        <v>433</v>
      </c>
      <c r="E6520">
        <v>131.80529999999999</v>
      </c>
      <c r="F6520">
        <f t="shared" si="105"/>
        <v>81</v>
      </c>
    </row>
    <row r="6521" spans="1:6" x14ac:dyDescent="0.35">
      <c r="A6521">
        <v>81002</v>
      </c>
      <c r="B6521" t="s">
        <v>6874</v>
      </c>
      <c r="C6521" t="s">
        <v>428</v>
      </c>
      <c r="D6521" t="s">
        <v>429</v>
      </c>
      <c r="E6521">
        <v>73.322900000000004</v>
      </c>
      <c r="F6521">
        <f t="shared" si="105"/>
        <v>81</v>
      </c>
    </row>
    <row r="6522" spans="1:6" x14ac:dyDescent="0.35">
      <c r="A6522">
        <v>81003</v>
      </c>
      <c r="B6522" t="s">
        <v>6875</v>
      </c>
      <c r="C6522" t="s">
        <v>442</v>
      </c>
      <c r="D6522" t="s">
        <v>433</v>
      </c>
      <c r="E6522">
        <v>153.65049999999999</v>
      </c>
      <c r="F6522">
        <f t="shared" si="105"/>
        <v>81</v>
      </c>
    </row>
    <row r="6523" spans="1:6" x14ac:dyDescent="0.35">
      <c r="A6523">
        <v>81004</v>
      </c>
      <c r="B6523" t="s">
        <v>6876</v>
      </c>
      <c r="C6523" t="s">
        <v>428</v>
      </c>
      <c r="D6523" t="s">
        <v>429</v>
      </c>
      <c r="E6523">
        <v>65.840500000000006</v>
      </c>
      <c r="F6523">
        <f t="shared" si="105"/>
        <v>81</v>
      </c>
    </row>
    <row r="6524" spans="1:6" x14ac:dyDescent="0.35">
      <c r="A6524">
        <v>81005</v>
      </c>
      <c r="B6524" t="s">
        <v>6877</v>
      </c>
      <c r="C6524" t="s">
        <v>432</v>
      </c>
      <c r="D6524" t="s">
        <v>433</v>
      </c>
      <c r="E6524">
        <v>127.0573</v>
      </c>
      <c r="F6524">
        <f t="shared" si="105"/>
        <v>81</v>
      </c>
    </row>
    <row r="6525" spans="1:6" x14ac:dyDescent="0.35">
      <c r="A6525">
        <v>81006</v>
      </c>
      <c r="B6525" t="s">
        <v>6878</v>
      </c>
      <c r="C6525" t="s">
        <v>428</v>
      </c>
      <c r="D6525" t="s">
        <v>429</v>
      </c>
      <c r="E6525">
        <v>207.71530000000001</v>
      </c>
      <c r="F6525">
        <f t="shared" si="105"/>
        <v>81</v>
      </c>
    </row>
    <row r="6526" spans="1:6" x14ac:dyDescent="0.35">
      <c r="A6526">
        <v>81007</v>
      </c>
      <c r="B6526" t="s">
        <v>6879</v>
      </c>
      <c r="C6526" t="s">
        <v>428</v>
      </c>
      <c r="D6526" t="s">
        <v>429</v>
      </c>
      <c r="E6526">
        <v>70.773399999999995</v>
      </c>
      <c r="F6526">
        <f t="shared" si="105"/>
        <v>81</v>
      </c>
    </row>
    <row r="6527" spans="1:6" x14ac:dyDescent="0.35">
      <c r="A6527">
        <v>81008</v>
      </c>
      <c r="B6527" t="s">
        <v>6880</v>
      </c>
      <c r="C6527" t="s">
        <v>438</v>
      </c>
      <c r="D6527" t="s">
        <v>429</v>
      </c>
      <c r="E6527">
        <v>48.350200000000001</v>
      </c>
      <c r="F6527">
        <f t="shared" si="105"/>
        <v>81</v>
      </c>
    </row>
    <row r="6528" spans="1:6" x14ac:dyDescent="0.35">
      <c r="A6528">
        <v>81009</v>
      </c>
      <c r="B6528" t="s">
        <v>6881</v>
      </c>
      <c r="C6528" t="s">
        <v>432</v>
      </c>
      <c r="D6528" t="s">
        <v>433</v>
      </c>
      <c r="E6528">
        <v>38.917499999999997</v>
      </c>
      <c r="F6528">
        <f t="shared" si="105"/>
        <v>81</v>
      </c>
    </row>
    <row r="6529" spans="1:6" x14ac:dyDescent="0.35">
      <c r="A6529">
        <v>81010</v>
      </c>
      <c r="B6529" t="s">
        <v>6882</v>
      </c>
      <c r="C6529" t="s">
        <v>442</v>
      </c>
      <c r="D6529" t="s">
        <v>433</v>
      </c>
      <c r="E6529">
        <v>46.647300000000001</v>
      </c>
      <c r="F6529">
        <f t="shared" si="105"/>
        <v>81</v>
      </c>
    </row>
    <row r="6530" spans="1:6" x14ac:dyDescent="0.35">
      <c r="A6530">
        <v>81011</v>
      </c>
      <c r="B6530" t="s">
        <v>6883</v>
      </c>
      <c r="C6530" t="s">
        <v>511</v>
      </c>
      <c r="D6530" t="s">
        <v>429</v>
      </c>
      <c r="E6530">
        <v>242.83949999999999</v>
      </c>
      <c r="F6530">
        <f t="shared" si="105"/>
        <v>81</v>
      </c>
    </row>
    <row r="6531" spans="1:6" x14ac:dyDescent="0.35">
      <c r="A6531">
        <v>81012</v>
      </c>
      <c r="B6531" t="s">
        <v>6884</v>
      </c>
      <c r="C6531" t="s">
        <v>511</v>
      </c>
      <c r="D6531" t="s">
        <v>429</v>
      </c>
      <c r="E6531">
        <v>274.7516</v>
      </c>
      <c r="F6531">
        <f t="shared" ref="F6531:F6594" si="106">INT(A6531/1000)</f>
        <v>81</v>
      </c>
    </row>
    <row r="6532" spans="1:6" x14ac:dyDescent="0.35">
      <c r="A6532">
        <v>81013</v>
      </c>
      <c r="B6532" t="s">
        <v>6885</v>
      </c>
      <c r="C6532" t="s">
        <v>428</v>
      </c>
      <c r="D6532" t="s">
        <v>429</v>
      </c>
      <c r="E6532">
        <v>57.7669</v>
      </c>
      <c r="F6532">
        <f t="shared" si="106"/>
        <v>81</v>
      </c>
    </row>
    <row r="6533" spans="1:6" x14ac:dyDescent="0.35">
      <c r="A6533">
        <v>81014</v>
      </c>
      <c r="B6533" t="s">
        <v>6886</v>
      </c>
      <c r="C6533" t="s">
        <v>451</v>
      </c>
      <c r="D6533" t="s">
        <v>433</v>
      </c>
      <c r="E6533">
        <v>84.385800000000003</v>
      </c>
      <c r="F6533">
        <f t="shared" si="106"/>
        <v>81</v>
      </c>
    </row>
    <row r="6534" spans="1:6" x14ac:dyDescent="0.35">
      <c r="A6534">
        <v>81015</v>
      </c>
      <c r="B6534" t="s">
        <v>6887</v>
      </c>
      <c r="C6534" t="s">
        <v>442</v>
      </c>
      <c r="D6534" t="s">
        <v>433</v>
      </c>
      <c r="E6534">
        <v>82.825100000000006</v>
      </c>
      <c r="F6534">
        <f t="shared" si="106"/>
        <v>81</v>
      </c>
    </row>
    <row r="6535" spans="1:6" x14ac:dyDescent="0.35">
      <c r="A6535">
        <v>81016</v>
      </c>
      <c r="B6535" t="s">
        <v>6888</v>
      </c>
      <c r="C6535" t="s">
        <v>432</v>
      </c>
      <c r="D6535" t="s">
        <v>433</v>
      </c>
      <c r="E6535">
        <v>37.747300000000003</v>
      </c>
      <c r="F6535">
        <f t="shared" si="106"/>
        <v>81</v>
      </c>
    </row>
    <row r="6536" spans="1:6" x14ac:dyDescent="0.35">
      <c r="A6536">
        <v>81017</v>
      </c>
      <c r="B6536" t="s">
        <v>6889</v>
      </c>
      <c r="C6536" t="s">
        <v>432</v>
      </c>
      <c r="D6536" t="s">
        <v>433</v>
      </c>
      <c r="E6536">
        <v>41.241500000000002</v>
      </c>
      <c r="F6536">
        <f t="shared" si="106"/>
        <v>81</v>
      </c>
    </row>
    <row r="6537" spans="1:6" x14ac:dyDescent="0.35">
      <c r="A6537">
        <v>81018</v>
      </c>
      <c r="B6537" t="s">
        <v>6890</v>
      </c>
      <c r="C6537" t="s">
        <v>442</v>
      </c>
      <c r="D6537" t="s">
        <v>433</v>
      </c>
      <c r="E6537">
        <v>183.18299999999999</v>
      </c>
      <c r="F6537">
        <f t="shared" si="106"/>
        <v>81</v>
      </c>
    </row>
    <row r="6538" spans="1:6" x14ac:dyDescent="0.35">
      <c r="A6538">
        <v>81019</v>
      </c>
      <c r="B6538" t="s">
        <v>6891</v>
      </c>
      <c r="C6538" t="s">
        <v>442</v>
      </c>
      <c r="D6538" t="s">
        <v>433</v>
      </c>
      <c r="E6538">
        <v>62.671799999999998</v>
      </c>
      <c r="F6538">
        <f t="shared" si="106"/>
        <v>81</v>
      </c>
    </row>
    <row r="6539" spans="1:6" x14ac:dyDescent="0.35">
      <c r="A6539">
        <v>81020</v>
      </c>
      <c r="B6539" t="s">
        <v>6892</v>
      </c>
      <c r="C6539" t="s">
        <v>432</v>
      </c>
      <c r="D6539" t="s">
        <v>433</v>
      </c>
      <c r="E6539">
        <v>59.646799999999999</v>
      </c>
      <c r="F6539">
        <f t="shared" si="106"/>
        <v>81</v>
      </c>
    </row>
    <row r="6540" spans="1:6" x14ac:dyDescent="0.35">
      <c r="A6540">
        <v>81021</v>
      </c>
      <c r="B6540" t="s">
        <v>103</v>
      </c>
      <c r="C6540" t="s">
        <v>438</v>
      </c>
      <c r="D6540" t="s">
        <v>429</v>
      </c>
      <c r="E6540">
        <v>180.48869999999999</v>
      </c>
      <c r="F6540">
        <f t="shared" si="106"/>
        <v>81</v>
      </c>
    </row>
    <row r="6541" spans="1:6" x14ac:dyDescent="0.35">
      <c r="A6541">
        <v>81022</v>
      </c>
      <c r="B6541" t="s">
        <v>6893</v>
      </c>
      <c r="C6541" t="s">
        <v>428</v>
      </c>
      <c r="D6541" t="s">
        <v>429</v>
      </c>
      <c r="E6541">
        <v>51.330599999999997</v>
      </c>
      <c r="F6541">
        <f t="shared" si="106"/>
        <v>81</v>
      </c>
    </row>
    <row r="6542" spans="1:6" x14ac:dyDescent="0.35">
      <c r="A6542">
        <v>81023</v>
      </c>
      <c r="B6542" t="s">
        <v>6894</v>
      </c>
      <c r="C6542" t="s">
        <v>442</v>
      </c>
      <c r="D6542" t="s">
        <v>433</v>
      </c>
      <c r="E6542">
        <v>9.0566999999999993</v>
      </c>
      <c r="F6542">
        <f t="shared" si="106"/>
        <v>81</v>
      </c>
    </row>
    <row r="6543" spans="1:6" x14ac:dyDescent="0.35">
      <c r="A6543">
        <v>81024</v>
      </c>
      <c r="B6543" t="s">
        <v>6895</v>
      </c>
      <c r="C6543" t="s">
        <v>428</v>
      </c>
      <c r="D6543" t="s">
        <v>429</v>
      </c>
      <c r="E6543">
        <v>44.672600000000003</v>
      </c>
      <c r="F6543">
        <f t="shared" si="106"/>
        <v>81</v>
      </c>
    </row>
    <row r="6544" spans="1:6" x14ac:dyDescent="0.35">
      <c r="A6544">
        <v>81025</v>
      </c>
      <c r="B6544" t="s">
        <v>6896</v>
      </c>
      <c r="C6544" t="s">
        <v>438</v>
      </c>
      <c r="D6544" t="s">
        <v>429</v>
      </c>
      <c r="E6544">
        <v>92.721999999999994</v>
      </c>
      <c r="F6544">
        <f t="shared" si="106"/>
        <v>81</v>
      </c>
    </row>
    <row r="6545" spans="1:6" x14ac:dyDescent="0.35">
      <c r="A6545">
        <v>82001</v>
      </c>
      <c r="B6545" t="s">
        <v>6897</v>
      </c>
      <c r="C6545" t="s">
        <v>432</v>
      </c>
      <c r="D6545" t="s">
        <v>433</v>
      </c>
      <c r="E6545">
        <v>45.572400000000002</v>
      </c>
      <c r="F6545">
        <f t="shared" si="106"/>
        <v>82</v>
      </c>
    </row>
    <row r="6546" spans="1:6" x14ac:dyDescent="0.35">
      <c r="A6546">
        <v>82002</v>
      </c>
      <c r="B6546" t="s">
        <v>6898</v>
      </c>
      <c r="C6546" t="s">
        <v>442</v>
      </c>
      <c r="D6546" t="s">
        <v>433</v>
      </c>
      <c r="E6546">
        <v>59.966299999999997</v>
      </c>
      <c r="F6546">
        <f t="shared" si="106"/>
        <v>82</v>
      </c>
    </row>
    <row r="6547" spans="1:6" x14ac:dyDescent="0.35">
      <c r="A6547">
        <v>82003</v>
      </c>
      <c r="B6547" t="s">
        <v>6899</v>
      </c>
      <c r="C6547" t="s">
        <v>442</v>
      </c>
      <c r="D6547" t="s">
        <v>433</v>
      </c>
      <c r="E6547">
        <v>13.507899999999999</v>
      </c>
      <c r="F6547">
        <f t="shared" si="106"/>
        <v>82</v>
      </c>
    </row>
    <row r="6548" spans="1:6" x14ac:dyDescent="0.35">
      <c r="A6548">
        <v>82004</v>
      </c>
      <c r="B6548" t="s">
        <v>6900</v>
      </c>
      <c r="C6548" t="s">
        <v>428</v>
      </c>
      <c r="D6548" t="s">
        <v>429</v>
      </c>
      <c r="E6548">
        <v>23.943300000000001</v>
      </c>
      <c r="F6548">
        <f t="shared" si="106"/>
        <v>82</v>
      </c>
    </row>
    <row r="6549" spans="1:6" x14ac:dyDescent="0.35">
      <c r="A6549">
        <v>82005</v>
      </c>
      <c r="B6549" t="s">
        <v>6901</v>
      </c>
      <c r="C6549" t="s">
        <v>428</v>
      </c>
      <c r="D6549" t="s">
        <v>429</v>
      </c>
      <c r="E6549">
        <v>35.433799999999998</v>
      </c>
      <c r="F6549">
        <f t="shared" si="106"/>
        <v>82</v>
      </c>
    </row>
    <row r="6550" spans="1:6" x14ac:dyDescent="0.35">
      <c r="A6550">
        <v>82006</v>
      </c>
      <c r="B6550" t="s">
        <v>6902</v>
      </c>
      <c r="C6550" t="s">
        <v>428</v>
      </c>
      <c r="D6550" t="s">
        <v>429</v>
      </c>
      <c r="E6550">
        <v>30.003599999999999</v>
      </c>
      <c r="F6550">
        <f t="shared" si="106"/>
        <v>82</v>
      </c>
    </row>
    <row r="6551" spans="1:6" x14ac:dyDescent="0.35">
      <c r="A6551">
        <v>82007</v>
      </c>
      <c r="B6551" t="s">
        <v>6903</v>
      </c>
      <c r="C6551" t="s">
        <v>432</v>
      </c>
      <c r="D6551" t="s">
        <v>433</v>
      </c>
      <c r="E6551">
        <v>6.6722000000000001</v>
      </c>
      <c r="F6551">
        <f t="shared" si="106"/>
        <v>82</v>
      </c>
    </row>
    <row r="6552" spans="1:6" x14ac:dyDescent="0.35">
      <c r="A6552">
        <v>82008</v>
      </c>
      <c r="B6552" t="s">
        <v>6904</v>
      </c>
      <c r="C6552" t="s">
        <v>432</v>
      </c>
      <c r="D6552" t="s">
        <v>433</v>
      </c>
      <c r="E6552">
        <v>24.6311</v>
      </c>
      <c r="F6552">
        <f t="shared" si="106"/>
        <v>82</v>
      </c>
    </row>
    <row r="6553" spans="1:6" x14ac:dyDescent="0.35">
      <c r="A6553">
        <v>82009</v>
      </c>
      <c r="B6553" t="s">
        <v>6905</v>
      </c>
      <c r="C6553" t="s">
        <v>442</v>
      </c>
      <c r="D6553" t="s">
        <v>433</v>
      </c>
      <c r="E6553">
        <v>29.332000000000001</v>
      </c>
      <c r="F6553">
        <f t="shared" si="106"/>
        <v>82</v>
      </c>
    </row>
    <row r="6554" spans="1:6" x14ac:dyDescent="0.35">
      <c r="A6554">
        <v>82010</v>
      </c>
      <c r="B6554" t="s">
        <v>6906</v>
      </c>
      <c r="C6554" t="s">
        <v>451</v>
      </c>
      <c r="D6554" t="s">
        <v>433</v>
      </c>
      <c r="E6554">
        <v>65.206599999999995</v>
      </c>
      <c r="F6554">
        <f t="shared" si="106"/>
        <v>82</v>
      </c>
    </row>
    <row r="6555" spans="1:6" x14ac:dyDescent="0.35">
      <c r="A6555">
        <v>82011</v>
      </c>
      <c r="B6555" t="s">
        <v>6907</v>
      </c>
      <c r="C6555" t="s">
        <v>442</v>
      </c>
      <c r="D6555" t="s">
        <v>433</v>
      </c>
      <c r="E6555">
        <v>27.431899999999999</v>
      </c>
      <c r="F6555">
        <f t="shared" si="106"/>
        <v>82</v>
      </c>
    </row>
    <row r="6556" spans="1:6" x14ac:dyDescent="0.35">
      <c r="A6556">
        <v>82012</v>
      </c>
      <c r="B6556" t="s">
        <v>6908</v>
      </c>
      <c r="C6556" t="s">
        <v>432</v>
      </c>
      <c r="D6556" t="s">
        <v>433</v>
      </c>
      <c r="E6556">
        <v>42.279800000000002</v>
      </c>
      <c r="F6556">
        <f t="shared" si="106"/>
        <v>82</v>
      </c>
    </row>
    <row r="6557" spans="1:6" x14ac:dyDescent="0.35">
      <c r="A6557">
        <v>82013</v>
      </c>
      <c r="B6557" t="s">
        <v>6909</v>
      </c>
      <c r="C6557" t="s">
        <v>442</v>
      </c>
      <c r="D6557" t="s">
        <v>433</v>
      </c>
      <c r="E6557">
        <v>25.968800000000002</v>
      </c>
      <c r="F6557">
        <f t="shared" si="106"/>
        <v>82</v>
      </c>
    </row>
    <row r="6558" spans="1:6" x14ac:dyDescent="0.35">
      <c r="A6558">
        <v>82014</v>
      </c>
      <c r="B6558" t="s">
        <v>6910</v>
      </c>
      <c r="C6558" t="s">
        <v>428</v>
      </c>
      <c r="D6558" t="s">
        <v>429</v>
      </c>
      <c r="E6558">
        <v>188.33070000000001</v>
      </c>
      <c r="F6558">
        <f t="shared" si="106"/>
        <v>82</v>
      </c>
    </row>
    <row r="6559" spans="1:6" x14ac:dyDescent="0.35">
      <c r="A6559">
        <v>82015</v>
      </c>
      <c r="B6559" t="s">
        <v>6911</v>
      </c>
      <c r="C6559" t="s">
        <v>442</v>
      </c>
      <c r="D6559" t="s">
        <v>433</v>
      </c>
      <c r="E6559">
        <v>97.413499999999999</v>
      </c>
      <c r="F6559">
        <f t="shared" si="106"/>
        <v>82</v>
      </c>
    </row>
    <row r="6560" spans="1:6" x14ac:dyDescent="0.35">
      <c r="A6560">
        <v>82016</v>
      </c>
      <c r="B6560" t="s">
        <v>6912</v>
      </c>
      <c r="C6560" t="s">
        <v>432</v>
      </c>
      <c r="D6560" t="s">
        <v>433</v>
      </c>
      <c r="E6560">
        <v>35.010899999999999</v>
      </c>
      <c r="F6560">
        <f t="shared" si="106"/>
        <v>82</v>
      </c>
    </row>
    <row r="6561" spans="1:6" x14ac:dyDescent="0.35">
      <c r="A6561">
        <v>82017</v>
      </c>
      <c r="B6561" t="s">
        <v>6913</v>
      </c>
      <c r="C6561" t="s">
        <v>428</v>
      </c>
      <c r="D6561" t="s">
        <v>429</v>
      </c>
      <c r="E6561">
        <v>14.3652</v>
      </c>
      <c r="F6561">
        <f t="shared" si="106"/>
        <v>82</v>
      </c>
    </row>
    <row r="6562" spans="1:6" x14ac:dyDescent="0.35">
      <c r="A6562">
        <v>82018</v>
      </c>
      <c r="B6562" t="s">
        <v>6914</v>
      </c>
      <c r="C6562" t="s">
        <v>451</v>
      </c>
      <c r="D6562" t="s">
        <v>433</v>
      </c>
      <c r="E6562">
        <v>22.3507</v>
      </c>
      <c r="F6562">
        <f t="shared" si="106"/>
        <v>82</v>
      </c>
    </row>
    <row r="6563" spans="1:6" x14ac:dyDescent="0.35">
      <c r="A6563">
        <v>82019</v>
      </c>
      <c r="B6563" t="s">
        <v>6915</v>
      </c>
      <c r="C6563" t="s">
        <v>432</v>
      </c>
      <c r="D6563" t="s">
        <v>433</v>
      </c>
      <c r="E6563">
        <v>38.404499999999999</v>
      </c>
      <c r="F6563">
        <f t="shared" si="106"/>
        <v>82</v>
      </c>
    </row>
    <row r="6564" spans="1:6" x14ac:dyDescent="0.35">
      <c r="A6564">
        <v>82020</v>
      </c>
      <c r="B6564" t="s">
        <v>6916</v>
      </c>
      <c r="C6564" t="s">
        <v>442</v>
      </c>
      <c r="D6564" t="s">
        <v>433</v>
      </c>
      <c r="E6564">
        <v>6.1955999999999998</v>
      </c>
      <c r="F6564">
        <f t="shared" si="106"/>
        <v>82</v>
      </c>
    </row>
    <row r="6565" spans="1:6" x14ac:dyDescent="0.35">
      <c r="A6565">
        <v>82021</v>
      </c>
      <c r="B6565" t="s">
        <v>6917</v>
      </c>
      <c r="C6565" t="s">
        <v>432</v>
      </c>
      <c r="D6565" t="s">
        <v>433</v>
      </c>
      <c r="E6565">
        <v>76.134799999999998</v>
      </c>
      <c r="F6565">
        <f t="shared" si="106"/>
        <v>82</v>
      </c>
    </row>
    <row r="6566" spans="1:6" x14ac:dyDescent="0.35">
      <c r="A6566">
        <v>82022</v>
      </c>
      <c r="B6566" t="s">
        <v>6918</v>
      </c>
      <c r="C6566" t="s">
        <v>442</v>
      </c>
      <c r="D6566" t="s">
        <v>433</v>
      </c>
      <c r="E6566">
        <v>60.961599999999997</v>
      </c>
      <c r="F6566">
        <f t="shared" si="106"/>
        <v>82</v>
      </c>
    </row>
    <row r="6567" spans="1:6" x14ac:dyDescent="0.35">
      <c r="A6567">
        <v>82023</v>
      </c>
      <c r="B6567" t="s">
        <v>6919</v>
      </c>
      <c r="C6567" t="s">
        <v>428</v>
      </c>
      <c r="D6567" t="s">
        <v>429</v>
      </c>
      <c r="E6567">
        <v>33.283499999999997</v>
      </c>
      <c r="F6567">
        <f t="shared" si="106"/>
        <v>82</v>
      </c>
    </row>
    <row r="6568" spans="1:6" x14ac:dyDescent="0.35">
      <c r="A6568">
        <v>82024</v>
      </c>
      <c r="B6568" t="s">
        <v>6920</v>
      </c>
      <c r="C6568" t="s">
        <v>432</v>
      </c>
      <c r="D6568" t="s">
        <v>433</v>
      </c>
      <c r="E6568">
        <v>72.184700000000007</v>
      </c>
      <c r="F6568">
        <f t="shared" si="106"/>
        <v>82</v>
      </c>
    </row>
    <row r="6569" spans="1:6" x14ac:dyDescent="0.35">
      <c r="A6569">
        <v>82025</v>
      </c>
      <c r="B6569" t="s">
        <v>6921</v>
      </c>
      <c r="C6569" t="s">
        <v>432</v>
      </c>
      <c r="D6569" t="s">
        <v>433</v>
      </c>
      <c r="E6569">
        <v>201.0616</v>
      </c>
      <c r="F6569">
        <f t="shared" si="106"/>
        <v>82</v>
      </c>
    </row>
    <row r="6570" spans="1:6" x14ac:dyDescent="0.35">
      <c r="A6570">
        <v>82026</v>
      </c>
      <c r="B6570" t="s">
        <v>6922</v>
      </c>
      <c r="C6570" t="s">
        <v>432</v>
      </c>
      <c r="D6570" t="s">
        <v>433</v>
      </c>
      <c r="E6570">
        <v>8.9489999999999998</v>
      </c>
      <c r="F6570">
        <f t="shared" si="106"/>
        <v>82</v>
      </c>
    </row>
    <row r="6571" spans="1:6" x14ac:dyDescent="0.35">
      <c r="A6571">
        <v>82027</v>
      </c>
      <c r="B6571" t="s">
        <v>6923</v>
      </c>
      <c r="C6571" t="s">
        <v>511</v>
      </c>
      <c r="D6571" t="s">
        <v>429</v>
      </c>
      <c r="E6571">
        <v>64.610299999999995</v>
      </c>
      <c r="F6571">
        <f t="shared" si="106"/>
        <v>82</v>
      </c>
    </row>
    <row r="6572" spans="1:6" x14ac:dyDescent="0.35">
      <c r="A6572">
        <v>82028</v>
      </c>
      <c r="B6572" t="s">
        <v>6924</v>
      </c>
      <c r="C6572" t="s">
        <v>428</v>
      </c>
      <c r="D6572" t="s">
        <v>429</v>
      </c>
      <c r="E6572">
        <v>43.838099999999997</v>
      </c>
      <c r="F6572">
        <f t="shared" si="106"/>
        <v>82</v>
      </c>
    </row>
    <row r="6573" spans="1:6" x14ac:dyDescent="0.35">
      <c r="A6573">
        <v>82029</v>
      </c>
      <c r="B6573" t="s">
        <v>6925</v>
      </c>
      <c r="C6573" t="s">
        <v>451</v>
      </c>
      <c r="D6573" t="s">
        <v>433</v>
      </c>
      <c r="E6573">
        <v>58.232199999999999</v>
      </c>
      <c r="F6573">
        <f t="shared" si="106"/>
        <v>82</v>
      </c>
    </row>
    <row r="6574" spans="1:6" x14ac:dyDescent="0.35">
      <c r="A6574">
        <v>82030</v>
      </c>
      <c r="B6574" t="s">
        <v>6926</v>
      </c>
      <c r="C6574" t="s">
        <v>432</v>
      </c>
      <c r="D6574" t="s">
        <v>433</v>
      </c>
      <c r="E6574">
        <v>56.083500000000001</v>
      </c>
      <c r="F6574">
        <f t="shared" si="106"/>
        <v>82</v>
      </c>
    </row>
    <row r="6575" spans="1:6" x14ac:dyDescent="0.35">
      <c r="A6575">
        <v>82031</v>
      </c>
      <c r="B6575" t="s">
        <v>6927</v>
      </c>
      <c r="C6575" t="s">
        <v>432</v>
      </c>
      <c r="D6575" t="s">
        <v>433</v>
      </c>
      <c r="E6575">
        <v>33.325099999999999</v>
      </c>
      <c r="F6575">
        <f t="shared" si="106"/>
        <v>82</v>
      </c>
    </row>
    <row r="6576" spans="1:6" x14ac:dyDescent="0.35">
      <c r="A6576">
        <v>82032</v>
      </c>
      <c r="B6576" t="s">
        <v>6928</v>
      </c>
      <c r="C6576" t="s">
        <v>442</v>
      </c>
      <c r="D6576" t="s">
        <v>433</v>
      </c>
      <c r="E6576">
        <v>108.5698</v>
      </c>
      <c r="F6576">
        <f t="shared" si="106"/>
        <v>82</v>
      </c>
    </row>
    <row r="6577" spans="1:6" x14ac:dyDescent="0.35">
      <c r="A6577">
        <v>82033</v>
      </c>
      <c r="B6577" t="s">
        <v>6929</v>
      </c>
      <c r="C6577" t="s">
        <v>432</v>
      </c>
      <c r="D6577" t="s">
        <v>433</v>
      </c>
      <c r="E6577">
        <v>135.84549999999999</v>
      </c>
      <c r="F6577">
        <f t="shared" si="106"/>
        <v>82</v>
      </c>
    </row>
    <row r="6578" spans="1:6" x14ac:dyDescent="0.35">
      <c r="A6578">
        <v>82034</v>
      </c>
      <c r="B6578" t="s">
        <v>6930</v>
      </c>
      <c r="C6578" t="s">
        <v>432</v>
      </c>
      <c r="D6578" t="s">
        <v>433</v>
      </c>
      <c r="E6578">
        <v>228.691</v>
      </c>
      <c r="F6578">
        <f t="shared" si="106"/>
        <v>82</v>
      </c>
    </row>
    <row r="6579" spans="1:6" x14ac:dyDescent="0.35">
      <c r="A6579">
        <v>82035</v>
      </c>
      <c r="B6579" t="s">
        <v>6931</v>
      </c>
      <c r="C6579" t="s">
        <v>428</v>
      </c>
      <c r="D6579" t="s">
        <v>429</v>
      </c>
      <c r="E6579">
        <v>3.4403000000000001</v>
      </c>
      <c r="F6579">
        <f t="shared" si="106"/>
        <v>82</v>
      </c>
    </row>
    <row r="6580" spans="1:6" x14ac:dyDescent="0.35">
      <c r="A6580">
        <v>82036</v>
      </c>
      <c r="B6580" t="s">
        <v>6932</v>
      </c>
      <c r="C6580" t="s">
        <v>432</v>
      </c>
      <c r="D6580" t="s">
        <v>433</v>
      </c>
      <c r="E6580">
        <v>127.9421</v>
      </c>
      <c r="F6580">
        <f t="shared" si="106"/>
        <v>82</v>
      </c>
    </row>
    <row r="6581" spans="1:6" x14ac:dyDescent="0.35">
      <c r="A6581">
        <v>82037</v>
      </c>
      <c r="B6581" t="s">
        <v>6933</v>
      </c>
      <c r="C6581" t="s">
        <v>432</v>
      </c>
      <c r="D6581" t="s">
        <v>433</v>
      </c>
      <c r="E6581">
        <v>112.5903</v>
      </c>
      <c r="F6581">
        <f t="shared" si="106"/>
        <v>82</v>
      </c>
    </row>
    <row r="6582" spans="1:6" x14ac:dyDescent="0.35">
      <c r="A6582">
        <v>82038</v>
      </c>
      <c r="B6582" t="s">
        <v>6934</v>
      </c>
      <c r="C6582" t="s">
        <v>432</v>
      </c>
      <c r="D6582" t="s">
        <v>433</v>
      </c>
      <c r="E6582">
        <v>12.517099999999999</v>
      </c>
      <c r="F6582">
        <f t="shared" si="106"/>
        <v>82</v>
      </c>
    </row>
    <row r="6583" spans="1:6" x14ac:dyDescent="0.35">
      <c r="A6583">
        <v>82039</v>
      </c>
      <c r="B6583" t="s">
        <v>6935</v>
      </c>
      <c r="C6583" t="s">
        <v>451</v>
      </c>
      <c r="D6583" t="s">
        <v>433</v>
      </c>
      <c r="E6583">
        <v>23.642700000000001</v>
      </c>
      <c r="F6583">
        <f t="shared" si="106"/>
        <v>82</v>
      </c>
    </row>
    <row r="6584" spans="1:6" x14ac:dyDescent="0.35">
      <c r="A6584">
        <v>82040</v>
      </c>
      <c r="B6584" t="s">
        <v>6936</v>
      </c>
      <c r="C6584" t="s">
        <v>432</v>
      </c>
      <c r="D6584" t="s">
        <v>433</v>
      </c>
      <c r="E6584">
        <v>39.270699999999998</v>
      </c>
      <c r="F6584">
        <f t="shared" si="106"/>
        <v>82</v>
      </c>
    </row>
    <row r="6585" spans="1:6" x14ac:dyDescent="0.35">
      <c r="A6585">
        <v>82041</v>
      </c>
      <c r="B6585" t="s">
        <v>6937</v>
      </c>
      <c r="C6585" t="s">
        <v>442</v>
      </c>
      <c r="D6585" t="s">
        <v>433</v>
      </c>
      <c r="E6585">
        <v>38.112000000000002</v>
      </c>
      <c r="F6585">
        <f t="shared" si="106"/>
        <v>82</v>
      </c>
    </row>
    <row r="6586" spans="1:6" x14ac:dyDescent="0.35">
      <c r="A6586">
        <v>82042</v>
      </c>
      <c r="B6586" t="s">
        <v>6938</v>
      </c>
      <c r="C6586" t="s">
        <v>442</v>
      </c>
      <c r="D6586" t="s">
        <v>433</v>
      </c>
      <c r="E6586">
        <v>50.923099999999998</v>
      </c>
      <c r="F6586">
        <f t="shared" si="106"/>
        <v>82</v>
      </c>
    </row>
    <row r="6587" spans="1:6" x14ac:dyDescent="0.35">
      <c r="A6587">
        <v>82043</v>
      </c>
      <c r="B6587" t="s">
        <v>6939</v>
      </c>
      <c r="C6587" t="s">
        <v>442</v>
      </c>
      <c r="D6587" t="s">
        <v>433</v>
      </c>
      <c r="E6587">
        <v>3.4918999999999998</v>
      </c>
      <c r="F6587">
        <f t="shared" si="106"/>
        <v>82</v>
      </c>
    </row>
    <row r="6588" spans="1:6" x14ac:dyDescent="0.35">
      <c r="A6588">
        <v>82044</v>
      </c>
      <c r="B6588" t="s">
        <v>6940</v>
      </c>
      <c r="C6588" t="s">
        <v>428</v>
      </c>
      <c r="D6588" t="s">
        <v>429</v>
      </c>
      <c r="E6588">
        <v>9.9680999999999997</v>
      </c>
      <c r="F6588">
        <f t="shared" si="106"/>
        <v>82</v>
      </c>
    </row>
    <row r="6589" spans="1:6" x14ac:dyDescent="0.35">
      <c r="A6589">
        <v>82045</v>
      </c>
      <c r="B6589" t="s">
        <v>6941</v>
      </c>
      <c r="C6589" t="s">
        <v>432</v>
      </c>
      <c r="D6589" t="s">
        <v>433</v>
      </c>
      <c r="E6589">
        <v>37.573</v>
      </c>
      <c r="F6589">
        <f t="shared" si="106"/>
        <v>82</v>
      </c>
    </row>
    <row r="6590" spans="1:6" x14ac:dyDescent="0.35">
      <c r="A6590">
        <v>82046</v>
      </c>
      <c r="B6590" t="s">
        <v>6942</v>
      </c>
      <c r="C6590" t="s">
        <v>442</v>
      </c>
      <c r="D6590" t="s">
        <v>433</v>
      </c>
      <c r="E6590">
        <v>33.915100000000002</v>
      </c>
      <c r="F6590">
        <f t="shared" si="106"/>
        <v>82</v>
      </c>
    </row>
    <row r="6591" spans="1:6" x14ac:dyDescent="0.35">
      <c r="A6591">
        <v>82047</v>
      </c>
      <c r="B6591" t="s">
        <v>6943</v>
      </c>
      <c r="C6591" t="s">
        <v>432</v>
      </c>
      <c r="D6591" t="s">
        <v>433</v>
      </c>
      <c r="E6591">
        <v>49.426499999999997</v>
      </c>
      <c r="F6591">
        <f t="shared" si="106"/>
        <v>82</v>
      </c>
    </row>
    <row r="6592" spans="1:6" x14ac:dyDescent="0.35">
      <c r="A6592">
        <v>82048</v>
      </c>
      <c r="B6592" t="s">
        <v>6944</v>
      </c>
      <c r="C6592" t="s">
        <v>428</v>
      </c>
      <c r="D6592" t="s">
        <v>429</v>
      </c>
      <c r="E6592">
        <v>69.002899999999997</v>
      </c>
      <c r="F6592">
        <f t="shared" si="106"/>
        <v>82</v>
      </c>
    </row>
    <row r="6593" spans="1:6" x14ac:dyDescent="0.35">
      <c r="A6593">
        <v>82049</v>
      </c>
      <c r="B6593" t="s">
        <v>6945</v>
      </c>
      <c r="C6593" t="s">
        <v>428</v>
      </c>
      <c r="D6593" t="s">
        <v>429</v>
      </c>
      <c r="E6593">
        <v>528.14149999999995</v>
      </c>
      <c r="F6593">
        <f t="shared" si="106"/>
        <v>82</v>
      </c>
    </row>
    <row r="6594" spans="1:6" x14ac:dyDescent="0.35">
      <c r="A6594">
        <v>82050</v>
      </c>
      <c r="B6594" t="s">
        <v>6946</v>
      </c>
      <c r="C6594" t="s">
        <v>432</v>
      </c>
      <c r="D6594" t="s">
        <v>433</v>
      </c>
      <c r="E6594">
        <v>10.728</v>
      </c>
      <c r="F6594">
        <f t="shared" si="106"/>
        <v>82</v>
      </c>
    </row>
    <row r="6595" spans="1:6" x14ac:dyDescent="0.35">
      <c r="A6595">
        <v>82051</v>
      </c>
      <c r="B6595" t="s">
        <v>6947</v>
      </c>
      <c r="C6595" t="s">
        <v>442</v>
      </c>
      <c r="D6595" t="s">
        <v>433</v>
      </c>
      <c r="E6595">
        <v>32.363799999999998</v>
      </c>
      <c r="F6595">
        <f t="shared" ref="F6595:F6658" si="107">INT(A6595/1000)</f>
        <v>82</v>
      </c>
    </row>
    <row r="6596" spans="1:6" x14ac:dyDescent="0.35">
      <c r="A6596">
        <v>82052</v>
      </c>
      <c r="B6596" t="s">
        <v>6948</v>
      </c>
      <c r="C6596" t="s">
        <v>451</v>
      </c>
      <c r="D6596" t="s">
        <v>433</v>
      </c>
      <c r="E6596">
        <v>129.02879999999999</v>
      </c>
      <c r="F6596">
        <f t="shared" si="107"/>
        <v>82</v>
      </c>
    </row>
    <row r="6597" spans="1:6" x14ac:dyDescent="0.35">
      <c r="A6597">
        <v>82053</v>
      </c>
      <c r="B6597" t="s">
        <v>104</v>
      </c>
      <c r="C6597" t="s">
        <v>511</v>
      </c>
      <c r="D6597" t="s">
        <v>429</v>
      </c>
      <c r="E6597">
        <v>160.1523</v>
      </c>
      <c r="F6597">
        <f t="shared" si="107"/>
        <v>82</v>
      </c>
    </row>
    <row r="6598" spans="1:6" x14ac:dyDescent="0.35">
      <c r="A6598">
        <v>82054</v>
      </c>
      <c r="B6598" t="s">
        <v>6949</v>
      </c>
      <c r="C6598" t="s">
        <v>432</v>
      </c>
      <c r="D6598" t="s">
        <v>433</v>
      </c>
      <c r="E6598">
        <v>106.69459999999999</v>
      </c>
      <c r="F6598">
        <f t="shared" si="107"/>
        <v>82</v>
      </c>
    </row>
    <row r="6599" spans="1:6" x14ac:dyDescent="0.35">
      <c r="A6599">
        <v>82055</v>
      </c>
      <c r="B6599" t="s">
        <v>6950</v>
      </c>
      <c r="C6599" t="s">
        <v>432</v>
      </c>
      <c r="D6599" t="s">
        <v>433</v>
      </c>
      <c r="E6599">
        <v>54.604500000000002</v>
      </c>
      <c r="F6599">
        <f t="shared" si="107"/>
        <v>82</v>
      </c>
    </row>
    <row r="6600" spans="1:6" x14ac:dyDescent="0.35">
      <c r="A6600">
        <v>82056</v>
      </c>
      <c r="B6600" t="s">
        <v>6951</v>
      </c>
      <c r="C6600" t="s">
        <v>432</v>
      </c>
      <c r="D6600" t="s">
        <v>433</v>
      </c>
      <c r="E6600">
        <v>178.2841</v>
      </c>
      <c r="F6600">
        <f t="shared" si="107"/>
        <v>82</v>
      </c>
    </row>
    <row r="6601" spans="1:6" x14ac:dyDescent="0.35">
      <c r="A6601">
        <v>82057</v>
      </c>
      <c r="B6601" t="s">
        <v>6952</v>
      </c>
      <c r="C6601" t="s">
        <v>442</v>
      </c>
      <c r="D6601" t="s">
        <v>433</v>
      </c>
      <c r="E6601">
        <v>65.995699999999999</v>
      </c>
      <c r="F6601">
        <f t="shared" si="107"/>
        <v>82</v>
      </c>
    </row>
    <row r="6602" spans="1:6" x14ac:dyDescent="0.35">
      <c r="A6602">
        <v>82058</v>
      </c>
      <c r="B6602" t="s">
        <v>6953</v>
      </c>
      <c r="C6602" t="s">
        <v>432</v>
      </c>
      <c r="D6602" t="s">
        <v>433</v>
      </c>
      <c r="E6602">
        <v>135.87620000000001</v>
      </c>
      <c r="F6602">
        <f t="shared" si="107"/>
        <v>82</v>
      </c>
    </row>
    <row r="6603" spans="1:6" x14ac:dyDescent="0.35">
      <c r="A6603">
        <v>82059</v>
      </c>
      <c r="B6603" t="s">
        <v>6954</v>
      </c>
      <c r="C6603" t="s">
        <v>442</v>
      </c>
      <c r="D6603" t="s">
        <v>433</v>
      </c>
      <c r="E6603">
        <v>50.292400000000001</v>
      </c>
      <c r="F6603">
        <f t="shared" si="107"/>
        <v>82</v>
      </c>
    </row>
    <row r="6604" spans="1:6" x14ac:dyDescent="0.35">
      <c r="A6604">
        <v>82060</v>
      </c>
      <c r="B6604" t="s">
        <v>6955</v>
      </c>
      <c r="C6604" t="s">
        <v>451</v>
      </c>
      <c r="D6604" t="s">
        <v>433</v>
      </c>
      <c r="E6604">
        <v>95.123800000000003</v>
      </c>
      <c r="F6604">
        <f t="shared" si="107"/>
        <v>82</v>
      </c>
    </row>
    <row r="6605" spans="1:6" x14ac:dyDescent="0.35">
      <c r="A6605">
        <v>82061</v>
      </c>
      <c r="B6605" t="s">
        <v>6956</v>
      </c>
      <c r="C6605" t="s">
        <v>432</v>
      </c>
      <c r="D6605" t="s">
        <v>433</v>
      </c>
      <c r="E6605">
        <v>33.796300000000002</v>
      </c>
      <c r="F6605">
        <f t="shared" si="107"/>
        <v>82</v>
      </c>
    </row>
    <row r="6606" spans="1:6" x14ac:dyDescent="0.35">
      <c r="A6606">
        <v>82062</v>
      </c>
      <c r="B6606" t="s">
        <v>6957</v>
      </c>
      <c r="C6606" t="s">
        <v>432</v>
      </c>
      <c r="D6606" t="s">
        <v>433</v>
      </c>
      <c r="E6606">
        <v>31.632300000000001</v>
      </c>
      <c r="F6606">
        <f t="shared" si="107"/>
        <v>82</v>
      </c>
    </row>
    <row r="6607" spans="1:6" x14ac:dyDescent="0.35">
      <c r="A6607">
        <v>82063</v>
      </c>
      <c r="B6607" t="s">
        <v>6958</v>
      </c>
      <c r="C6607" t="s">
        <v>442</v>
      </c>
      <c r="D6607" t="s">
        <v>433</v>
      </c>
      <c r="E6607">
        <v>21.302099999999999</v>
      </c>
      <c r="F6607">
        <f t="shared" si="107"/>
        <v>82</v>
      </c>
    </row>
    <row r="6608" spans="1:6" x14ac:dyDescent="0.35">
      <c r="A6608">
        <v>82064</v>
      </c>
      <c r="B6608" t="s">
        <v>6959</v>
      </c>
      <c r="C6608" t="s">
        <v>442</v>
      </c>
      <c r="D6608" t="s">
        <v>433</v>
      </c>
      <c r="E6608">
        <v>29.848500000000001</v>
      </c>
      <c r="F6608">
        <f t="shared" si="107"/>
        <v>82</v>
      </c>
    </row>
    <row r="6609" spans="1:6" x14ac:dyDescent="0.35">
      <c r="A6609">
        <v>82065</v>
      </c>
      <c r="B6609" t="s">
        <v>6960</v>
      </c>
      <c r="C6609" t="s">
        <v>432</v>
      </c>
      <c r="D6609" t="s">
        <v>433</v>
      </c>
      <c r="E6609">
        <v>115.46550000000001</v>
      </c>
      <c r="F6609">
        <f t="shared" si="107"/>
        <v>82</v>
      </c>
    </row>
    <row r="6610" spans="1:6" x14ac:dyDescent="0.35">
      <c r="A6610">
        <v>82066</v>
      </c>
      <c r="B6610" t="s">
        <v>6961</v>
      </c>
      <c r="C6610" t="s">
        <v>442</v>
      </c>
      <c r="D6610" t="s">
        <v>433</v>
      </c>
      <c r="E6610">
        <v>38.448099999999997</v>
      </c>
      <c r="F6610">
        <f t="shared" si="107"/>
        <v>82</v>
      </c>
    </row>
    <row r="6611" spans="1:6" x14ac:dyDescent="0.35">
      <c r="A6611">
        <v>82067</v>
      </c>
      <c r="B6611" t="s">
        <v>6962</v>
      </c>
      <c r="C6611" t="s">
        <v>428</v>
      </c>
      <c r="D6611" t="s">
        <v>429</v>
      </c>
      <c r="E6611">
        <v>14.698</v>
      </c>
      <c r="F6611">
        <f t="shared" si="107"/>
        <v>82</v>
      </c>
    </row>
    <row r="6612" spans="1:6" x14ac:dyDescent="0.35">
      <c r="A6612">
        <v>82068</v>
      </c>
      <c r="B6612" t="s">
        <v>6963</v>
      </c>
      <c r="C6612" t="s">
        <v>428</v>
      </c>
      <c r="D6612" t="s">
        <v>429</v>
      </c>
      <c r="E6612">
        <v>30.7182</v>
      </c>
      <c r="F6612">
        <f t="shared" si="107"/>
        <v>82</v>
      </c>
    </row>
    <row r="6613" spans="1:6" x14ac:dyDescent="0.35">
      <c r="A6613">
        <v>82069</v>
      </c>
      <c r="B6613" t="s">
        <v>6964</v>
      </c>
      <c r="C6613" t="s">
        <v>432</v>
      </c>
      <c r="D6613" t="s">
        <v>433</v>
      </c>
      <c r="E6613">
        <v>136.28729999999999</v>
      </c>
      <c r="F6613">
        <f t="shared" si="107"/>
        <v>82</v>
      </c>
    </row>
    <row r="6614" spans="1:6" x14ac:dyDescent="0.35">
      <c r="A6614">
        <v>82070</v>
      </c>
      <c r="B6614" t="s">
        <v>6965</v>
      </c>
      <c r="C6614" t="s">
        <v>511</v>
      </c>
      <c r="D6614" t="s">
        <v>429</v>
      </c>
      <c r="E6614">
        <v>76.026499999999999</v>
      </c>
      <c r="F6614">
        <f t="shared" si="107"/>
        <v>82</v>
      </c>
    </row>
    <row r="6615" spans="1:6" x14ac:dyDescent="0.35">
      <c r="A6615">
        <v>82071</v>
      </c>
      <c r="B6615" t="s">
        <v>6966</v>
      </c>
      <c r="C6615" t="s">
        <v>432</v>
      </c>
      <c r="D6615" t="s">
        <v>433</v>
      </c>
      <c r="E6615">
        <v>20.1021</v>
      </c>
      <c r="F6615">
        <f t="shared" si="107"/>
        <v>82</v>
      </c>
    </row>
    <row r="6616" spans="1:6" x14ac:dyDescent="0.35">
      <c r="A6616">
        <v>82072</v>
      </c>
      <c r="B6616" t="s">
        <v>6967</v>
      </c>
      <c r="C6616" t="s">
        <v>442</v>
      </c>
      <c r="D6616" t="s">
        <v>433</v>
      </c>
      <c r="E6616">
        <v>25.9419</v>
      </c>
      <c r="F6616">
        <f t="shared" si="107"/>
        <v>82</v>
      </c>
    </row>
    <row r="6617" spans="1:6" x14ac:dyDescent="0.35">
      <c r="A6617">
        <v>82073</v>
      </c>
      <c r="B6617" t="s">
        <v>6968</v>
      </c>
      <c r="C6617" t="s">
        <v>428</v>
      </c>
      <c r="D6617" t="s">
        <v>429</v>
      </c>
      <c r="E6617">
        <v>22.237100000000002</v>
      </c>
      <c r="F6617">
        <f t="shared" si="107"/>
        <v>82</v>
      </c>
    </row>
    <row r="6618" spans="1:6" x14ac:dyDescent="0.35">
      <c r="A6618">
        <v>82074</v>
      </c>
      <c r="B6618" t="s">
        <v>6969</v>
      </c>
      <c r="C6618" t="s">
        <v>432</v>
      </c>
      <c r="D6618" t="s">
        <v>433</v>
      </c>
      <c r="E6618">
        <v>3.7776000000000001</v>
      </c>
      <c r="F6618">
        <f t="shared" si="107"/>
        <v>82</v>
      </c>
    </row>
    <row r="6619" spans="1:6" x14ac:dyDescent="0.35">
      <c r="A6619">
        <v>82075</v>
      </c>
      <c r="B6619" t="s">
        <v>6970</v>
      </c>
      <c r="C6619" t="s">
        <v>451</v>
      </c>
      <c r="D6619" t="s">
        <v>433</v>
      </c>
      <c r="E6619">
        <v>8.7643000000000004</v>
      </c>
      <c r="F6619">
        <f t="shared" si="107"/>
        <v>82</v>
      </c>
    </row>
    <row r="6620" spans="1:6" x14ac:dyDescent="0.35">
      <c r="A6620">
        <v>82076</v>
      </c>
      <c r="B6620" t="s">
        <v>6971</v>
      </c>
      <c r="C6620" t="s">
        <v>432</v>
      </c>
      <c r="D6620" t="s">
        <v>433</v>
      </c>
      <c r="E6620">
        <v>25.9819</v>
      </c>
      <c r="F6620">
        <f t="shared" si="107"/>
        <v>82</v>
      </c>
    </row>
    <row r="6621" spans="1:6" x14ac:dyDescent="0.35">
      <c r="A6621">
        <v>82077</v>
      </c>
      <c r="B6621" t="s">
        <v>6972</v>
      </c>
      <c r="C6621" t="s">
        <v>442</v>
      </c>
      <c r="D6621" t="s">
        <v>433</v>
      </c>
      <c r="E6621">
        <v>27.434899999999999</v>
      </c>
      <c r="F6621">
        <f t="shared" si="107"/>
        <v>82</v>
      </c>
    </row>
    <row r="6622" spans="1:6" x14ac:dyDescent="0.35">
      <c r="A6622">
        <v>82078</v>
      </c>
      <c r="B6622" t="s">
        <v>6973</v>
      </c>
      <c r="C6622" t="s">
        <v>432</v>
      </c>
      <c r="D6622" t="s">
        <v>433</v>
      </c>
      <c r="E6622">
        <v>86.195800000000006</v>
      </c>
      <c r="F6622">
        <f t="shared" si="107"/>
        <v>82</v>
      </c>
    </row>
    <row r="6623" spans="1:6" x14ac:dyDescent="0.35">
      <c r="A6623">
        <v>82079</v>
      </c>
      <c r="B6623" t="s">
        <v>6974</v>
      </c>
      <c r="C6623" t="s">
        <v>428</v>
      </c>
      <c r="D6623" t="s">
        <v>429</v>
      </c>
      <c r="E6623">
        <v>3.9129999999999998</v>
      </c>
      <c r="F6623">
        <f t="shared" si="107"/>
        <v>82</v>
      </c>
    </row>
    <row r="6624" spans="1:6" x14ac:dyDescent="0.35">
      <c r="A6624">
        <v>82080</v>
      </c>
      <c r="B6624" t="s">
        <v>6975</v>
      </c>
      <c r="C6624" t="s">
        <v>442</v>
      </c>
      <c r="D6624" t="s">
        <v>433</v>
      </c>
      <c r="E6624">
        <v>25.165700000000001</v>
      </c>
      <c r="F6624">
        <f t="shared" si="107"/>
        <v>82</v>
      </c>
    </row>
    <row r="6625" spans="1:6" x14ac:dyDescent="0.35">
      <c r="A6625">
        <v>82081</v>
      </c>
      <c r="B6625" t="s">
        <v>6976</v>
      </c>
      <c r="C6625" t="s">
        <v>428</v>
      </c>
      <c r="D6625" t="s">
        <v>429</v>
      </c>
      <c r="E6625">
        <v>32.012300000000003</v>
      </c>
      <c r="F6625">
        <f t="shared" si="107"/>
        <v>82</v>
      </c>
    </row>
    <row r="6626" spans="1:6" x14ac:dyDescent="0.35">
      <c r="A6626">
        <v>82082</v>
      </c>
      <c r="B6626" t="s">
        <v>6977</v>
      </c>
      <c r="C6626" t="s">
        <v>442</v>
      </c>
      <c r="D6626" t="s">
        <v>433</v>
      </c>
      <c r="E6626">
        <v>22.4209</v>
      </c>
      <c r="F6626">
        <f t="shared" si="107"/>
        <v>82</v>
      </c>
    </row>
    <row r="6627" spans="1:6" x14ac:dyDescent="0.35">
      <c r="A6627">
        <v>83001</v>
      </c>
      <c r="B6627" t="s">
        <v>6978</v>
      </c>
      <c r="C6627" t="s">
        <v>451</v>
      </c>
      <c r="D6627" t="s">
        <v>433</v>
      </c>
      <c r="E6627">
        <v>63.425899999999999</v>
      </c>
      <c r="F6627">
        <f t="shared" si="107"/>
        <v>83</v>
      </c>
    </row>
    <row r="6628" spans="1:6" x14ac:dyDescent="0.35">
      <c r="A6628">
        <v>83002</v>
      </c>
      <c r="B6628" t="s">
        <v>6979</v>
      </c>
      <c r="C6628" t="s">
        <v>432</v>
      </c>
      <c r="D6628" t="s">
        <v>433</v>
      </c>
      <c r="E6628">
        <v>15.895799999999999</v>
      </c>
      <c r="F6628">
        <f t="shared" si="107"/>
        <v>83</v>
      </c>
    </row>
    <row r="6629" spans="1:6" x14ac:dyDescent="0.35">
      <c r="A6629">
        <v>83003</v>
      </c>
      <c r="B6629" t="s">
        <v>6980</v>
      </c>
      <c r="C6629" t="s">
        <v>442</v>
      </c>
      <c r="D6629" t="s">
        <v>433</v>
      </c>
      <c r="E6629">
        <v>6.3540000000000001</v>
      </c>
      <c r="F6629">
        <f t="shared" si="107"/>
        <v>83</v>
      </c>
    </row>
    <row r="6630" spans="1:6" x14ac:dyDescent="0.35">
      <c r="A6630">
        <v>83004</v>
      </c>
      <c r="B6630" t="s">
        <v>6981</v>
      </c>
      <c r="C6630" t="s">
        <v>451</v>
      </c>
      <c r="D6630" t="s">
        <v>433</v>
      </c>
      <c r="E6630">
        <v>43.739800000000002</v>
      </c>
      <c r="F6630">
        <f t="shared" si="107"/>
        <v>83</v>
      </c>
    </row>
    <row r="6631" spans="1:6" x14ac:dyDescent="0.35">
      <c r="A6631">
        <v>83005</v>
      </c>
      <c r="B6631" t="s">
        <v>6982</v>
      </c>
      <c r="C6631" t="s">
        <v>428</v>
      </c>
      <c r="D6631" t="s">
        <v>429</v>
      </c>
      <c r="E6631">
        <v>59.278700000000001</v>
      </c>
      <c r="F6631">
        <f t="shared" si="107"/>
        <v>83</v>
      </c>
    </row>
    <row r="6632" spans="1:6" x14ac:dyDescent="0.35">
      <c r="A6632">
        <v>83006</v>
      </c>
      <c r="B6632" t="s">
        <v>6983</v>
      </c>
      <c r="C6632" t="s">
        <v>432</v>
      </c>
      <c r="D6632" t="s">
        <v>433</v>
      </c>
      <c r="E6632">
        <v>12.310499999999999</v>
      </c>
      <c r="F6632">
        <f t="shared" si="107"/>
        <v>83</v>
      </c>
    </row>
    <row r="6633" spans="1:6" x14ac:dyDescent="0.35">
      <c r="A6633">
        <v>83007</v>
      </c>
      <c r="B6633" t="s">
        <v>6984</v>
      </c>
      <c r="C6633" t="s">
        <v>442</v>
      </c>
      <c r="D6633" t="s">
        <v>433</v>
      </c>
      <c r="E6633">
        <v>7.4843000000000002</v>
      </c>
      <c r="F6633">
        <f t="shared" si="107"/>
        <v>83</v>
      </c>
    </row>
    <row r="6634" spans="1:6" x14ac:dyDescent="0.35">
      <c r="A6634">
        <v>83008</v>
      </c>
      <c r="B6634" t="s">
        <v>6985</v>
      </c>
      <c r="C6634" t="s">
        <v>451</v>
      </c>
      <c r="D6634" t="s">
        <v>433</v>
      </c>
      <c r="E6634">
        <v>70.188100000000006</v>
      </c>
      <c r="F6634">
        <f t="shared" si="107"/>
        <v>83</v>
      </c>
    </row>
    <row r="6635" spans="1:6" x14ac:dyDescent="0.35">
      <c r="A6635">
        <v>83009</v>
      </c>
      <c r="B6635" t="s">
        <v>6986</v>
      </c>
      <c r="C6635" t="s">
        <v>432</v>
      </c>
      <c r="D6635" t="s">
        <v>433</v>
      </c>
      <c r="E6635">
        <v>14.4956</v>
      </c>
      <c r="F6635">
        <f t="shared" si="107"/>
        <v>83</v>
      </c>
    </row>
    <row r="6636" spans="1:6" x14ac:dyDescent="0.35">
      <c r="A6636">
        <v>83010</v>
      </c>
      <c r="B6636" t="s">
        <v>6987</v>
      </c>
      <c r="C6636" t="s">
        <v>432</v>
      </c>
      <c r="D6636" t="s">
        <v>433</v>
      </c>
      <c r="E6636">
        <v>6.8456000000000001</v>
      </c>
      <c r="F6636">
        <f t="shared" si="107"/>
        <v>83</v>
      </c>
    </row>
    <row r="6637" spans="1:6" x14ac:dyDescent="0.35">
      <c r="A6637">
        <v>83011</v>
      </c>
      <c r="B6637" t="s">
        <v>6988</v>
      </c>
      <c r="C6637" t="s">
        <v>432</v>
      </c>
      <c r="D6637" t="s">
        <v>433</v>
      </c>
      <c r="E6637">
        <v>227.59350000000001</v>
      </c>
      <c r="F6637">
        <f t="shared" si="107"/>
        <v>83</v>
      </c>
    </row>
    <row r="6638" spans="1:6" x14ac:dyDescent="0.35">
      <c r="A6638">
        <v>83012</v>
      </c>
      <c r="B6638" t="s">
        <v>6989</v>
      </c>
      <c r="C6638" t="s">
        <v>432</v>
      </c>
      <c r="D6638" t="s">
        <v>433</v>
      </c>
      <c r="E6638">
        <v>34.0548</v>
      </c>
      <c r="F6638">
        <f t="shared" si="107"/>
        <v>83</v>
      </c>
    </row>
    <row r="6639" spans="1:6" x14ac:dyDescent="0.35">
      <c r="A6639">
        <v>83013</v>
      </c>
      <c r="B6639" t="s">
        <v>6990</v>
      </c>
      <c r="C6639" t="s">
        <v>432</v>
      </c>
      <c r="D6639" t="s">
        <v>433</v>
      </c>
      <c r="E6639">
        <v>28.5474</v>
      </c>
      <c r="F6639">
        <f t="shared" si="107"/>
        <v>83</v>
      </c>
    </row>
    <row r="6640" spans="1:6" x14ac:dyDescent="0.35">
      <c r="A6640">
        <v>83014</v>
      </c>
      <c r="B6640" t="s">
        <v>6991</v>
      </c>
      <c r="C6640" t="s">
        <v>432</v>
      </c>
      <c r="D6640" t="s">
        <v>433</v>
      </c>
      <c r="E6640">
        <v>11.5229</v>
      </c>
      <c r="F6640">
        <f t="shared" si="107"/>
        <v>83</v>
      </c>
    </row>
    <row r="6641" spans="1:6" x14ac:dyDescent="0.35">
      <c r="A6641">
        <v>83015</v>
      </c>
      <c r="B6641" t="s">
        <v>6992</v>
      </c>
      <c r="C6641" t="s">
        <v>432</v>
      </c>
      <c r="D6641" t="s">
        <v>433</v>
      </c>
      <c r="E6641">
        <v>17.2258</v>
      </c>
      <c r="F6641">
        <f t="shared" si="107"/>
        <v>83</v>
      </c>
    </row>
    <row r="6642" spans="1:6" x14ac:dyDescent="0.35">
      <c r="A6642">
        <v>83016</v>
      </c>
      <c r="B6642" t="s">
        <v>6993</v>
      </c>
      <c r="C6642" t="s">
        <v>442</v>
      </c>
      <c r="D6642" t="s">
        <v>433</v>
      </c>
      <c r="E6642">
        <v>52.904200000000003</v>
      </c>
      <c r="F6642">
        <f t="shared" si="107"/>
        <v>83</v>
      </c>
    </row>
    <row r="6643" spans="1:6" x14ac:dyDescent="0.35">
      <c r="A6643">
        <v>83017</v>
      </c>
      <c r="B6643" t="s">
        <v>6994</v>
      </c>
      <c r="C6643" t="s">
        <v>451</v>
      </c>
      <c r="D6643" t="s">
        <v>433</v>
      </c>
      <c r="E6643">
        <v>216.89259999999999</v>
      </c>
      <c r="F6643">
        <f t="shared" si="107"/>
        <v>83</v>
      </c>
    </row>
    <row r="6644" spans="1:6" x14ac:dyDescent="0.35">
      <c r="A6644">
        <v>83018</v>
      </c>
      <c r="B6644" t="s">
        <v>6995</v>
      </c>
      <c r="C6644" t="s">
        <v>428</v>
      </c>
      <c r="D6644" t="s">
        <v>429</v>
      </c>
      <c r="E6644">
        <v>5.3379000000000003</v>
      </c>
      <c r="F6644">
        <f t="shared" si="107"/>
        <v>83</v>
      </c>
    </row>
    <row r="6645" spans="1:6" x14ac:dyDescent="0.35">
      <c r="A6645">
        <v>83019</v>
      </c>
      <c r="B6645" t="s">
        <v>6996</v>
      </c>
      <c r="C6645" t="s">
        <v>428</v>
      </c>
      <c r="D6645" t="s">
        <v>429</v>
      </c>
      <c r="E6645">
        <v>9.4989000000000008</v>
      </c>
      <c r="F6645">
        <f t="shared" si="107"/>
        <v>83</v>
      </c>
    </row>
    <row r="6646" spans="1:6" x14ac:dyDescent="0.35">
      <c r="A6646">
        <v>83020</v>
      </c>
      <c r="B6646" t="s">
        <v>6997</v>
      </c>
      <c r="C6646" t="s">
        <v>432</v>
      </c>
      <c r="D6646" t="s">
        <v>433</v>
      </c>
      <c r="E6646">
        <v>18.980799999999999</v>
      </c>
      <c r="F6646">
        <f t="shared" si="107"/>
        <v>83</v>
      </c>
    </row>
    <row r="6647" spans="1:6" x14ac:dyDescent="0.35">
      <c r="A6647">
        <v>83021</v>
      </c>
      <c r="B6647" t="s">
        <v>6998</v>
      </c>
      <c r="C6647" t="s">
        <v>432</v>
      </c>
      <c r="D6647" t="s">
        <v>433</v>
      </c>
      <c r="E6647">
        <v>35.823599999999999</v>
      </c>
      <c r="F6647">
        <f t="shared" si="107"/>
        <v>83</v>
      </c>
    </row>
    <row r="6648" spans="1:6" x14ac:dyDescent="0.35">
      <c r="A6648">
        <v>83022</v>
      </c>
      <c r="B6648" t="s">
        <v>6999</v>
      </c>
      <c r="C6648" t="s">
        <v>451</v>
      </c>
      <c r="D6648" t="s">
        <v>433</v>
      </c>
      <c r="E6648">
        <v>31.5961</v>
      </c>
      <c r="F6648">
        <f t="shared" si="107"/>
        <v>83</v>
      </c>
    </row>
    <row r="6649" spans="1:6" x14ac:dyDescent="0.35">
      <c r="A6649">
        <v>83023</v>
      </c>
      <c r="B6649" t="s">
        <v>7000</v>
      </c>
      <c r="C6649" t="s">
        <v>432</v>
      </c>
      <c r="D6649" t="s">
        <v>433</v>
      </c>
      <c r="E6649">
        <v>42.033200000000001</v>
      </c>
      <c r="F6649">
        <f t="shared" si="107"/>
        <v>83</v>
      </c>
    </row>
    <row r="6650" spans="1:6" x14ac:dyDescent="0.35">
      <c r="A6650">
        <v>83024</v>
      </c>
      <c r="B6650" t="s">
        <v>7001</v>
      </c>
      <c r="C6650" t="s">
        <v>432</v>
      </c>
      <c r="D6650" t="s">
        <v>433</v>
      </c>
      <c r="E6650">
        <v>11.3489</v>
      </c>
      <c r="F6650">
        <f t="shared" si="107"/>
        <v>83</v>
      </c>
    </row>
    <row r="6651" spans="1:6" x14ac:dyDescent="0.35">
      <c r="A6651">
        <v>83025</v>
      </c>
      <c r="B6651" t="s">
        <v>7002</v>
      </c>
      <c r="C6651" t="s">
        <v>432</v>
      </c>
      <c r="D6651" t="s">
        <v>433</v>
      </c>
      <c r="E6651">
        <v>82.080600000000004</v>
      </c>
      <c r="F6651">
        <f t="shared" si="107"/>
        <v>83</v>
      </c>
    </row>
    <row r="6652" spans="1:6" x14ac:dyDescent="0.35">
      <c r="A6652">
        <v>83026</v>
      </c>
      <c r="B6652" t="s">
        <v>7003</v>
      </c>
      <c r="C6652" t="s">
        <v>432</v>
      </c>
      <c r="D6652" t="s">
        <v>433</v>
      </c>
      <c r="E6652">
        <v>6.6395999999999997</v>
      </c>
      <c r="F6652">
        <f t="shared" si="107"/>
        <v>83</v>
      </c>
    </row>
    <row r="6653" spans="1:6" x14ac:dyDescent="0.35">
      <c r="A6653">
        <v>83027</v>
      </c>
      <c r="B6653" t="s">
        <v>7004</v>
      </c>
      <c r="C6653" t="s">
        <v>442</v>
      </c>
      <c r="D6653" t="s">
        <v>433</v>
      </c>
      <c r="E6653">
        <v>18.0365</v>
      </c>
      <c r="F6653">
        <f t="shared" si="107"/>
        <v>83</v>
      </c>
    </row>
    <row r="6654" spans="1:6" x14ac:dyDescent="0.35">
      <c r="A6654">
        <v>83028</v>
      </c>
      <c r="B6654" t="s">
        <v>7005</v>
      </c>
      <c r="C6654" t="s">
        <v>442</v>
      </c>
      <c r="D6654" t="s">
        <v>433</v>
      </c>
      <c r="E6654">
        <v>13.471299999999999</v>
      </c>
      <c r="F6654">
        <f t="shared" si="107"/>
        <v>83</v>
      </c>
    </row>
    <row r="6655" spans="1:6" x14ac:dyDescent="0.35">
      <c r="A6655">
        <v>83029</v>
      </c>
      <c r="B6655" t="s">
        <v>7006</v>
      </c>
      <c r="C6655" t="s">
        <v>432</v>
      </c>
      <c r="D6655" t="s">
        <v>433</v>
      </c>
      <c r="E6655">
        <v>7.7408999999999999</v>
      </c>
      <c r="F6655">
        <f t="shared" si="107"/>
        <v>83</v>
      </c>
    </row>
    <row r="6656" spans="1:6" x14ac:dyDescent="0.35">
      <c r="A6656">
        <v>83030</v>
      </c>
      <c r="B6656" t="s">
        <v>7007</v>
      </c>
      <c r="C6656" t="s">
        <v>432</v>
      </c>
      <c r="D6656" t="s">
        <v>433</v>
      </c>
      <c r="E6656">
        <v>39.6449</v>
      </c>
      <c r="F6656">
        <f t="shared" si="107"/>
        <v>83</v>
      </c>
    </row>
    <row r="6657" spans="1:6" x14ac:dyDescent="0.35">
      <c r="A6657">
        <v>83031</v>
      </c>
      <c r="B6657" t="s">
        <v>7008</v>
      </c>
      <c r="C6657" t="s">
        <v>432</v>
      </c>
      <c r="D6657" t="s">
        <v>433</v>
      </c>
      <c r="E6657">
        <v>6.7386999999999997</v>
      </c>
      <c r="F6657">
        <f t="shared" si="107"/>
        <v>83</v>
      </c>
    </row>
    <row r="6658" spans="1:6" x14ac:dyDescent="0.35">
      <c r="A6658">
        <v>83032</v>
      </c>
      <c r="B6658" t="s">
        <v>7009</v>
      </c>
      <c r="C6658" t="s">
        <v>432</v>
      </c>
      <c r="D6658" t="s">
        <v>433</v>
      </c>
      <c r="E6658">
        <v>4.7485999999999997</v>
      </c>
      <c r="F6658">
        <f t="shared" si="107"/>
        <v>83</v>
      </c>
    </row>
    <row r="6659" spans="1:6" x14ac:dyDescent="0.35">
      <c r="A6659">
        <v>83033</v>
      </c>
      <c r="B6659" t="s">
        <v>7010</v>
      </c>
      <c r="C6659" t="s">
        <v>432</v>
      </c>
      <c r="D6659" t="s">
        <v>433</v>
      </c>
      <c r="E6659">
        <v>25.914200000000001</v>
      </c>
      <c r="F6659">
        <f t="shared" ref="F6659:F6722" si="108">INT(A6659/1000)</f>
        <v>83</v>
      </c>
    </row>
    <row r="6660" spans="1:6" x14ac:dyDescent="0.35">
      <c r="A6660">
        <v>83034</v>
      </c>
      <c r="B6660" t="s">
        <v>7011</v>
      </c>
      <c r="C6660" t="s">
        <v>432</v>
      </c>
      <c r="D6660" t="s">
        <v>433</v>
      </c>
      <c r="E6660">
        <v>10.1617</v>
      </c>
      <c r="F6660">
        <f t="shared" si="108"/>
        <v>83</v>
      </c>
    </row>
    <row r="6661" spans="1:6" x14ac:dyDescent="0.35">
      <c r="A6661">
        <v>83035</v>
      </c>
      <c r="B6661" t="s">
        <v>7012</v>
      </c>
      <c r="C6661" t="s">
        <v>428</v>
      </c>
      <c r="D6661" t="s">
        <v>429</v>
      </c>
      <c r="E6661">
        <v>14.1068</v>
      </c>
      <c r="F6661">
        <f t="shared" si="108"/>
        <v>83</v>
      </c>
    </row>
    <row r="6662" spans="1:6" x14ac:dyDescent="0.35">
      <c r="A6662">
        <v>83036</v>
      </c>
      <c r="B6662" t="s">
        <v>7013</v>
      </c>
      <c r="C6662" t="s">
        <v>442</v>
      </c>
      <c r="D6662" t="s">
        <v>433</v>
      </c>
      <c r="E6662">
        <v>11.2502</v>
      </c>
      <c r="F6662">
        <f t="shared" si="108"/>
        <v>83</v>
      </c>
    </row>
    <row r="6663" spans="1:6" x14ac:dyDescent="0.35">
      <c r="A6663">
        <v>83037</v>
      </c>
      <c r="B6663" t="s">
        <v>7014</v>
      </c>
      <c r="C6663" t="s">
        <v>451</v>
      </c>
      <c r="D6663" t="s">
        <v>433</v>
      </c>
      <c r="E6663">
        <v>8.7708999999999993</v>
      </c>
      <c r="F6663">
        <f t="shared" si="108"/>
        <v>83</v>
      </c>
    </row>
    <row r="6664" spans="1:6" x14ac:dyDescent="0.35">
      <c r="A6664">
        <v>83038</v>
      </c>
      <c r="B6664" t="s">
        <v>7015</v>
      </c>
      <c r="C6664" t="s">
        <v>442</v>
      </c>
      <c r="D6664" t="s">
        <v>433</v>
      </c>
      <c r="E6664">
        <v>6.9099000000000004</v>
      </c>
      <c r="F6664">
        <f t="shared" si="108"/>
        <v>83</v>
      </c>
    </row>
    <row r="6665" spans="1:6" x14ac:dyDescent="0.35">
      <c r="A6665">
        <v>83039</v>
      </c>
      <c r="B6665" t="s">
        <v>7016</v>
      </c>
      <c r="C6665" t="s">
        <v>432</v>
      </c>
      <c r="D6665" t="s">
        <v>433</v>
      </c>
      <c r="E6665">
        <v>23.806899999999999</v>
      </c>
      <c r="F6665">
        <f t="shared" si="108"/>
        <v>83</v>
      </c>
    </row>
    <row r="6666" spans="1:6" x14ac:dyDescent="0.35">
      <c r="A6666">
        <v>83040</v>
      </c>
      <c r="B6666" t="s">
        <v>7017</v>
      </c>
      <c r="C6666" t="s">
        <v>432</v>
      </c>
      <c r="D6666" t="s">
        <v>433</v>
      </c>
      <c r="E6666">
        <v>9.8587000000000007</v>
      </c>
      <c r="F6666">
        <f t="shared" si="108"/>
        <v>83</v>
      </c>
    </row>
    <row r="6667" spans="1:6" x14ac:dyDescent="0.35">
      <c r="A6667">
        <v>83041</v>
      </c>
      <c r="B6667" t="s">
        <v>7018</v>
      </c>
      <c r="C6667" t="s">
        <v>432</v>
      </c>
      <c r="D6667" t="s">
        <v>433</v>
      </c>
      <c r="E6667">
        <v>91.208699999999993</v>
      </c>
      <c r="F6667">
        <f t="shared" si="108"/>
        <v>83</v>
      </c>
    </row>
    <row r="6668" spans="1:6" x14ac:dyDescent="0.35">
      <c r="A6668">
        <v>83042</v>
      </c>
      <c r="B6668" t="s">
        <v>7019</v>
      </c>
      <c r="C6668" t="s">
        <v>451</v>
      </c>
      <c r="D6668" t="s">
        <v>433</v>
      </c>
      <c r="E6668">
        <v>41.886099999999999</v>
      </c>
      <c r="F6668">
        <f t="shared" si="108"/>
        <v>83</v>
      </c>
    </row>
    <row r="6669" spans="1:6" x14ac:dyDescent="0.35">
      <c r="A6669">
        <v>83043</v>
      </c>
      <c r="B6669" t="s">
        <v>7020</v>
      </c>
      <c r="C6669" t="s">
        <v>451</v>
      </c>
      <c r="D6669" t="s">
        <v>433</v>
      </c>
      <c r="E6669">
        <v>8.7251999999999992</v>
      </c>
      <c r="F6669">
        <f t="shared" si="108"/>
        <v>83</v>
      </c>
    </row>
    <row r="6670" spans="1:6" x14ac:dyDescent="0.35">
      <c r="A6670">
        <v>83044</v>
      </c>
      <c r="B6670" t="s">
        <v>7021</v>
      </c>
      <c r="C6670" t="s">
        <v>451</v>
      </c>
      <c r="D6670" t="s">
        <v>433</v>
      </c>
      <c r="E6670">
        <v>6.5259999999999998</v>
      </c>
      <c r="F6670">
        <f t="shared" si="108"/>
        <v>83</v>
      </c>
    </row>
    <row r="6671" spans="1:6" x14ac:dyDescent="0.35">
      <c r="A6671">
        <v>83045</v>
      </c>
      <c r="B6671" t="s">
        <v>7022</v>
      </c>
      <c r="C6671" t="s">
        <v>432</v>
      </c>
      <c r="D6671" t="s">
        <v>433</v>
      </c>
      <c r="E6671">
        <v>12.0929</v>
      </c>
      <c r="F6671">
        <f t="shared" si="108"/>
        <v>83</v>
      </c>
    </row>
    <row r="6672" spans="1:6" x14ac:dyDescent="0.35">
      <c r="A6672">
        <v>83046</v>
      </c>
      <c r="B6672" t="s">
        <v>7023</v>
      </c>
      <c r="C6672" t="s">
        <v>442</v>
      </c>
      <c r="D6672" t="s">
        <v>433</v>
      </c>
      <c r="E6672">
        <v>6.7869000000000002</v>
      </c>
      <c r="F6672">
        <f t="shared" si="108"/>
        <v>83</v>
      </c>
    </row>
    <row r="6673" spans="1:6" x14ac:dyDescent="0.35">
      <c r="A6673">
        <v>83047</v>
      </c>
      <c r="B6673" t="s">
        <v>7024</v>
      </c>
      <c r="C6673" t="s">
        <v>428</v>
      </c>
      <c r="D6673" t="s">
        <v>429</v>
      </c>
      <c r="E6673">
        <v>1.7325999999999999</v>
      </c>
      <c r="F6673">
        <f t="shared" si="108"/>
        <v>83</v>
      </c>
    </row>
    <row r="6674" spans="1:6" x14ac:dyDescent="0.35">
      <c r="A6674">
        <v>83048</v>
      </c>
      <c r="B6674" t="s">
        <v>105</v>
      </c>
      <c r="C6674" t="s">
        <v>511</v>
      </c>
      <c r="D6674" t="s">
        <v>429</v>
      </c>
      <c r="E6674">
        <v>212.23179999999999</v>
      </c>
      <c r="F6674">
        <f t="shared" si="108"/>
        <v>83</v>
      </c>
    </row>
    <row r="6675" spans="1:6" x14ac:dyDescent="0.35">
      <c r="A6675">
        <v>83049</v>
      </c>
      <c r="B6675" t="s">
        <v>7025</v>
      </c>
      <c r="C6675" t="s">
        <v>511</v>
      </c>
      <c r="D6675" t="s">
        <v>429</v>
      </c>
      <c r="E6675">
        <v>24.6479</v>
      </c>
      <c r="F6675">
        <f t="shared" si="108"/>
        <v>83</v>
      </c>
    </row>
    <row r="6676" spans="1:6" x14ac:dyDescent="0.35">
      <c r="A6676">
        <v>83050</v>
      </c>
      <c r="B6676" t="s">
        <v>7026</v>
      </c>
      <c r="C6676" t="s">
        <v>432</v>
      </c>
      <c r="D6676" t="s">
        <v>433</v>
      </c>
      <c r="E6676">
        <v>29.6479</v>
      </c>
      <c r="F6676">
        <f t="shared" si="108"/>
        <v>83</v>
      </c>
    </row>
    <row r="6677" spans="1:6" x14ac:dyDescent="0.35">
      <c r="A6677">
        <v>83051</v>
      </c>
      <c r="B6677" t="s">
        <v>7027</v>
      </c>
      <c r="C6677" t="s">
        <v>432</v>
      </c>
      <c r="D6677" t="s">
        <v>433</v>
      </c>
      <c r="E6677">
        <v>9.3571000000000009</v>
      </c>
      <c r="F6677">
        <f t="shared" si="108"/>
        <v>83</v>
      </c>
    </row>
    <row r="6678" spans="1:6" x14ac:dyDescent="0.35">
      <c r="A6678">
        <v>83052</v>
      </c>
      <c r="B6678" t="s">
        <v>7028</v>
      </c>
      <c r="C6678" t="s">
        <v>432</v>
      </c>
      <c r="D6678" t="s">
        <v>433</v>
      </c>
      <c r="E6678">
        <v>127.01090000000001</v>
      </c>
      <c r="F6678">
        <f t="shared" si="108"/>
        <v>83</v>
      </c>
    </row>
    <row r="6679" spans="1:6" x14ac:dyDescent="0.35">
      <c r="A6679">
        <v>83053</v>
      </c>
      <c r="B6679" t="s">
        <v>7029</v>
      </c>
      <c r="C6679" t="s">
        <v>451</v>
      </c>
      <c r="D6679" t="s">
        <v>433</v>
      </c>
      <c r="E6679">
        <v>8.7601999999999993</v>
      </c>
      <c r="F6679">
        <f t="shared" si="108"/>
        <v>83</v>
      </c>
    </row>
    <row r="6680" spans="1:6" x14ac:dyDescent="0.35">
      <c r="A6680">
        <v>83054</v>
      </c>
      <c r="B6680" t="s">
        <v>7030</v>
      </c>
      <c r="C6680" t="s">
        <v>442</v>
      </c>
      <c r="D6680" t="s">
        <v>433</v>
      </c>
      <c r="E6680">
        <v>32.732700000000001</v>
      </c>
      <c r="F6680">
        <f t="shared" si="108"/>
        <v>83</v>
      </c>
    </row>
    <row r="6681" spans="1:6" x14ac:dyDescent="0.35">
      <c r="A6681">
        <v>83055</v>
      </c>
      <c r="B6681" t="s">
        <v>7031</v>
      </c>
      <c r="C6681" t="s">
        <v>432</v>
      </c>
      <c r="D6681" t="s">
        <v>433</v>
      </c>
      <c r="E6681">
        <v>24.1934</v>
      </c>
      <c r="F6681">
        <f t="shared" si="108"/>
        <v>83</v>
      </c>
    </row>
    <row r="6682" spans="1:6" x14ac:dyDescent="0.35">
      <c r="A6682">
        <v>83056</v>
      </c>
      <c r="B6682" t="s">
        <v>7032</v>
      </c>
      <c r="C6682" t="s">
        <v>442</v>
      </c>
      <c r="D6682" t="s">
        <v>433</v>
      </c>
      <c r="E6682">
        <v>16.424299999999999</v>
      </c>
      <c r="F6682">
        <f t="shared" si="108"/>
        <v>83</v>
      </c>
    </row>
    <row r="6683" spans="1:6" x14ac:dyDescent="0.35">
      <c r="A6683">
        <v>83057</v>
      </c>
      <c r="B6683" t="s">
        <v>7033</v>
      </c>
      <c r="C6683" t="s">
        <v>432</v>
      </c>
      <c r="D6683" t="s">
        <v>433</v>
      </c>
      <c r="E6683">
        <v>66.753200000000007</v>
      </c>
      <c r="F6683">
        <f t="shared" si="108"/>
        <v>83</v>
      </c>
    </row>
    <row r="6684" spans="1:6" x14ac:dyDescent="0.35">
      <c r="A6684">
        <v>83058</v>
      </c>
      <c r="B6684" t="s">
        <v>7034</v>
      </c>
      <c r="C6684" t="s">
        <v>432</v>
      </c>
      <c r="D6684" t="s">
        <v>433</v>
      </c>
      <c r="E6684">
        <v>26.179600000000001</v>
      </c>
      <c r="F6684">
        <f t="shared" si="108"/>
        <v>83</v>
      </c>
    </row>
    <row r="6685" spans="1:6" x14ac:dyDescent="0.35">
      <c r="A6685">
        <v>83059</v>
      </c>
      <c r="B6685" t="s">
        <v>7035</v>
      </c>
      <c r="C6685" t="s">
        <v>432</v>
      </c>
      <c r="D6685" t="s">
        <v>433</v>
      </c>
      <c r="E6685">
        <v>14.442399999999999</v>
      </c>
      <c r="F6685">
        <f t="shared" si="108"/>
        <v>83</v>
      </c>
    </row>
    <row r="6686" spans="1:6" x14ac:dyDescent="0.35">
      <c r="A6686">
        <v>83060</v>
      </c>
      <c r="B6686" t="s">
        <v>7036</v>
      </c>
      <c r="C6686" t="s">
        <v>432</v>
      </c>
      <c r="D6686" t="s">
        <v>433</v>
      </c>
      <c r="E6686">
        <v>36.783099999999997</v>
      </c>
      <c r="F6686">
        <f t="shared" si="108"/>
        <v>83</v>
      </c>
    </row>
    <row r="6687" spans="1:6" x14ac:dyDescent="0.35">
      <c r="A6687">
        <v>83061</v>
      </c>
      <c r="B6687" t="s">
        <v>7037</v>
      </c>
      <c r="C6687" t="s">
        <v>442</v>
      </c>
      <c r="D6687" t="s">
        <v>433</v>
      </c>
      <c r="E6687">
        <v>13.4413</v>
      </c>
      <c r="F6687">
        <f t="shared" si="108"/>
        <v>83</v>
      </c>
    </row>
    <row r="6688" spans="1:6" x14ac:dyDescent="0.35">
      <c r="A6688">
        <v>83062</v>
      </c>
      <c r="B6688" t="s">
        <v>7038</v>
      </c>
      <c r="C6688" t="s">
        <v>432</v>
      </c>
      <c r="D6688" t="s">
        <v>433</v>
      </c>
      <c r="E6688">
        <v>49.502899999999997</v>
      </c>
      <c r="F6688">
        <f t="shared" si="108"/>
        <v>83</v>
      </c>
    </row>
    <row r="6689" spans="1:6" x14ac:dyDescent="0.35">
      <c r="A6689">
        <v>83063</v>
      </c>
      <c r="B6689" t="s">
        <v>7039</v>
      </c>
      <c r="C6689" t="s">
        <v>428</v>
      </c>
      <c r="D6689" t="s">
        <v>429</v>
      </c>
      <c r="E6689">
        <v>10.1464</v>
      </c>
      <c r="F6689">
        <f t="shared" si="108"/>
        <v>83</v>
      </c>
    </row>
    <row r="6690" spans="1:6" x14ac:dyDescent="0.35">
      <c r="A6690">
        <v>83064</v>
      </c>
      <c r="B6690" t="s">
        <v>7040</v>
      </c>
      <c r="C6690" t="s">
        <v>428</v>
      </c>
      <c r="D6690" t="s">
        <v>429</v>
      </c>
      <c r="E6690">
        <v>12.7036</v>
      </c>
      <c r="F6690">
        <f t="shared" si="108"/>
        <v>83</v>
      </c>
    </row>
    <row r="6691" spans="1:6" x14ac:dyDescent="0.35">
      <c r="A6691">
        <v>83065</v>
      </c>
      <c r="B6691" t="s">
        <v>7041</v>
      </c>
      <c r="C6691" t="s">
        <v>442</v>
      </c>
      <c r="D6691" t="s">
        <v>433</v>
      </c>
      <c r="E6691">
        <v>14.4862</v>
      </c>
      <c r="F6691">
        <f t="shared" si="108"/>
        <v>83</v>
      </c>
    </row>
    <row r="6692" spans="1:6" x14ac:dyDescent="0.35">
      <c r="A6692">
        <v>83066</v>
      </c>
      <c r="B6692" t="s">
        <v>7042</v>
      </c>
      <c r="C6692" t="s">
        <v>442</v>
      </c>
      <c r="D6692" t="s">
        <v>433</v>
      </c>
      <c r="E6692">
        <v>49.831099999999999</v>
      </c>
      <c r="F6692">
        <f t="shared" si="108"/>
        <v>83</v>
      </c>
    </row>
    <row r="6693" spans="1:6" x14ac:dyDescent="0.35">
      <c r="A6693">
        <v>83067</v>
      </c>
      <c r="B6693" t="s">
        <v>7043</v>
      </c>
      <c r="C6693" t="s">
        <v>442</v>
      </c>
      <c r="D6693" t="s">
        <v>433</v>
      </c>
      <c r="E6693">
        <v>31.152000000000001</v>
      </c>
      <c r="F6693">
        <f t="shared" si="108"/>
        <v>83</v>
      </c>
    </row>
    <row r="6694" spans="1:6" x14ac:dyDescent="0.35">
      <c r="A6694">
        <v>83068</v>
      </c>
      <c r="B6694" t="s">
        <v>7044</v>
      </c>
      <c r="C6694" t="s">
        <v>432</v>
      </c>
      <c r="D6694" t="s">
        <v>433</v>
      </c>
      <c r="E6694">
        <v>16.685700000000001</v>
      </c>
      <c r="F6694">
        <f t="shared" si="108"/>
        <v>83</v>
      </c>
    </row>
    <row r="6695" spans="1:6" x14ac:dyDescent="0.35">
      <c r="A6695">
        <v>83069</v>
      </c>
      <c r="B6695" t="s">
        <v>7045</v>
      </c>
      <c r="C6695" t="s">
        <v>432</v>
      </c>
      <c r="D6695" t="s">
        <v>433</v>
      </c>
      <c r="E6695">
        <v>25.282499999999999</v>
      </c>
      <c r="F6695">
        <f t="shared" si="108"/>
        <v>83</v>
      </c>
    </row>
    <row r="6696" spans="1:6" x14ac:dyDescent="0.35">
      <c r="A6696">
        <v>83070</v>
      </c>
      <c r="B6696" t="s">
        <v>7046</v>
      </c>
      <c r="C6696" t="s">
        <v>442</v>
      </c>
      <c r="D6696" t="s">
        <v>433</v>
      </c>
      <c r="E6696">
        <v>14.128500000000001</v>
      </c>
      <c r="F6696">
        <f t="shared" si="108"/>
        <v>83</v>
      </c>
    </row>
    <row r="6697" spans="1:6" x14ac:dyDescent="0.35">
      <c r="A6697">
        <v>83071</v>
      </c>
      <c r="B6697" t="s">
        <v>7047</v>
      </c>
      <c r="C6697" t="s">
        <v>432</v>
      </c>
      <c r="D6697" t="s">
        <v>433</v>
      </c>
      <c r="E6697">
        <v>1.2082999999999999</v>
      </c>
      <c r="F6697">
        <f t="shared" si="108"/>
        <v>83</v>
      </c>
    </row>
    <row r="6698" spans="1:6" x14ac:dyDescent="0.35">
      <c r="A6698">
        <v>83072</v>
      </c>
      <c r="B6698" t="s">
        <v>7048</v>
      </c>
      <c r="C6698" t="s">
        <v>442</v>
      </c>
      <c r="D6698" t="s">
        <v>433</v>
      </c>
      <c r="E6698">
        <v>9.0582999999999991</v>
      </c>
      <c r="F6698">
        <f t="shared" si="108"/>
        <v>83</v>
      </c>
    </row>
    <row r="6699" spans="1:6" x14ac:dyDescent="0.35">
      <c r="A6699">
        <v>83073</v>
      </c>
      <c r="B6699" t="s">
        <v>7049</v>
      </c>
      <c r="C6699" t="s">
        <v>442</v>
      </c>
      <c r="D6699" t="s">
        <v>433</v>
      </c>
      <c r="E6699">
        <v>7.2339000000000002</v>
      </c>
      <c r="F6699">
        <f t="shared" si="108"/>
        <v>83</v>
      </c>
    </row>
    <row r="6700" spans="1:6" x14ac:dyDescent="0.35">
      <c r="A6700">
        <v>83074</v>
      </c>
      <c r="B6700" t="s">
        <v>7050</v>
      </c>
      <c r="C6700" t="s">
        <v>451</v>
      </c>
      <c r="D6700" t="s">
        <v>433</v>
      </c>
      <c r="E6700">
        <v>40.964199999999998</v>
      </c>
      <c r="F6700">
        <f t="shared" si="108"/>
        <v>83</v>
      </c>
    </row>
    <row r="6701" spans="1:6" x14ac:dyDescent="0.35">
      <c r="A6701">
        <v>83075</v>
      </c>
      <c r="B6701" t="s">
        <v>7051</v>
      </c>
      <c r="C6701" t="s">
        <v>428</v>
      </c>
      <c r="D6701" t="s">
        <v>429</v>
      </c>
      <c r="E6701">
        <v>36.079900000000002</v>
      </c>
      <c r="F6701">
        <f t="shared" si="108"/>
        <v>83</v>
      </c>
    </row>
    <row r="6702" spans="1:6" x14ac:dyDescent="0.35">
      <c r="A6702">
        <v>83076</v>
      </c>
      <c r="B6702" t="s">
        <v>7052</v>
      </c>
      <c r="C6702" t="s">
        <v>442</v>
      </c>
      <c r="D6702" t="s">
        <v>433</v>
      </c>
      <c r="E6702">
        <v>32.434699999999999</v>
      </c>
      <c r="F6702">
        <f t="shared" si="108"/>
        <v>83</v>
      </c>
    </row>
    <row r="6703" spans="1:6" x14ac:dyDescent="0.35">
      <c r="A6703">
        <v>83077</v>
      </c>
      <c r="B6703" t="s">
        <v>7053</v>
      </c>
      <c r="C6703" t="s">
        <v>428</v>
      </c>
      <c r="D6703" t="s">
        <v>429</v>
      </c>
      <c r="E6703">
        <v>9.8444000000000003</v>
      </c>
      <c r="F6703">
        <f t="shared" si="108"/>
        <v>83</v>
      </c>
    </row>
    <row r="6704" spans="1:6" x14ac:dyDescent="0.35">
      <c r="A6704">
        <v>83078</v>
      </c>
      <c r="B6704" t="s">
        <v>7054</v>
      </c>
      <c r="C6704" t="s">
        <v>432</v>
      </c>
      <c r="D6704" t="s">
        <v>433</v>
      </c>
      <c r="E6704">
        <v>68.096500000000006</v>
      </c>
      <c r="F6704">
        <f t="shared" si="108"/>
        <v>83</v>
      </c>
    </row>
    <row r="6705" spans="1:6" x14ac:dyDescent="0.35">
      <c r="A6705">
        <v>83079</v>
      </c>
      <c r="B6705" t="s">
        <v>7055</v>
      </c>
      <c r="C6705" t="s">
        <v>432</v>
      </c>
      <c r="D6705" t="s">
        <v>433</v>
      </c>
      <c r="E6705">
        <v>26.022300000000001</v>
      </c>
      <c r="F6705">
        <f t="shared" si="108"/>
        <v>83</v>
      </c>
    </row>
    <row r="6706" spans="1:6" x14ac:dyDescent="0.35">
      <c r="A6706">
        <v>83080</v>
      </c>
      <c r="B6706" t="s">
        <v>7056</v>
      </c>
      <c r="C6706" t="s">
        <v>428</v>
      </c>
      <c r="D6706" t="s">
        <v>429</v>
      </c>
      <c r="E6706">
        <v>36.345100000000002</v>
      </c>
      <c r="F6706">
        <f t="shared" si="108"/>
        <v>83</v>
      </c>
    </row>
    <row r="6707" spans="1:6" x14ac:dyDescent="0.35">
      <c r="A6707">
        <v>83081</v>
      </c>
      <c r="B6707" t="s">
        <v>7057</v>
      </c>
      <c r="C6707" t="s">
        <v>432</v>
      </c>
      <c r="D6707" t="s">
        <v>433</v>
      </c>
      <c r="E6707">
        <v>41.746299999999998</v>
      </c>
      <c r="F6707">
        <f t="shared" si="108"/>
        <v>83</v>
      </c>
    </row>
    <row r="6708" spans="1:6" x14ac:dyDescent="0.35">
      <c r="A6708">
        <v>83082</v>
      </c>
      <c r="B6708" t="s">
        <v>7058</v>
      </c>
      <c r="C6708" t="s">
        <v>432</v>
      </c>
      <c r="D6708" t="s">
        <v>433</v>
      </c>
      <c r="E6708">
        <v>14.9129</v>
      </c>
      <c r="F6708">
        <f t="shared" si="108"/>
        <v>83</v>
      </c>
    </row>
    <row r="6709" spans="1:6" x14ac:dyDescent="0.35">
      <c r="A6709">
        <v>83083</v>
      </c>
      <c r="B6709" t="s">
        <v>7059</v>
      </c>
      <c r="C6709" t="s">
        <v>451</v>
      </c>
      <c r="D6709" t="s">
        <v>433</v>
      </c>
      <c r="E6709">
        <v>20.336200000000002</v>
      </c>
      <c r="F6709">
        <f t="shared" si="108"/>
        <v>83</v>
      </c>
    </row>
    <row r="6710" spans="1:6" x14ac:dyDescent="0.35">
      <c r="A6710">
        <v>83084</v>
      </c>
      <c r="B6710" t="s">
        <v>7060</v>
      </c>
      <c r="C6710" t="s">
        <v>432</v>
      </c>
      <c r="D6710" t="s">
        <v>433</v>
      </c>
      <c r="E6710">
        <v>33.944600000000001</v>
      </c>
      <c r="F6710">
        <f t="shared" si="108"/>
        <v>83</v>
      </c>
    </row>
    <row r="6711" spans="1:6" x14ac:dyDescent="0.35">
      <c r="A6711">
        <v>83085</v>
      </c>
      <c r="B6711" t="s">
        <v>7061</v>
      </c>
      <c r="C6711" t="s">
        <v>432</v>
      </c>
      <c r="D6711" t="s">
        <v>433</v>
      </c>
      <c r="E6711">
        <v>6.1803999999999997</v>
      </c>
      <c r="F6711">
        <f t="shared" si="108"/>
        <v>83</v>
      </c>
    </row>
    <row r="6712" spans="1:6" x14ac:dyDescent="0.35">
      <c r="A6712">
        <v>83086</v>
      </c>
      <c r="B6712" t="s">
        <v>7062</v>
      </c>
      <c r="C6712" t="s">
        <v>428</v>
      </c>
      <c r="D6712" t="s">
        <v>429</v>
      </c>
      <c r="E6712">
        <v>85.692300000000003</v>
      </c>
      <c r="F6712">
        <f t="shared" si="108"/>
        <v>83</v>
      </c>
    </row>
    <row r="6713" spans="1:6" x14ac:dyDescent="0.35">
      <c r="A6713">
        <v>83087</v>
      </c>
      <c r="B6713" t="s">
        <v>7063</v>
      </c>
      <c r="C6713" t="s">
        <v>451</v>
      </c>
      <c r="D6713" t="s">
        <v>433</v>
      </c>
      <c r="E6713">
        <v>8.8148</v>
      </c>
      <c r="F6713">
        <f t="shared" si="108"/>
        <v>83</v>
      </c>
    </row>
    <row r="6714" spans="1:6" x14ac:dyDescent="0.35">
      <c r="A6714">
        <v>83088</v>
      </c>
      <c r="B6714" t="s">
        <v>7064</v>
      </c>
      <c r="C6714" t="s">
        <v>432</v>
      </c>
      <c r="D6714" t="s">
        <v>433</v>
      </c>
      <c r="E6714">
        <v>30.739699999999999</v>
      </c>
      <c r="F6714">
        <f t="shared" si="108"/>
        <v>83</v>
      </c>
    </row>
    <row r="6715" spans="1:6" x14ac:dyDescent="0.35">
      <c r="A6715">
        <v>83089</v>
      </c>
      <c r="B6715" t="s">
        <v>7065</v>
      </c>
      <c r="C6715" t="s">
        <v>442</v>
      </c>
      <c r="D6715" t="s">
        <v>433</v>
      </c>
      <c r="E6715">
        <v>7.8263999999999996</v>
      </c>
      <c r="F6715">
        <f t="shared" si="108"/>
        <v>83</v>
      </c>
    </row>
    <row r="6716" spans="1:6" x14ac:dyDescent="0.35">
      <c r="A6716">
        <v>83090</v>
      </c>
      <c r="B6716" t="s">
        <v>7066</v>
      </c>
      <c r="C6716" t="s">
        <v>451</v>
      </c>
      <c r="D6716" t="s">
        <v>433</v>
      </c>
      <c r="E6716">
        <v>14.022399999999999</v>
      </c>
      <c r="F6716">
        <f t="shared" si="108"/>
        <v>83</v>
      </c>
    </row>
    <row r="6717" spans="1:6" x14ac:dyDescent="0.35">
      <c r="A6717">
        <v>83091</v>
      </c>
      <c r="B6717" t="s">
        <v>7067</v>
      </c>
      <c r="C6717" t="s">
        <v>442</v>
      </c>
      <c r="D6717" t="s">
        <v>433</v>
      </c>
      <c r="E6717">
        <v>21.631799999999998</v>
      </c>
      <c r="F6717">
        <f t="shared" si="108"/>
        <v>83</v>
      </c>
    </row>
    <row r="6718" spans="1:6" x14ac:dyDescent="0.35">
      <c r="A6718">
        <v>83092</v>
      </c>
      <c r="B6718" t="s">
        <v>7068</v>
      </c>
      <c r="C6718" t="s">
        <v>428</v>
      </c>
      <c r="D6718" t="s">
        <v>429</v>
      </c>
      <c r="E6718">
        <v>26.499500000000001</v>
      </c>
      <c r="F6718">
        <f t="shared" si="108"/>
        <v>83</v>
      </c>
    </row>
    <row r="6719" spans="1:6" x14ac:dyDescent="0.35">
      <c r="A6719">
        <v>83093</v>
      </c>
      <c r="B6719" t="s">
        <v>7069</v>
      </c>
      <c r="C6719" t="s">
        <v>432</v>
      </c>
      <c r="D6719" t="s">
        <v>433</v>
      </c>
      <c r="E6719">
        <v>9.1234000000000002</v>
      </c>
      <c r="F6719">
        <f t="shared" si="108"/>
        <v>83</v>
      </c>
    </row>
    <row r="6720" spans="1:6" x14ac:dyDescent="0.35">
      <c r="A6720">
        <v>83094</v>
      </c>
      <c r="B6720" t="s">
        <v>7070</v>
      </c>
      <c r="C6720" t="s">
        <v>442</v>
      </c>
      <c r="D6720" t="s">
        <v>433</v>
      </c>
      <c r="E6720">
        <v>4.6757</v>
      </c>
      <c r="F6720">
        <f t="shared" si="108"/>
        <v>83</v>
      </c>
    </row>
    <row r="6721" spans="1:6" x14ac:dyDescent="0.35">
      <c r="A6721">
        <v>83095</v>
      </c>
      <c r="B6721" t="s">
        <v>7071</v>
      </c>
      <c r="C6721" t="s">
        <v>432</v>
      </c>
      <c r="D6721" t="s">
        <v>433</v>
      </c>
      <c r="E6721">
        <v>23.6188</v>
      </c>
      <c r="F6721">
        <f t="shared" si="108"/>
        <v>83</v>
      </c>
    </row>
    <row r="6722" spans="1:6" x14ac:dyDescent="0.35">
      <c r="A6722">
        <v>83096</v>
      </c>
      <c r="B6722" t="s">
        <v>7072</v>
      </c>
      <c r="C6722" t="s">
        <v>428</v>
      </c>
      <c r="D6722" t="s">
        <v>429</v>
      </c>
      <c r="E6722">
        <v>10.5253</v>
      </c>
      <c r="F6722">
        <f t="shared" si="108"/>
        <v>83</v>
      </c>
    </row>
    <row r="6723" spans="1:6" x14ac:dyDescent="0.35">
      <c r="A6723">
        <v>83097</v>
      </c>
      <c r="B6723" t="s">
        <v>7073</v>
      </c>
      <c r="C6723" t="s">
        <v>442</v>
      </c>
      <c r="D6723" t="s">
        <v>433</v>
      </c>
      <c r="E6723">
        <v>12.450100000000001</v>
      </c>
      <c r="F6723">
        <f t="shared" ref="F6723:F6786" si="109">INT(A6723/1000)</f>
        <v>83</v>
      </c>
    </row>
    <row r="6724" spans="1:6" x14ac:dyDescent="0.35">
      <c r="A6724">
        <v>83098</v>
      </c>
      <c r="B6724" t="s">
        <v>7074</v>
      </c>
      <c r="C6724" t="s">
        <v>428</v>
      </c>
      <c r="D6724" t="s">
        <v>429</v>
      </c>
      <c r="E6724">
        <v>4.1246999999999998</v>
      </c>
      <c r="F6724">
        <f t="shared" si="109"/>
        <v>83</v>
      </c>
    </row>
    <row r="6725" spans="1:6" x14ac:dyDescent="0.35">
      <c r="A6725">
        <v>83099</v>
      </c>
      <c r="B6725" t="s">
        <v>7075</v>
      </c>
      <c r="C6725" t="s">
        <v>432</v>
      </c>
      <c r="D6725" t="s">
        <v>433</v>
      </c>
      <c r="E6725">
        <v>70.3733</v>
      </c>
      <c r="F6725">
        <f t="shared" si="109"/>
        <v>83</v>
      </c>
    </row>
    <row r="6726" spans="1:6" x14ac:dyDescent="0.35">
      <c r="A6726">
        <v>83100</v>
      </c>
      <c r="B6726" t="s">
        <v>7076</v>
      </c>
      <c r="C6726" t="s">
        <v>432</v>
      </c>
      <c r="D6726" t="s">
        <v>433</v>
      </c>
      <c r="E6726">
        <v>55.474699999999999</v>
      </c>
      <c r="F6726">
        <f t="shared" si="109"/>
        <v>83</v>
      </c>
    </row>
    <row r="6727" spans="1:6" x14ac:dyDescent="0.35">
      <c r="A6727">
        <v>83101</v>
      </c>
      <c r="B6727" t="s">
        <v>7077</v>
      </c>
      <c r="C6727" t="s">
        <v>442</v>
      </c>
      <c r="D6727" t="s">
        <v>433</v>
      </c>
      <c r="E6727">
        <v>40.910499999999999</v>
      </c>
      <c r="F6727">
        <f t="shared" si="109"/>
        <v>83</v>
      </c>
    </row>
    <row r="6728" spans="1:6" x14ac:dyDescent="0.35">
      <c r="A6728">
        <v>83102</v>
      </c>
      <c r="B6728" t="s">
        <v>7078</v>
      </c>
      <c r="C6728" t="s">
        <v>432</v>
      </c>
      <c r="D6728" t="s">
        <v>433</v>
      </c>
      <c r="E6728">
        <v>26.5457</v>
      </c>
      <c r="F6728">
        <f t="shared" si="109"/>
        <v>83</v>
      </c>
    </row>
    <row r="6729" spans="1:6" x14ac:dyDescent="0.35">
      <c r="A6729">
        <v>83103</v>
      </c>
      <c r="B6729" t="s">
        <v>7079</v>
      </c>
      <c r="C6729" t="s">
        <v>428</v>
      </c>
      <c r="D6729" t="s">
        <v>429</v>
      </c>
      <c r="E6729">
        <v>2.6646999999999998</v>
      </c>
      <c r="F6729">
        <f t="shared" si="109"/>
        <v>83</v>
      </c>
    </row>
    <row r="6730" spans="1:6" x14ac:dyDescent="0.35">
      <c r="A6730">
        <v>83104</v>
      </c>
      <c r="B6730" t="s">
        <v>7080</v>
      </c>
      <c r="C6730" t="s">
        <v>428</v>
      </c>
      <c r="D6730" t="s">
        <v>429</v>
      </c>
      <c r="E6730">
        <v>4.3353999999999999</v>
      </c>
      <c r="F6730">
        <f t="shared" si="109"/>
        <v>83</v>
      </c>
    </row>
    <row r="6731" spans="1:6" x14ac:dyDescent="0.35">
      <c r="A6731">
        <v>83105</v>
      </c>
      <c r="B6731" t="s">
        <v>7081</v>
      </c>
      <c r="C6731" t="s">
        <v>428</v>
      </c>
      <c r="D6731" t="s">
        <v>429</v>
      </c>
      <c r="E6731">
        <v>14.3805</v>
      </c>
      <c r="F6731">
        <f t="shared" si="109"/>
        <v>83</v>
      </c>
    </row>
    <row r="6732" spans="1:6" x14ac:dyDescent="0.35">
      <c r="A6732">
        <v>83106</v>
      </c>
      <c r="B6732" t="s">
        <v>7082</v>
      </c>
      <c r="C6732" t="s">
        <v>428</v>
      </c>
      <c r="D6732" t="s">
        <v>429</v>
      </c>
      <c r="E6732">
        <v>13.052199999999999</v>
      </c>
      <c r="F6732">
        <f t="shared" si="109"/>
        <v>83</v>
      </c>
    </row>
    <row r="6733" spans="1:6" x14ac:dyDescent="0.35">
      <c r="A6733">
        <v>83107</v>
      </c>
      <c r="B6733" t="s">
        <v>7083</v>
      </c>
      <c r="C6733" t="s">
        <v>432</v>
      </c>
      <c r="D6733" t="s">
        <v>433</v>
      </c>
      <c r="E6733">
        <v>12.339700000000001</v>
      </c>
      <c r="F6733">
        <f t="shared" si="109"/>
        <v>83</v>
      </c>
    </row>
    <row r="6734" spans="1:6" x14ac:dyDescent="0.35">
      <c r="A6734">
        <v>83108</v>
      </c>
      <c r="B6734" t="s">
        <v>7084</v>
      </c>
      <c r="C6734" t="s">
        <v>432</v>
      </c>
      <c r="D6734" t="s">
        <v>433</v>
      </c>
      <c r="E6734">
        <v>13.091699999999999</v>
      </c>
      <c r="F6734">
        <f t="shared" si="109"/>
        <v>83</v>
      </c>
    </row>
    <row r="6735" spans="1:6" x14ac:dyDescent="0.35">
      <c r="A6735">
        <v>84001</v>
      </c>
      <c r="B6735" t="s">
        <v>106</v>
      </c>
      <c r="C6735" t="s">
        <v>511</v>
      </c>
      <c r="D6735" t="s">
        <v>429</v>
      </c>
      <c r="E6735">
        <v>241.57429999999999</v>
      </c>
      <c r="F6735">
        <f t="shared" si="109"/>
        <v>84</v>
      </c>
    </row>
    <row r="6736" spans="1:6" x14ac:dyDescent="0.35">
      <c r="A6736">
        <v>84002</v>
      </c>
      <c r="B6736" t="s">
        <v>7085</v>
      </c>
      <c r="C6736" t="s">
        <v>432</v>
      </c>
      <c r="D6736" t="s">
        <v>433</v>
      </c>
      <c r="E6736">
        <v>62.211100000000002</v>
      </c>
      <c r="F6736">
        <f t="shared" si="109"/>
        <v>84</v>
      </c>
    </row>
    <row r="6737" spans="1:6" x14ac:dyDescent="0.35">
      <c r="A6737">
        <v>84003</v>
      </c>
      <c r="B6737" t="s">
        <v>7086</v>
      </c>
      <c r="C6737" t="s">
        <v>428</v>
      </c>
      <c r="D6737" t="s">
        <v>429</v>
      </c>
      <c r="E6737">
        <v>74.806399999999996</v>
      </c>
      <c r="F6737">
        <f t="shared" si="109"/>
        <v>84</v>
      </c>
    </row>
    <row r="6738" spans="1:6" x14ac:dyDescent="0.35">
      <c r="A6738">
        <v>84004</v>
      </c>
      <c r="B6738" t="s">
        <v>7087</v>
      </c>
      <c r="C6738" t="s">
        <v>451</v>
      </c>
      <c r="D6738" t="s">
        <v>433</v>
      </c>
      <c r="E6738">
        <v>88.903099999999995</v>
      </c>
      <c r="F6738">
        <f t="shared" si="109"/>
        <v>84</v>
      </c>
    </row>
    <row r="6739" spans="1:6" x14ac:dyDescent="0.35">
      <c r="A6739">
        <v>84005</v>
      </c>
      <c r="B6739" t="s">
        <v>7088</v>
      </c>
      <c r="C6739" t="s">
        <v>432</v>
      </c>
      <c r="D6739" t="s">
        <v>433</v>
      </c>
      <c r="E6739">
        <v>42.590899999999998</v>
      </c>
      <c r="F6739">
        <f t="shared" si="109"/>
        <v>84</v>
      </c>
    </row>
    <row r="6740" spans="1:6" x14ac:dyDescent="0.35">
      <c r="A6740">
        <v>84006</v>
      </c>
      <c r="B6740" t="s">
        <v>7089</v>
      </c>
      <c r="C6740" t="s">
        <v>432</v>
      </c>
      <c r="D6740" t="s">
        <v>433</v>
      </c>
      <c r="E6740">
        <v>32.354300000000002</v>
      </c>
      <c r="F6740">
        <f t="shared" si="109"/>
        <v>84</v>
      </c>
    </row>
    <row r="6741" spans="1:6" x14ac:dyDescent="0.35">
      <c r="A6741">
        <v>84007</v>
      </c>
      <c r="B6741" t="s">
        <v>7090</v>
      </c>
      <c r="C6741" t="s">
        <v>432</v>
      </c>
      <c r="D6741" t="s">
        <v>433</v>
      </c>
      <c r="E6741">
        <v>124.5478</v>
      </c>
      <c r="F6741">
        <f t="shared" si="109"/>
        <v>84</v>
      </c>
    </row>
    <row r="6742" spans="1:6" x14ac:dyDescent="0.35">
      <c r="A6742">
        <v>84008</v>
      </c>
      <c r="B6742" t="s">
        <v>7091</v>
      </c>
      <c r="C6742" t="s">
        <v>442</v>
      </c>
      <c r="D6742" t="s">
        <v>433</v>
      </c>
      <c r="E6742">
        <v>16.446400000000001</v>
      </c>
      <c r="F6742">
        <f t="shared" si="109"/>
        <v>84</v>
      </c>
    </row>
    <row r="6743" spans="1:6" x14ac:dyDescent="0.35">
      <c r="A6743">
        <v>84009</v>
      </c>
      <c r="B6743" t="s">
        <v>7092</v>
      </c>
      <c r="C6743" t="s">
        <v>432</v>
      </c>
      <c r="D6743" t="s">
        <v>433</v>
      </c>
      <c r="E6743">
        <v>192.47190000000001</v>
      </c>
      <c r="F6743">
        <f t="shared" si="109"/>
        <v>84</v>
      </c>
    </row>
    <row r="6744" spans="1:6" x14ac:dyDescent="0.35">
      <c r="A6744">
        <v>84010</v>
      </c>
      <c r="B6744" t="s">
        <v>7093</v>
      </c>
      <c r="C6744" t="s">
        <v>442</v>
      </c>
      <c r="D6744" t="s">
        <v>433</v>
      </c>
      <c r="E6744">
        <v>81.133200000000002</v>
      </c>
      <c r="F6744">
        <f t="shared" si="109"/>
        <v>84</v>
      </c>
    </row>
    <row r="6745" spans="1:6" x14ac:dyDescent="0.35">
      <c r="A6745">
        <v>84011</v>
      </c>
      <c r="B6745" t="s">
        <v>7094</v>
      </c>
      <c r="C6745" t="s">
        <v>442</v>
      </c>
      <c r="D6745" t="s">
        <v>433</v>
      </c>
      <c r="E6745">
        <v>91.958200000000005</v>
      </c>
      <c r="F6745">
        <f t="shared" si="109"/>
        <v>84</v>
      </c>
    </row>
    <row r="6746" spans="1:6" x14ac:dyDescent="0.35">
      <c r="A6746">
        <v>84012</v>
      </c>
      <c r="B6746" t="s">
        <v>7095</v>
      </c>
      <c r="C6746" t="s">
        <v>442</v>
      </c>
      <c r="D6746" t="s">
        <v>433</v>
      </c>
      <c r="E6746">
        <v>99.525300000000001</v>
      </c>
      <c r="F6746">
        <f t="shared" si="109"/>
        <v>84</v>
      </c>
    </row>
    <row r="6747" spans="1:6" x14ac:dyDescent="0.35">
      <c r="A6747">
        <v>84013</v>
      </c>
      <c r="B6747" t="s">
        <v>7096</v>
      </c>
      <c r="C6747" t="s">
        <v>428</v>
      </c>
      <c r="D6747" t="s">
        <v>429</v>
      </c>
      <c r="E6747">
        <v>18.3384</v>
      </c>
      <c r="F6747">
        <f t="shared" si="109"/>
        <v>84</v>
      </c>
    </row>
    <row r="6748" spans="1:6" x14ac:dyDescent="0.35">
      <c r="A6748">
        <v>84014</v>
      </c>
      <c r="B6748" t="s">
        <v>7097</v>
      </c>
      <c r="C6748" t="s">
        <v>442</v>
      </c>
      <c r="D6748" t="s">
        <v>433</v>
      </c>
      <c r="E6748">
        <v>61.912999999999997</v>
      </c>
      <c r="F6748">
        <f t="shared" si="109"/>
        <v>84</v>
      </c>
    </row>
    <row r="6749" spans="1:6" x14ac:dyDescent="0.35">
      <c r="A6749">
        <v>84015</v>
      </c>
      <c r="B6749" t="s">
        <v>7098</v>
      </c>
      <c r="C6749" t="s">
        <v>432</v>
      </c>
      <c r="D6749" t="s">
        <v>433</v>
      </c>
      <c r="E6749">
        <v>38.007899999999999</v>
      </c>
      <c r="F6749">
        <f t="shared" si="109"/>
        <v>84</v>
      </c>
    </row>
    <row r="6750" spans="1:6" x14ac:dyDescent="0.35">
      <c r="A6750">
        <v>84016</v>
      </c>
      <c r="B6750" t="s">
        <v>7099</v>
      </c>
      <c r="C6750" t="s">
        <v>428</v>
      </c>
      <c r="D6750" t="s">
        <v>429</v>
      </c>
      <c r="E6750">
        <v>21.741499999999998</v>
      </c>
      <c r="F6750">
        <f t="shared" si="109"/>
        <v>84</v>
      </c>
    </row>
    <row r="6751" spans="1:6" x14ac:dyDescent="0.35">
      <c r="A6751">
        <v>84017</v>
      </c>
      <c r="B6751" t="s">
        <v>7100</v>
      </c>
      <c r="C6751" t="s">
        <v>428</v>
      </c>
      <c r="D6751" t="s">
        <v>429</v>
      </c>
      <c r="E6751">
        <v>82.753</v>
      </c>
      <c r="F6751">
        <f t="shared" si="109"/>
        <v>84</v>
      </c>
    </row>
    <row r="6752" spans="1:6" x14ac:dyDescent="0.35">
      <c r="A6752">
        <v>84018</v>
      </c>
      <c r="B6752" t="s">
        <v>7101</v>
      </c>
      <c r="C6752" t="s">
        <v>428</v>
      </c>
      <c r="D6752" t="s">
        <v>429</v>
      </c>
      <c r="E6752">
        <v>24.003399999999999</v>
      </c>
      <c r="F6752">
        <f t="shared" si="109"/>
        <v>84</v>
      </c>
    </row>
    <row r="6753" spans="1:6" x14ac:dyDescent="0.35">
      <c r="A6753">
        <v>84019</v>
      </c>
      <c r="B6753" t="s">
        <v>7102</v>
      </c>
      <c r="C6753" t="s">
        <v>428</v>
      </c>
      <c r="D6753" t="s">
        <v>429</v>
      </c>
      <c r="E6753">
        <v>19.2941</v>
      </c>
      <c r="F6753">
        <f t="shared" si="109"/>
        <v>84</v>
      </c>
    </row>
    <row r="6754" spans="1:6" x14ac:dyDescent="0.35">
      <c r="A6754">
        <v>84020</v>
      </c>
      <c r="B6754" t="s">
        <v>7103</v>
      </c>
      <c r="C6754" t="s">
        <v>451</v>
      </c>
      <c r="D6754" t="s">
        <v>433</v>
      </c>
      <c r="E6754">
        <v>27.5715</v>
      </c>
      <c r="F6754">
        <f t="shared" si="109"/>
        <v>84</v>
      </c>
    </row>
    <row r="6755" spans="1:6" x14ac:dyDescent="0.35">
      <c r="A6755">
        <v>84021</v>
      </c>
      <c r="B6755" t="s">
        <v>7104</v>
      </c>
      <c r="C6755" t="s">
        <v>432</v>
      </c>
      <c r="D6755" t="s">
        <v>433</v>
      </c>
      <c r="E6755">
        <v>180.6833</v>
      </c>
      <c r="F6755">
        <f t="shared" si="109"/>
        <v>84</v>
      </c>
    </row>
    <row r="6756" spans="1:6" x14ac:dyDescent="0.35">
      <c r="A6756">
        <v>84022</v>
      </c>
      <c r="B6756" t="s">
        <v>7105</v>
      </c>
      <c r="C6756" t="s">
        <v>451</v>
      </c>
      <c r="D6756" t="s">
        <v>433</v>
      </c>
      <c r="E6756">
        <v>18.9925</v>
      </c>
      <c r="F6756">
        <f t="shared" si="109"/>
        <v>84</v>
      </c>
    </row>
    <row r="6757" spans="1:6" x14ac:dyDescent="0.35">
      <c r="A6757">
        <v>84023</v>
      </c>
      <c r="B6757" t="s">
        <v>7106</v>
      </c>
      <c r="C6757" t="s">
        <v>442</v>
      </c>
      <c r="D6757" t="s">
        <v>433</v>
      </c>
      <c r="E6757">
        <v>113.9042</v>
      </c>
      <c r="F6757">
        <f t="shared" si="109"/>
        <v>84</v>
      </c>
    </row>
    <row r="6758" spans="1:6" x14ac:dyDescent="0.35">
      <c r="A6758">
        <v>84024</v>
      </c>
      <c r="B6758" t="s">
        <v>7107</v>
      </c>
      <c r="C6758" t="s">
        <v>442</v>
      </c>
      <c r="D6758" t="s">
        <v>433</v>
      </c>
      <c r="E6758">
        <v>27.658899999999999</v>
      </c>
      <c r="F6758">
        <f t="shared" si="109"/>
        <v>84</v>
      </c>
    </row>
    <row r="6759" spans="1:6" x14ac:dyDescent="0.35">
      <c r="A6759">
        <v>84025</v>
      </c>
      <c r="B6759" t="s">
        <v>7108</v>
      </c>
      <c r="C6759" t="s">
        <v>432</v>
      </c>
      <c r="D6759" t="s">
        <v>433</v>
      </c>
      <c r="E6759">
        <v>33.092500000000001</v>
      </c>
      <c r="F6759">
        <f t="shared" si="109"/>
        <v>84</v>
      </c>
    </row>
    <row r="6760" spans="1:6" x14ac:dyDescent="0.35">
      <c r="A6760">
        <v>84026</v>
      </c>
      <c r="B6760" t="s">
        <v>7109</v>
      </c>
      <c r="C6760" t="s">
        <v>442</v>
      </c>
      <c r="D6760" t="s">
        <v>433</v>
      </c>
      <c r="E6760">
        <v>207.82</v>
      </c>
      <c r="F6760">
        <f t="shared" si="109"/>
        <v>84</v>
      </c>
    </row>
    <row r="6761" spans="1:6" x14ac:dyDescent="0.35">
      <c r="A6761">
        <v>84027</v>
      </c>
      <c r="B6761" t="s">
        <v>7110</v>
      </c>
      <c r="C6761" t="s">
        <v>442</v>
      </c>
      <c r="D6761" t="s">
        <v>433</v>
      </c>
      <c r="E6761">
        <v>77.455699999999993</v>
      </c>
      <c r="F6761">
        <f t="shared" si="109"/>
        <v>84</v>
      </c>
    </row>
    <row r="6762" spans="1:6" x14ac:dyDescent="0.35">
      <c r="A6762">
        <v>84028</v>
      </c>
      <c r="B6762" t="s">
        <v>7111</v>
      </c>
      <c r="C6762" t="s">
        <v>428</v>
      </c>
      <c r="D6762" t="s">
        <v>429</v>
      </c>
      <c r="E6762">
        <v>25.0838</v>
      </c>
      <c r="F6762">
        <f t="shared" si="109"/>
        <v>84</v>
      </c>
    </row>
    <row r="6763" spans="1:6" x14ac:dyDescent="0.35">
      <c r="A6763">
        <v>84029</v>
      </c>
      <c r="B6763" t="s">
        <v>7112</v>
      </c>
      <c r="C6763" t="s">
        <v>428</v>
      </c>
      <c r="D6763" t="s">
        <v>429</v>
      </c>
      <c r="E6763">
        <v>68.670599999999993</v>
      </c>
      <c r="F6763">
        <f t="shared" si="109"/>
        <v>84</v>
      </c>
    </row>
    <row r="6764" spans="1:6" x14ac:dyDescent="0.35">
      <c r="A6764">
        <v>84030</v>
      </c>
      <c r="B6764" t="s">
        <v>7113</v>
      </c>
      <c r="C6764" t="s">
        <v>428</v>
      </c>
      <c r="D6764" t="s">
        <v>429</v>
      </c>
      <c r="E6764">
        <v>22.317799999999998</v>
      </c>
      <c r="F6764">
        <f t="shared" si="109"/>
        <v>84</v>
      </c>
    </row>
    <row r="6765" spans="1:6" x14ac:dyDescent="0.35">
      <c r="A6765">
        <v>84031</v>
      </c>
      <c r="B6765" t="s">
        <v>7114</v>
      </c>
      <c r="C6765" t="s">
        <v>432</v>
      </c>
      <c r="D6765" t="s">
        <v>433</v>
      </c>
      <c r="E6765">
        <v>50.761800000000001</v>
      </c>
      <c r="F6765">
        <f t="shared" si="109"/>
        <v>84</v>
      </c>
    </row>
    <row r="6766" spans="1:6" x14ac:dyDescent="0.35">
      <c r="A6766">
        <v>84032</v>
      </c>
      <c r="B6766" t="s">
        <v>7115</v>
      </c>
      <c r="C6766" t="s">
        <v>428</v>
      </c>
      <c r="D6766" t="s">
        <v>429</v>
      </c>
      <c r="E6766">
        <v>19.685099999999998</v>
      </c>
      <c r="F6766">
        <f t="shared" si="109"/>
        <v>84</v>
      </c>
    </row>
    <row r="6767" spans="1:6" x14ac:dyDescent="0.35">
      <c r="A6767">
        <v>84033</v>
      </c>
      <c r="B6767" t="s">
        <v>7116</v>
      </c>
      <c r="C6767" t="s">
        <v>432</v>
      </c>
      <c r="D6767" t="s">
        <v>433</v>
      </c>
      <c r="E6767">
        <v>118.5326</v>
      </c>
      <c r="F6767">
        <f t="shared" si="109"/>
        <v>84</v>
      </c>
    </row>
    <row r="6768" spans="1:6" x14ac:dyDescent="0.35">
      <c r="A6768">
        <v>84034</v>
      </c>
      <c r="B6768" t="s">
        <v>7117</v>
      </c>
      <c r="C6768" t="s">
        <v>432</v>
      </c>
      <c r="D6768" t="s">
        <v>433</v>
      </c>
      <c r="E6768">
        <v>96.200999999999993</v>
      </c>
      <c r="F6768">
        <f t="shared" si="109"/>
        <v>84</v>
      </c>
    </row>
    <row r="6769" spans="1:6" x14ac:dyDescent="0.35">
      <c r="A6769">
        <v>84035</v>
      </c>
      <c r="B6769" t="s">
        <v>7118</v>
      </c>
      <c r="C6769" t="s">
        <v>432</v>
      </c>
      <c r="D6769" t="s">
        <v>433</v>
      </c>
      <c r="E6769">
        <v>43.122599999999998</v>
      </c>
      <c r="F6769">
        <f t="shared" si="109"/>
        <v>84</v>
      </c>
    </row>
    <row r="6770" spans="1:6" x14ac:dyDescent="0.35">
      <c r="A6770">
        <v>84036</v>
      </c>
      <c r="B6770" t="s">
        <v>7119</v>
      </c>
      <c r="C6770" t="s">
        <v>432</v>
      </c>
      <c r="D6770" t="s">
        <v>433</v>
      </c>
      <c r="E6770">
        <v>26.543800000000001</v>
      </c>
      <c r="F6770">
        <f t="shared" si="109"/>
        <v>84</v>
      </c>
    </row>
    <row r="6771" spans="1:6" x14ac:dyDescent="0.35">
      <c r="A6771">
        <v>84037</v>
      </c>
      <c r="B6771" t="s">
        <v>7120</v>
      </c>
      <c r="C6771" t="s">
        <v>428</v>
      </c>
      <c r="D6771" t="s">
        <v>429</v>
      </c>
      <c r="E6771">
        <v>16.399999999999999</v>
      </c>
      <c r="F6771">
        <f t="shared" si="109"/>
        <v>84</v>
      </c>
    </row>
    <row r="6772" spans="1:6" x14ac:dyDescent="0.35">
      <c r="A6772">
        <v>84038</v>
      </c>
      <c r="B6772" t="s">
        <v>7121</v>
      </c>
      <c r="C6772" t="s">
        <v>432</v>
      </c>
      <c r="D6772" t="s">
        <v>433</v>
      </c>
      <c r="E6772">
        <v>67.579499999999996</v>
      </c>
      <c r="F6772">
        <f t="shared" si="109"/>
        <v>84</v>
      </c>
    </row>
    <row r="6773" spans="1:6" x14ac:dyDescent="0.35">
      <c r="A6773">
        <v>84039</v>
      </c>
      <c r="B6773" t="s">
        <v>7122</v>
      </c>
      <c r="C6773" t="s">
        <v>442</v>
      </c>
      <c r="D6773" t="s">
        <v>433</v>
      </c>
      <c r="E6773">
        <v>64.581599999999995</v>
      </c>
      <c r="F6773">
        <f t="shared" si="109"/>
        <v>84</v>
      </c>
    </row>
    <row r="6774" spans="1:6" x14ac:dyDescent="0.35">
      <c r="A6774">
        <v>84040</v>
      </c>
      <c r="B6774" t="s">
        <v>7123</v>
      </c>
      <c r="C6774" t="s">
        <v>451</v>
      </c>
      <c r="D6774" t="s">
        <v>433</v>
      </c>
      <c r="E6774">
        <v>85.1922</v>
      </c>
      <c r="F6774">
        <f t="shared" si="109"/>
        <v>84</v>
      </c>
    </row>
    <row r="6775" spans="1:6" x14ac:dyDescent="0.35">
      <c r="A6775">
        <v>84041</v>
      </c>
      <c r="B6775" t="s">
        <v>7124</v>
      </c>
      <c r="C6775" t="s">
        <v>432</v>
      </c>
      <c r="D6775" t="s">
        <v>433</v>
      </c>
      <c r="E6775">
        <v>191.07980000000001</v>
      </c>
      <c r="F6775">
        <f t="shared" si="109"/>
        <v>84</v>
      </c>
    </row>
    <row r="6776" spans="1:6" x14ac:dyDescent="0.35">
      <c r="A6776">
        <v>84042</v>
      </c>
      <c r="B6776" t="s">
        <v>7125</v>
      </c>
      <c r="C6776" t="s">
        <v>428</v>
      </c>
      <c r="D6776" t="s">
        <v>429</v>
      </c>
      <c r="E6776">
        <v>41.133299999999998</v>
      </c>
      <c r="F6776">
        <f t="shared" si="109"/>
        <v>84</v>
      </c>
    </row>
    <row r="6777" spans="1:6" x14ac:dyDescent="0.35">
      <c r="A6777">
        <v>84043</v>
      </c>
      <c r="B6777" t="s">
        <v>7126</v>
      </c>
      <c r="C6777" t="s">
        <v>432</v>
      </c>
      <c r="D6777" t="s">
        <v>433</v>
      </c>
      <c r="E6777">
        <v>17.263999999999999</v>
      </c>
      <c r="F6777">
        <f t="shared" si="109"/>
        <v>84</v>
      </c>
    </row>
    <row r="6778" spans="1:6" x14ac:dyDescent="0.35">
      <c r="A6778">
        <v>85001</v>
      </c>
      <c r="B6778" t="s">
        <v>7127</v>
      </c>
      <c r="C6778" t="s">
        <v>442</v>
      </c>
      <c r="D6778" t="s">
        <v>433</v>
      </c>
      <c r="E6778">
        <v>14.825799999999999</v>
      </c>
      <c r="F6778">
        <f t="shared" si="109"/>
        <v>85</v>
      </c>
    </row>
    <row r="6779" spans="1:6" x14ac:dyDescent="0.35">
      <c r="A6779">
        <v>85002</v>
      </c>
      <c r="B6779" t="s">
        <v>7128</v>
      </c>
      <c r="C6779" t="s">
        <v>442</v>
      </c>
      <c r="D6779" t="s">
        <v>433</v>
      </c>
      <c r="E6779">
        <v>19.828099999999999</v>
      </c>
      <c r="F6779">
        <f t="shared" si="109"/>
        <v>85</v>
      </c>
    </row>
    <row r="6780" spans="1:6" x14ac:dyDescent="0.35">
      <c r="A6780">
        <v>85003</v>
      </c>
      <c r="B6780" t="s">
        <v>7129</v>
      </c>
      <c r="C6780" t="s">
        <v>432</v>
      </c>
      <c r="D6780" t="s">
        <v>433</v>
      </c>
      <c r="E6780">
        <v>297.93939999999998</v>
      </c>
      <c r="F6780">
        <f t="shared" si="109"/>
        <v>85</v>
      </c>
    </row>
    <row r="6781" spans="1:6" x14ac:dyDescent="0.35">
      <c r="A6781">
        <v>85004</v>
      </c>
      <c r="B6781" t="s">
        <v>107</v>
      </c>
      <c r="C6781" t="s">
        <v>511</v>
      </c>
      <c r="D6781" t="s">
        <v>429</v>
      </c>
      <c r="E6781">
        <v>420.53339999999997</v>
      </c>
      <c r="F6781">
        <f t="shared" si="109"/>
        <v>85</v>
      </c>
    </row>
    <row r="6782" spans="1:6" x14ac:dyDescent="0.35">
      <c r="A6782">
        <v>85005</v>
      </c>
      <c r="B6782" t="s">
        <v>7130</v>
      </c>
      <c r="C6782" t="s">
        <v>442</v>
      </c>
      <c r="D6782" t="s">
        <v>433</v>
      </c>
      <c r="E6782">
        <v>36.816600000000001</v>
      </c>
      <c r="F6782">
        <f t="shared" si="109"/>
        <v>85</v>
      </c>
    </row>
    <row r="6783" spans="1:6" x14ac:dyDescent="0.35">
      <c r="A6783">
        <v>85006</v>
      </c>
      <c r="B6783" t="s">
        <v>7131</v>
      </c>
      <c r="C6783" t="s">
        <v>442</v>
      </c>
      <c r="D6783" t="s">
        <v>433</v>
      </c>
      <c r="E6783">
        <v>12.055</v>
      </c>
      <c r="F6783">
        <f t="shared" si="109"/>
        <v>85</v>
      </c>
    </row>
    <row r="6784" spans="1:6" x14ac:dyDescent="0.35">
      <c r="A6784">
        <v>85007</v>
      </c>
      <c r="B6784" t="s">
        <v>7132</v>
      </c>
      <c r="C6784" t="s">
        <v>432</v>
      </c>
      <c r="D6784" t="s">
        <v>433</v>
      </c>
      <c r="E6784">
        <v>278.37470000000002</v>
      </c>
      <c r="F6784">
        <f t="shared" si="109"/>
        <v>85</v>
      </c>
    </row>
    <row r="6785" spans="1:6" x14ac:dyDescent="0.35">
      <c r="A6785">
        <v>85008</v>
      </c>
      <c r="B6785" t="s">
        <v>7133</v>
      </c>
      <c r="C6785" t="s">
        <v>432</v>
      </c>
      <c r="D6785" t="s">
        <v>433</v>
      </c>
      <c r="E6785">
        <v>13.322800000000001</v>
      </c>
      <c r="F6785">
        <f t="shared" si="109"/>
        <v>85</v>
      </c>
    </row>
    <row r="6786" spans="1:6" x14ac:dyDescent="0.35">
      <c r="A6786">
        <v>85009</v>
      </c>
      <c r="B6786" t="s">
        <v>7134</v>
      </c>
      <c r="C6786" t="s">
        <v>432</v>
      </c>
      <c r="D6786" t="s">
        <v>433</v>
      </c>
      <c r="E6786">
        <v>294.83069999999998</v>
      </c>
      <c r="F6786">
        <f t="shared" si="109"/>
        <v>85</v>
      </c>
    </row>
    <row r="6787" spans="1:6" x14ac:dyDescent="0.35">
      <c r="A6787">
        <v>85010</v>
      </c>
      <c r="B6787" t="s">
        <v>7135</v>
      </c>
      <c r="C6787" t="s">
        <v>442</v>
      </c>
      <c r="D6787" t="s">
        <v>433</v>
      </c>
      <c r="E6787">
        <v>24.5276</v>
      </c>
      <c r="F6787">
        <f t="shared" ref="F6787:F6850" si="110">INT(A6787/1000)</f>
        <v>85</v>
      </c>
    </row>
    <row r="6788" spans="1:6" x14ac:dyDescent="0.35">
      <c r="A6788">
        <v>85011</v>
      </c>
      <c r="B6788" t="s">
        <v>7136</v>
      </c>
      <c r="C6788" t="s">
        <v>442</v>
      </c>
      <c r="D6788" t="s">
        <v>433</v>
      </c>
      <c r="E6788">
        <v>14.178800000000001</v>
      </c>
      <c r="F6788">
        <f t="shared" si="110"/>
        <v>85</v>
      </c>
    </row>
    <row r="6789" spans="1:6" x14ac:dyDescent="0.35">
      <c r="A6789">
        <v>85012</v>
      </c>
      <c r="B6789" t="s">
        <v>7137</v>
      </c>
      <c r="C6789" t="s">
        <v>432</v>
      </c>
      <c r="D6789" t="s">
        <v>433</v>
      </c>
      <c r="E6789">
        <v>164.37569999999999</v>
      </c>
      <c r="F6789">
        <f t="shared" si="110"/>
        <v>85</v>
      </c>
    </row>
    <row r="6790" spans="1:6" x14ac:dyDescent="0.35">
      <c r="A6790">
        <v>85013</v>
      </c>
      <c r="B6790" t="s">
        <v>7138</v>
      </c>
      <c r="C6790" t="s">
        <v>432</v>
      </c>
      <c r="D6790" t="s">
        <v>433</v>
      </c>
      <c r="E6790">
        <v>97.430599999999998</v>
      </c>
      <c r="F6790">
        <f t="shared" si="110"/>
        <v>85</v>
      </c>
    </row>
    <row r="6791" spans="1:6" x14ac:dyDescent="0.35">
      <c r="A6791">
        <v>85014</v>
      </c>
      <c r="B6791" t="s">
        <v>7139</v>
      </c>
      <c r="C6791" t="s">
        <v>442</v>
      </c>
      <c r="D6791" t="s">
        <v>433</v>
      </c>
      <c r="E6791">
        <v>38.664099999999998</v>
      </c>
      <c r="F6791">
        <f t="shared" si="110"/>
        <v>85</v>
      </c>
    </row>
    <row r="6792" spans="1:6" x14ac:dyDescent="0.35">
      <c r="A6792">
        <v>85015</v>
      </c>
      <c r="B6792" t="s">
        <v>7140</v>
      </c>
      <c r="C6792" t="s">
        <v>442</v>
      </c>
      <c r="D6792" t="s">
        <v>433</v>
      </c>
      <c r="E6792">
        <v>65.912899999999993</v>
      </c>
      <c r="F6792">
        <f t="shared" si="110"/>
        <v>85</v>
      </c>
    </row>
    <row r="6793" spans="1:6" x14ac:dyDescent="0.35">
      <c r="A6793">
        <v>85016</v>
      </c>
      <c r="B6793" t="s">
        <v>7141</v>
      </c>
      <c r="C6793" t="s">
        <v>428</v>
      </c>
      <c r="D6793" t="s">
        <v>429</v>
      </c>
      <c r="E6793">
        <v>73.129199999999997</v>
      </c>
      <c r="F6793">
        <f t="shared" si="110"/>
        <v>85</v>
      </c>
    </row>
    <row r="6794" spans="1:6" x14ac:dyDescent="0.35">
      <c r="A6794">
        <v>85017</v>
      </c>
      <c r="B6794" t="s">
        <v>7142</v>
      </c>
      <c r="C6794" t="s">
        <v>428</v>
      </c>
      <c r="D6794" t="s">
        <v>429</v>
      </c>
      <c r="E6794">
        <v>75.700199999999995</v>
      </c>
      <c r="F6794">
        <f t="shared" si="110"/>
        <v>85</v>
      </c>
    </row>
    <row r="6795" spans="1:6" x14ac:dyDescent="0.35">
      <c r="A6795">
        <v>85018</v>
      </c>
      <c r="B6795" t="s">
        <v>7143</v>
      </c>
      <c r="C6795" t="s">
        <v>442</v>
      </c>
      <c r="D6795" t="s">
        <v>433</v>
      </c>
      <c r="E6795">
        <v>42.064999999999998</v>
      </c>
      <c r="F6795">
        <f t="shared" si="110"/>
        <v>85</v>
      </c>
    </row>
    <row r="6796" spans="1:6" x14ac:dyDescent="0.35">
      <c r="A6796">
        <v>85019</v>
      </c>
      <c r="B6796" t="s">
        <v>7144</v>
      </c>
      <c r="C6796" t="s">
        <v>442</v>
      </c>
      <c r="D6796" t="s">
        <v>433</v>
      </c>
      <c r="E6796">
        <v>34.085500000000003</v>
      </c>
      <c r="F6796">
        <f t="shared" si="110"/>
        <v>85</v>
      </c>
    </row>
    <row r="6797" spans="1:6" x14ac:dyDescent="0.35">
      <c r="A6797">
        <v>85020</v>
      </c>
      <c r="B6797" t="s">
        <v>7145</v>
      </c>
      <c r="C6797" t="s">
        <v>442</v>
      </c>
      <c r="D6797" t="s">
        <v>433</v>
      </c>
      <c r="E6797">
        <v>35.410899999999998</v>
      </c>
      <c r="F6797">
        <f t="shared" si="110"/>
        <v>85</v>
      </c>
    </row>
    <row r="6798" spans="1:6" x14ac:dyDescent="0.35">
      <c r="A6798">
        <v>85021</v>
      </c>
      <c r="B6798" t="s">
        <v>7146</v>
      </c>
      <c r="C6798" t="s">
        <v>432</v>
      </c>
      <c r="D6798" t="s">
        <v>433</v>
      </c>
      <c r="E6798">
        <v>38.582999999999998</v>
      </c>
      <c r="F6798">
        <f t="shared" si="110"/>
        <v>85</v>
      </c>
    </row>
    <row r="6799" spans="1:6" x14ac:dyDescent="0.35">
      <c r="A6799">
        <v>85022</v>
      </c>
      <c r="B6799" t="s">
        <v>7147</v>
      </c>
      <c r="C6799" t="s">
        <v>432</v>
      </c>
      <c r="D6799" t="s">
        <v>433</v>
      </c>
      <c r="E6799">
        <v>41.617699999999999</v>
      </c>
      <c r="F6799">
        <f t="shared" si="110"/>
        <v>85</v>
      </c>
    </row>
    <row r="6800" spans="1:6" x14ac:dyDescent="0.35">
      <c r="A6800">
        <v>86001</v>
      </c>
      <c r="B6800" t="s">
        <v>7148</v>
      </c>
      <c r="C6800" t="s">
        <v>432</v>
      </c>
      <c r="D6800" t="s">
        <v>433</v>
      </c>
      <c r="E6800">
        <v>162.06559999999999</v>
      </c>
      <c r="F6800">
        <f t="shared" si="110"/>
        <v>86</v>
      </c>
    </row>
    <row r="6801" spans="1:6" x14ac:dyDescent="0.35">
      <c r="A6801">
        <v>86002</v>
      </c>
      <c r="B6801" t="s">
        <v>7149</v>
      </c>
      <c r="C6801" t="s">
        <v>432</v>
      </c>
      <c r="D6801" t="s">
        <v>433</v>
      </c>
      <c r="E6801">
        <v>210.23259999999999</v>
      </c>
      <c r="F6801">
        <f t="shared" si="110"/>
        <v>86</v>
      </c>
    </row>
    <row r="6802" spans="1:6" x14ac:dyDescent="0.35">
      <c r="A6802">
        <v>86003</v>
      </c>
      <c r="B6802" t="s">
        <v>7150</v>
      </c>
      <c r="C6802" t="s">
        <v>432</v>
      </c>
      <c r="D6802" t="s">
        <v>433</v>
      </c>
      <c r="E6802">
        <v>112.97539999999999</v>
      </c>
      <c r="F6802">
        <f t="shared" si="110"/>
        <v>86</v>
      </c>
    </row>
    <row r="6803" spans="1:6" x14ac:dyDescent="0.35">
      <c r="A6803">
        <v>86004</v>
      </c>
      <c r="B6803" t="s">
        <v>7151</v>
      </c>
      <c r="C6803" t="s">
        <v>442</v>
      </c>
      <c r="D6803" t="s">
        <v>433</v>
      </c>
      <c r="E6803">
        <v>54.468699999999998</v>
      </c>
      <c r="F6803">
        <f t="shared" si="110"/>
        <v>86</v>
      </c>
    </row>
    <row r="6804" spans="1:6" x14ac:dyDescent="0.35">
      <c r="A6804">
        <v>86005</v>
      </c>
      <c r="B6804" t="s">
        <v>7152</v>
      </c>
      <c r="C6804" t="s">
        <v>442</v>
      </c>
      <c r="D6804" t="s">
        <v>433</v>
      </c>
      <c r="E6804">
        <v>88.492099999999994</v>
      </c>
      <c r="F6804">
        <f t="shared" si="110"/>
        <v>86</v>
      </c>
    </row>
    <row r="6805" spans="1:6" x14ac:dyDescent="0.35">
      <c r="A6805">
        <v>86006</v>
      </c>
      <c r="B6805" t="s">
        <v>7153</v>
      </c>
      <c r="C6805" t="s">
        <v>442</v>
      </c>
      <c r="D6805" t="s">
        <v>433</v>
      </c>
      <c r="E6805">
        <v>11.5966</v>
      </c>
      <c r="F6805">
        <f t="shared" si="110"/>
        <v>86</v>
      </c>
    </row>
    <row r="6806" spans="1:6" x14ac:dyDescent="0.35">
      <c r="A6806">
        <v>86007</v>
      </c>
      <c r="B6806" t="s">
        <v>7154</v>
      </c>
      <c r="C6806" t="s">
        <v>432</v>
      </c>
      <c r="D6806" t="s">
        <v>433</v>
      </c>
      <c r="E6806">
        <v>172.17949999999999</v>
      </c>
      <c r="F6806">
        <f t="shared" si="110"/>
        <v>86</v>
      </c>
    </row>
    <row r="6807" spans="1:6" x14ac:dyDescent="0.35">
      <c r="A6807">
        <v>86008</v>
      </c>
      <c r="B6807" t="s">
        <v>7155</v>
      </c>
      <c r="C6807" t="s">
        <v>451</v>
      </c>
      <c r="D6807" t="s">
        <v>433</v>
      </c>
      <c r="E6807">
        <v>94.850399999999993</v>
      </c>
      <c r="F6807">
        <f t="shared" si="110"/>
        <v>86</v>
      </c>
    </row>
    <row r="6808" spans="1:6" x14ac:dyDescent="0.35">
      <c r="A6808">
        <v>86009</v>
      </c>
      <c r="B6808" t="s">
        <v>108</v>
      </c>
      <c r="C6808" t="s">
        <v>442</v>
      </c>
      <c r="D6808" t="s">
        <v>433</v>
      </c>
      <c r="E6808">
        <v>357.1474</v>
      </c>
      <c r="F6808">
        <f t="shared" si="110"/>
        <v>86</v>
      </c>
    </row>
    <row r="6809" spans="1:6" x14ac:dyDescent="0.35">
      <c r="A6809">
        <v>86010</v>
      </c>
      <c r="B6809" t="s">
        <v>7156</v>
      </c>
      <c r="C6809" t="s">
        <v>432</v>
      </c>
      <c r="D6809" t="s">
        <v>433</v>
      </c>
      <c r="E6809">
        <v>56.278199999999998</v>
      </c>
      <c r="F6809">
        <f t="shared" si="110"/>
        <v>86</v>
      </c>
    </row>
    <row r="6810" spans="1:6" x14ac:dyDescent="0.35">
      <c r="A6810">
        <v>86011</v>
      </c>
      <c r="B6810" t="s">
        <v>7157</v>
      </c>
      <c r="C6810" t="s">
        <v>432</v>
      </c>
      <c r="D6810" t="s">
        <v>433</v>
      </c>
      <c r="E6810">
        <v>85.093199999999996</v>
      </c>
      <c r="F6810">
        <f t="shared" si="110"/>
        <v>86</v>
      </c>
    </row>
    <row r="6811" spans="1:6" x14ac:dyDescent="0.35">
      <c r="A6811">
        <v>86012</v>
      </c>
      <c r="B6811" t="s">
        <v>7158</v>
      </c>
      <c r="C6811" t="s">
        <v>451</v>
      </c>
      <c r="D6811" t="s">
        <v>433</v>
      </c>
      <c r="E6811">
        <v>217.5307</v>
      </c>
      <c r="F6811">
        <f t="shared" si="110"/>
        <v>86</v>
      </c>
    </row>
    <row r="6812" spans="1:6" x14ac:dyDescent="0.35">
      <c r="A6812">
        <v>86013</v>
      </c>
      <c r="B6812" t="s">
        <v>7159</v>
      </c>
      <c r="C6812" t="s">
        <v>432</v>
      </c>
      <c r="D6812" t="s">
        <v>433</v>
      </c>
      <c r="E6812">
        <v>61.815300000000001</v>
      </c>
      <c r="F6812">
        <f t="shared" si="110"/>
        <v>86</v>
      </c>
    </row>
    <row r="6813" spans="1:6" x14ac:dyDescent="0.35">
      <c r="A6813">
        <v>86014</v>
      </c>
      <c r="B6813" t="s">
        <v>7160</v>
      </c>
      <c r="C6813" t="s">
        <v>432</v>
      </c>
      <c r="D6813" t="s">
        <v>433</v>
      </c>
      <c r="E6813">
        <v>305.51889999999997</v>
      </c>
      <c r="F6813">
        <f t="shared" si="110"/>
        <v>86</v>
      </c>
    </row>
    <row r="6814" spans="1:6" x14ac:dyDescent="0.35">
      <c r="A6814">
        <v>86015</v>
      </c>
      <c r="B6814" t="s">
        <v>7161</v>
      </c>
      <c r="C6814" t="s">
        <v>428</v>
      </c>
      <c r="D6814" t="s">
        <v>429</v>
      </c>
      <c r="E6814">
        <v>118.8038</v>
      </c>
      <c r="F6814">
        <f t="shared" si="110"/>
        <v>86</v>
      </c>
    </row>
    <row r="6815" spans="1:6" x14ac:dyDescent="0.35">
      <c r="A6815">
        <v>86016</v>
      </c>
      <c r="B6815" t="s">
        <v>7162</v>
      </c>
      <c r="C6815" t="s">
        <v>432</v>
      </c>
      <c r="D6815" t="s">
        <v>433</v>
      </c>
      <c r="E6815">
        <v>171.3897</v>
      </c>
      <c r="F6815">
        <f t="shared" si="110"/>
        <v>86</v>
      </c>
    </row>
    <row r="6816" spans="1:6" x14ac:dyDescent="0.35">
      <c r="A6816">
        <v>86017</v>
      </c>
      <c r="B6816" t="s">
        <v>7163</v>
      </c>
      <c r="C6816" t="s">
        <v>451</v>
      </c>
      <c r="D6816" t="s">
        <v>433</v>
      </c>
      <c r="E6816">
        <v>59.654699999999998</v>
      </c>
      <c r="F6816">
        <f t="shared" si="110"/>
        <v>86</v>
      </c>
    </row>
    <row r="6817" spans="1:6" x14ac:dyDescent="0.35">
      <c r="A6817">
        <v>86018</v>
      </c>
      <c r="B6817" t="s">
        <v>7164</v>
      </c>
      <c r="C6817" t="s">
        <v>451</v>
      </c>
      <c r="D6817" t="s">
        <v>433</v>
      </c>
      <c r="E6817">
        <v>167.63499999999999</v>
      </c>
      <c r="F6817">
        <f t="shared" si="110"/>
        <v>86</v>
      </c>
    </row>
    <row r="6818" spans="1:6" x14ac:dyDescent="0.35">
      <c r="A6818">
        <v>86019</v>
      </c>
      <c r="B6818" t="s">
        <v>7165</v>
      </c>
      <c r="C6818" t="s">
        <v>432</v>
      </c>
      <c r="D6818" t="s">
        <v>433</v>
      </c>
      <c r="E6818">
        <v>9.6751000000000005</v>
      </c>
      <c r="F6818">
        <f t="shared" si="110"/>
        <v>86</v>
      </c>
    </row>
    <row r="6819" spans="1:6" x14ac:dyDescent="0.35">
      <c r="A6819">
        <v>86020</v>
      </c>
      <c r="B6819" t="s">
        <v>7166</v>
      </c>
      <c r="C6819" t="s">
        <v>442</v>
      </c>
      <c r="D6819" t="s">
        <v>433</v>
      </c>
      <c r="E6819">
        <v>55.515300000000003</v>
      </c>
      <c r="F6819">
        <f t="shared" si="110"/>
        <v>86</v>
      </c>
    </row>
    <row r="6820" spans="1:6" x14ac:dyDescent="0.35">
      <c r="A6820">
        <v>87001</v>
      </c>
      <c r="B6820" t="s">
        <v>7167</v>
      </c>
      <c r="C6820" t="s">
        <v>442</v>
      </c>
      <c r="D6820" t="s">
        <v>433</v>
      </c>
      <c r="E6820">
        <v>1.6204000000000001</v>
      </c>
      <c r="F6820">
        <f t="shared" si="110"/>
        <v>87</v>
      </c>
    </row>
    <row r="6821" spans="1:6" x14ac:dyDescent="0.35">
      <c r="A6821">
        <v>87002</v>
      </c>
      <c r="B6821" t="s">
        <v>7168</v>
      </c>
      <c r="C6821" t="s">
        <v>442</v>
      </c>
      <c r="D6821" t="s">
        <v>433</v>
      </c>
      <c r="E6821">
        <v>8.8264999999999993</v>
      </c>
      <c r="F6821">
        <f t="shared" si="110"/>
        <v>87</v>
      </c>
    </row>
    <row r="6822" spans="1:6" x14ac:dyDescent="0.35">
      <c r="A6822">
        <v>87003</v>
      </c>
      <c r="B6822" t="s">
        <v>7169</v>
      </c>
      <c r="C6822" t="s">
        <v>442</v>
      </c>
      <c r="D6822" t="s">
        <v>433</v>
      </c>
      <c r="E6822">
        <v>8.3386999999999993</v>
      </c>
      <c r="F6822">
        <f t="shared" si="110"/>
        <v>87</v>
      </c>
    </row>
    <row r="6823" spans="1:6" x14ac:dyDescent="0.35">
      <c r="A6823">
        <v>87004</v>
      </c>
      <c r="B6823" t="s">
        <v>7170</v>
      </c>
      <c r="C6823" t="s">
        <v>442</v>
      </c>
      <c r="D6823" t="s">
        <v>433</v>
      </c>
      <c r="E6823">
        <v>40.5944</v>
      </c>
      <c r="F6823">
        <f t="shared" si="110"/>
        <v>87</v>
      </c>
    </row>
    <row r="6824" spans="1:6" x14ac:dyDescent="0.35">
      <c r="A6824">
        <v>87005</v>
      </c>
      <c r="B6824" t="s">
        <v>7171</v>
      </c>
      <c r="C6824" t="s">
        <v>442</v>
      </c>
      <c r="D6824" t="s">
        <v>433</v>
      </c>
      <c r="E6824">
        <v>14.690099999999999</v>
      </c>
      <c r="F6824">
        <f t="shared" si="110"/>
        <v>87</v>
      </c>
    </row>
    <row r="6825" spans="1:6" x14ac:dyDescent="0.35">
      <c r="A6825">
        <v>87006</v>
      </c>
      <c r="B6825" t="s">
        <v>7172</v>
      </c>
      <c r="C6825" t="s">
        <v>432</v>
      </c>
      <c r="D6825" t="s">
        <v>433</v>
      </c>
      <c r="E6825">
        <v>83.264600000000002</v>
      </c>
      <c r="F6825">
        <f t="shared" si="110"/>
        <v>87</v>
      </c>
    </row>
    <row r="6826" spans="1:6" x14ac:dyDescent="0.35">
      <c r="A6826">
        <v>87007</v>
      </c>
      <c r="B6826" t="s">
        <v>7173</v>
      </c>
      <c r="C6826" t="s">
        <v>442</v>
      </c>
      <c r="D6826" t="s">
        <v>433</v>
      </c>
      <c r="E6826">
        <v>166.16800000000001</v>
      </c>
      <c r="F6826">
        <f t="shared" si="110"/>
        <v>87</v>
      </c>
    </row>
    <row r="6827" spans="1:6" x14ac:dyDescent="0.35">
      <c r="A6827">
        <v>87008</v>
      </c>
      <c r="B6827" t="s">
        <v>7174</v>
      </c>
      <c r="C6827" t="s">
        <v>442</v>
      </c>
      <c r="D6827" t="s">
        <v>433</v>
      </c>
      <c r="E6827">
        <v>70.203299999999999</v>
      </c>
      <c r="F6827">
        <f t="shared" si="110"/>
        <v>87</v>
      </c>
    </row>
    <row r="6828" spans="1:6" x14ac:dyDescent="0.35">
      <c r="A6828">
        <v>87009</v>
      </c>
      <c r="B6828" t="s">
        <v>7175</v>
      </c>
      <c r="C6828" t="s">
        <v>432</v>
      </c>
      <c r="D6828" t="s">
        <v>433</v>
      </c>
      <c r="E6828">
        <v>251.8622</v>
      </c>
      <c r="F6828">
        <f t="shared" si="110"/>
        <v>87</v>
      </c>
    </row>
    <row r="6829" spans="1:6" x14ac:dyDescent="0.35">
      <c r="A6829">
        <v>87010</v>
      </c>
      <c r="B6829" t="s">
        <v>7176</v>
      </c>
      <c r="C6829" t="s">
        <v>432</v>
      </c>
      <c r="D6829" t="s">
        <v>433</v>
      </c>
      <c r="E6829">
        <v>26.805199999999999</v>
      </c>
      <c r="F6829">
        <f t="shared" si="110"/>
        <v>87</v>
      </c>
    </row>
    <row r="6830" spans="1:6" x14ac:dyDescent="0.35">
      <c r="A6830">
        <v>87011</v>
      </c>
      <c r="B6830" t="s">
        <v>7177</v>
      </c>
      <c r="C6830" t="s">
        <v>432</v>
      </c>
      <c r="D6830" t="s">
        <v>433</v>
      </c>
      <c r="E6830">
        <v>383.2758</v>
      </c>
      <c r="F6830">
        <f t="shared" si="110"/>
        <v>87</v>
      </c>
    </row>
    <row r="6831" spans="1:6" x14ac:dyDescent="0.35">
      <c r="A6831">
        <v>87012</v>
      </c>
      <c r="B6831" t="s">
        <v>7178</v>
      </c>
      <c r="C6831" t="s">
        <v>442</v>
      </c>
      <c r="D6831" t="s">
        <v>433</v>
      </c>
      <c r="E6831">
        <v>6.3175999999999997</v>
      </c>
      <c r="F6831">
        <f t="shared" si="110"/>
        <v>87</v>
      </c>
    </row>
    <row r="6832" spans="1:6" x14ac:dyDescent="0.35">
      <c r="A6832">
        <v>87013</v>
      </c>
      <c r="B6832" t="s">
        <v>7179</v>
      </c>
      <c r="C6832" t="s">
        <v>432</v>
      </c>
      <c r="D6832" t="s">
        <v>433</v>
      </c>
      <c r="E6832">
        <v>103.92019999999999</v>
      </c>
      <c r="F6832">
        <f t="shared" si="110"/>
        <v>87</v>
      </c>
    </row>
    <row r="6833" spans="1:6" x14ac:dyDescent="0.35">
      <c r="A6833">
        <v>87014</v>
      </c>
      <c r="B6833" t="s">
        <v>7180</v>
      </c>
      <c r="C6833" t="s">
        <v>451</v>
      </c>
      <c r="D6833" t="s">
        <v>433</v>
      </c>
      <c r="E6833">
        <v>119.2308</v>
      </c>
      <c r="F6833">
        <f t="shared" si="110"/>
        <v>87</v>
      </c>
    </row>
    <row r="6834" spans="1:6" x14ac:dyDescent="0.35">
      <c r="A6834">
        <v>87015</v>
      </c>
      <c r="B6834" t="s">
        <v>109</v>
      </c>
      <c r="C6834" t="s">
        <v>511</v>
      </c>
      <c r="D6834" t="s">
        <v>429</v>
      </c>
      <c r="E6834">
        <v>183.12440000000001</v>
      </c>
      <c r="F6834">
        <f t="shared" si="110"/>
        <v>87</v>
      </c>
    </row>
    <row r="6835" spans="1:6" x14ac:dyDescent="0.35">
      <c r="A6835">
        <v>87016</v>
      </c>
      <c r="B6835" t="s">
        <v>7181</v>
      </c>
      <c r="C6835" t="s">
        <v>432</v>
      </c>
      <c r="D6835" t="s">
        <v>433</v>
      </c>
      <c r="E6835">
        <v>11.975300000000001</v>
      </c>
      <c r="F6835">
        <f t="shared" si="110"/>
        <v>87</v>
      </c>
    </row>
    <row r="6836" spans="1:6" x14ac:dyDescent="0.35">
      <c r="A6836">
        <v>87017</v>
      </c>
      <c r="B6836" t="s">
        <v>7182</v>
      </c>
      <c r="C6836" t="s">
        <v>432</v>
      </c>
      <c r="D6836" t="s">
        <v>433</v>
      </c>
      <c r="E6836">
        <v>27.537600000000001</v>
      </c>
      <c r="F6836">
        <f t="shared" si="110"/>
        <v>87</v>
      </c>
    </row>
    <row r="6837" spans="1:6" x14ac:dyDescent="0.35">
      <c r="A6837">
        <v>87018</v>
      </c>
      <c r="B6837" t="s">
        <v>7183</v>
      </c>
      <c r="C6837" t="s">
        <v>432</v>
      </c>
      <c r="D6837" t="s">
        <v>433</v>
      </c>
      <c r="E6837">
        <v>31.634699999999999</v>
      </c>
      <c r="F6837">
        <f t="shared" si="110"/>
        <v>87</v>
      </c>
    </row>
    <row r="6838" spans="1:6" x14ac:dyDescent="0.35">
      <c r="A6838">
        <v>87019</v>
      </c>
      <c r="B6838" t="s">
        <v>7184</v>
      </c>
      <c r="C6838" t="s">
        <v>442</v>
      </c>
      <c r="D6838" t="s">
        <v>433</v>
      </c>
      <c r="E6838">
        <v>5.0305</v>
      </c>
      <c r="F6838">
        <f t="shared" si="110"/>
        <v>87</v>
      </c>
    </row>
    <row r="6839" spans="1:6" x14ac:dyDescent="0.35">
      <c r="A6839">
        <v>87020</v>
      </c>
      <c r="B6839" t="s">
        <v>7185</v>
      </c>
      <c r="C6839" t="s">
        <v>442</v>
      </c>
      <c r="D6839" t="s">
        <v>433</v>
      </c>
      <c r="E6839">
        <v>112.1854</v>
      </c>
      <c r="F6839">
        <f t="shared" si="110"/>
        <v>87</v>
      </c>
    </row>
    <row r="6840" spans="1:6" x14ac:dyDescent="0.35">
      <c r="A6840">
        <v>87021</v>
      </c>
      <c r="B6840" t="s">
        <v>7186</v>
      </c>
      <c r="C6840" t="s">
        <v>432</v>
      </c>
      <c r="D6840" t="s">
        <v>433</v>
      </c>
      <c r="E6840">
        <v>60.106299999999997</v>
      </c>
      <c r="F6840">
        <f t="shared" si="110"/>
        <v>87</v>
      </c>
    </row>
    <row r="6841" spans="1:6" x14ac:dyDescent="0.35">
      <c r="A6841">
        <v>87022</v>
      </c>
      <c r="B6841" t="s">
        <v>7187</v>
      </c>
      <c r="C6841" t="s">
        <v>432</v>
      </c>
      <c r="D6841" t="s">
        <v>433</v>
      </c>
      <c r="E6841">
        <v>40.806600000000003</v>
      </c>
      <c r="F6841">
        <f t="shared" si="110"/>
        <v>87</v>
      </c>
    </row>
    <row r="6842" spans="1:6" x14ac:dyDescent="0.35">
      <c r="A6842">
        <v>87023</v>
      </c>
      <c r="B6842" t="s">
        <v>7188</v>
      </c>
      <c r="C6842" t="s">
        <v>432</v>
      </c>
      <c r="D6842" t="s">
        <v>433</v>
      </c>
      <c r="E6842">
        <v>37.405999999999999</v>
      </c>
      <c r="F6842">
        <f t="shared" si="110"/>
        <v>87</v>
      </c>
    </row>
    <row r="6843" spans="1:6" x14ac:dyDescent="0.35">
      <c r="A6843">
        <v>87024</v>
      </c>
      <c r="B6843" t="s">
        <v>7189</v>
      </c>
      <c r="C6843" t="s">
        <v>442</v>
      </c>
      <c r="D6843" t="s">
        <v>433</v>
      </c>
      <c r="E6843">
        <v>15.93</v>
      </c>
      <c r="F6843">
        <f t="shared" si="110"/>
        <v>87</v>
      </c>
    </row>
    <row r="6844" spans="1:6" x14ac:dyDescent="0.35">
      <c r="A6844">
        <v>87025</v>
      </c>
      <c r="B6844" t="s">
        <v>7190</v>
      </c>
      <c r="C6844" t="s">
        <v>432</v>
      </c>
      <c r="D6844" t="s">
        <v>433</v>
      </c>
      <c r="E6844">
        <v>61.808</v>
      </c>
      <c r="F6844">
        <f t="shared" si="110"/>
        <v>87</v>
      </c>
    </row>
    <row r="6845" spans="1:6" x14ac:dyDescent="0.35">
      <c r="A6845">
        <v>87026</v>
      </c>
      <c r="B6845" t="s">
        <v>7191</v>
      </c>
      <c r="C6845" t="s">
        <v>432</v>
      </c>
      <c r="D6845" t="s">
        <v>433</v>
      </c>
      <c r="E6845">
        <v>16.9482</v>
      </c>
      <c r="F6845">
        <f t="shared" si="110"/>
        <v>87</v>
      </c>
    </row>
    <row r="6846" spans="1:6" x14ac:dyDescent="0.35">
      <c r="A6846">
        <v>87027</v>
      </c>
      <c r="B6846" t="s">
        <v>7192</v>
      </c>
      <c r="C6846" t="s">
        <v>432</v>
      </c>
      <c r="D6846" t="s">
        <v>433</v>
      </c>
      <c r="E6846">
        <v>244.0908</v>
      </c>
      <c r="F6846">
        <f t="shared" si="110"/>
        <v>87</v>
      </c>
    </row>
    <row r="6847" spans="1:6" x14ac:dyDescent="0.35">
      <c r="A6847">
        <v>87028</v>
      </c>
      <c r="B6847" t="s">
        <v>7193</v>
      </c>
      <c r="C6847" t="s">
        <v>451</v>
      </c>
      <c r="D6847" t="s">
        <v>433</v>
      </c>
      <c r="E6847">
        <v>15.354900000000001</v>
      </c>
      <c r="F6847">
        <f t="shared" si="110"/>
        <v>87</v>
      </c>
    </row>
    <row r="6848" spans="1:6" x14ac:dyDescent="0.35">
      <c r="A6848">
        <v>87029</v>
      </c>
      <c r="B6848" t="s">
        <v>7194</v>
      </c>
      <c r="C6848" t="s">
        <v>428</v>
      </c>
      <c r="D6848" t="s">
        <v>429</v>
      </c>
      <c r="E6848">
        <v>38.8142</v>
      </c>
      <c r="F6848">
        <f t="shared" si="110"/>
        <v>87</v>
      </c>
    </row>
    <row r="6849" spans="1:6" x14ac:dyDescent="0.35">
      <c r="A6849">
        <v>87030</v>
      </c>
      <c r="B6849" t="s">
        <v>7195</v>
      </c>
      <c r="C6849" t="s">
        <v>428</v>
      </c>
      <c r="D6849" t="s">
        <v>429</v>
      </c>
      <c r="E6849">
        <v>35.428600000000003</v>
      </c>
      <c r="F6849">
        <f t="shared" si="110"/>
        <v>87</v>
      </c>
    </row>
    <row r="6850" spans="1:6" x14ac:dyDescent="0.35">
      <c r="A6850">
        <v>87031</v>
      </c>
      <c r="B6850" t="s">
        <v>7196</v>
      </c>
      <c r="C6850" t="s">
        <v>432</v>
      </c>
      <c r="D6850" t="s">
        <v>433</v>
      </c>
      <c r="E6850">
        <v>42.146099999999997</v>
      </c>
      <c r="F6850">
        <f t="shared" si="110"/>
        <v>87</v>
      </c>
    </row>
    <row r="6851" spans="1:6" x14ac:dyDescent="0.35">
      <c r="A6851">
        <v>87032</v>
      </c>
      <c r="B6851" t="s">
        <v>7197</v>
      </c>
      <c r="C6851" t="s">
        <v>432</v>
      </c>
      <c r="D6851" t="s">
        <v>433</v>
      </c>
      <c r="E6851">
        <v>57.597900000000003</v>
      </c>
      <c r="F6851">
        <f t="shared" ref="F6851:F6914" si="111">INT(A6851/1000)</f>
        <v>87</v>
      </c>
    </row>
    <row r="6852" spans="1:6" x14ac:dyDescent="0.35">
      <c r="A6852">
        <v>87033</v>
      </c>
      <c r="B6852" t="s">
        <v>7198</v>
      </c>
      <c r="C6852" t="s">
        <v>442</v>
      </c>
      <c r="D6852" t="s">
        <v>433</v>
      </c>
      <c r="E6852">
        <v>144.53729999999999</v>
      </c>
      <c r="F6852">
        <f t="shared" si="111"/>
        <v>87</v>
      </c>
    </row>
    <row r="6853" spans="1:6" x14ac:dyDescent="0.35">
      <c r="A6853">
        <v>87034</v>
      </c>
      <c r="B6853" t="s">
        <v>7199</v>
      </c>
      <c r="C6853" t="s">
        <v>432</v>
      </c>
      <c r="D6853" t="s">
        <v>433</v>
      </c>
      <c r="E6853">
        <v>19.230499999999999</v>
      </c>
      <c r="F6853">
        <f t="shared" si="111"/>
        <v>87</v>
      </c>
    </row>
    <row r="6854" spans="1:6" x14ac:dyDescent="0.35">
      <c r="A6854">
        <v>87035</v>
      </c>
      <c r="B6854" t="s">
        <v>7200</v>
      </c>
      <c r="C6854" t="s">
        <v>432</v>
      </c>
      <c r="D6854" t="s">
        <v>433</v>
      </c>
      <c r="E6854">
        <v>26.677600000000002</v>
      </c>
      <c r="F6854">
        <f t="shared" si="111"/>
        <v>87</v>
      </c>
    </row>
    <row r="6855" spans="1:6" x14ac:dyDescent="0.35">
      <c r="A6855">
        <v>87036</v>
      </c>
      <c r="B6855" t="s">
        <v>7201</v>
      </c>
      <c r="C6855" t="s">
        <v>432</v>
      </c>
      <c r="D6855" t="s">
        <v>433</v>
      </c>
      <c r="E6855">
        <v>23.6873</v>
      </c>
      <c r="F6855">
        <f t="shared" si="111"/>
        <v>87</v>
      </c>
    </row>
    <row r="6856" spans="1:6" x14ac:dyDescent="0.35">
      <c r="A6856">
        <v>87037</v>
      </c>
      <c r="B6856" t="s">
        <v>7202</v>
      </c>
      <c r="C6856" t="s">
        <v>432</v>
      </c>
      <c r="D6856" t="s">
        <v>433</v>
      </c>
      <c r="E6856">
        <v>308.1157</v>
      </c>
      <c r="F6856">
        <f t="shared" si="111"/>
        <v>87</v>
      </c>
    </row>
    <row r="6857" spans="1:6" x14ac:dyDescent="0.35">
      <c r="A6857">
        <v>87038</v>
      </c>
      <c r="B6857" t="s">
        <v>7203</v>
      </c>
      <c r="C6857" t="s">
        <v>451</v>
      </c>
      <c r="D6857" t="s">
        <v>433</v>
      </c>
      <c r="E6857">
        <v>205.4034</v>
      </c>
      <c r="F6857">
        <f t="shared" si="111"/>
        <v>87</v>
      </c>
    </row>
    <row r="6858" spans="1:6" x14ac:dyDescent="0.35">
      <c r="A6858">
        <v>87039</v>
      </c>
      <c r="B6858" t="s">
        <v>7204</v>
      </c>
      <c r="C6858" t="s">
        <v>432</v>
      </c>
      <c r="D6858" t="s">
        <v>433</v>
      </c>
      <c r="E6858">
        <v>13.093299999999999</v>
      </c>
      <c r="F6858">
        <f t="shared" si="111"/>
        <v>87</v>
      </c>
    </row>
    <row r="6859" spans="1:6" x14ac:dyDescent="0.35">
      <c r="A6859">
        <v>87040</v>
      </c>
      <c r="B6859" t="s">
        <v>7205</v>
      </c>
      <c r="C6859" t="s">
        <v>432</v>
      </c>
      <c r="D6859" t="s">
        <v>433</v>
      </c>
      <c r="E6859">
        <v>6.7508999999999997</v>
      </c>
      <c r="F6859">
        <f t="shared" si="111"/>
        <v>87</v>
      </c>
    </row>
    <row r="6860" spans="1:6" x14ac:dyDescent="0.35">
      <c r="A6860">
        <v>87041</v>
      </c>
      <c r="B6860" t="s">
        <v>7206</v>
      </c>
      <c r="C6860" t="s">
        <v>442</v>
      </c>
      <c r="D6860" t="s">
        <v>433</v>
      </c>
      <c r="E6860">
        <v>10.723800000000001</v>
      </c>
      <c r="F6860">
        <f t="shared" si="111"/>
        <v>87</v>
      </c>
    </row>
    <row r="6861" spans="1:6" x14ac:dyDescent="0.35">
      <c r="A6861">
        <v>87042</v>
      </c>
      <c r="B6861" t="s">
        <v>7207</v>
      </c>
      <c r="C6861" t="s">
        <v>428</v>
      </c>
      <c r="D6861" t="s">
        <v>429</v>
      </c>
      <c r="E6861">
        <v>5.5792000000000002</v>
      </c>
      <c r="F6861">
        <f t="shared" si="111"/>
        <v>87</v>
      </c>
    </row>
    <row r="6862" spans="1:6" x14ac:dyDescent="0.35">
      <c r="A6862">
        <v>87043</v>
      </c>
      <c r="B6862" t="s">
        <v>7208</v>
      </c>
      <c r="C6862" t="s">
        <v>432</v>
      </c>
      <c r="D6862" t="s">
        <v>433</v>
      </c>
      <c r="E6862">
        <v>25.5854</v>
      </c>
      <c r="F6862">
        <f t="shared" si="111"/>
        <v>87</v>
      </c>
    </row>
    <row r="6863" spans="1:6" x14ac:dyDescent="0.35">
      <c r="A6863">
        <v>87044</v>
      </c>
      <c r="B6863" t="s">
        <v>7209</v>
      </c>
      <c r="C6863" t="s">
        <v>442</v>
      </c>
      <c r="D6863" t="s">
        <v>433</v>
      </c>
      <c r="E6863">
        <v>6.5133999999999999</v>
      </c>
      <c r="F6863">
        <f t="shared" si="111"/>
        <v>87</v>
      </c>
    </row>
    <row r="6864" spans="1:6" x14ac:dyDescent="0.35">
      <c r="A6864">
        <v>87045</v>
      </c>
      <c r="B6864" t="s">
        <v>7210</v>
      </c>
      <c r="C6864" t="s">
        <v>428</v>
      </c>
      <c r="D6864" t="s">
        <v>429</v>
      </c>
      <c r="E6864">
        <v>3.1013000000000002</v>
      </c>
      <c r="F6864">
        <f t="shared" si="111"/>
        <v>87</v>
      </c>
    </row>
    <row r="6865" spans="1:6" x14ac:dyDescent="0.35">
      <c r="A6865">
        <v>87046</v>
      </c>
      <c r="B6865" t="s">
        <v>7211</v>
      </c>
      <c r="C6865" t="s">
        <v>432</v>
      </c>
      <c r="D6865" t="s">
        <v>433</v>
      </c>
      <c r="E6865">
        <v>25.8123</v>
      </c>
      <c r="F6865">
        <f t="shared" si="111"/>
        <v>87</v>
      </c>
    </row>
    <row r="6866" spans="1:6" x14ac:dyDescent="0.35">
      <c r="A6866">
        <v>87047</v>
      </c>
      <c r="B6866" t="s">
        <v>7212</v>
      </c>
      <c r="C6866" t="s">
        <v>442</v>
      </c>
      <c r="D6866" t="s">
        <v>433</v>
      </c>
      <c r="E6866">
        <v>26.736599999999999</v>
      </c>
      <c r="F6866">
        <f t="shared" si="111"/>
        <v>87</v>
      </c>
    </row>
    <row r="6867" spans="1:6" x14ac:dyDescent="0.35">
      <c r="A6867">
        <v>87048</v>
      </c>
      <c r="B6867" t="s">
        <v>7213</v>
      </c>
      <c r="C6867" t="s">
        <v>442</v>
      </c>
      <c r="D6867" t="s">
        <v>433</v>
      </c>
      <c r="E6867">
        <v>18.4696</v>
      </c>
      <c r="F6867">
        <f t="shared" si="111"/>
        <v>87</v>
      </c>
    </row>
    <row r="6868" spans="1:6" x14ac:dyDescent="0.35">
      <c r="A6868">
        <v>87049</v>
      </c>
      <c r="B6868" t="s">
        <v>7214</v>
      </c>
      <c r="C6868" t="s">
        <v>442</v>
      </c>
      <c r="D6868" t="s">
        <v>433</v>
      </c>
      <c r="E6868">
        <v>24.549299999999999</v>
      </c>
      <c r="F6868">
        <f t="shared" si="111"/>
        <v>87</v>
      </c>
    </row>
    <row r="6869" spans="1:6" x14ac:dyDescent="0.35">
      <c r="A6869">
        <v>87050</v>
      </c>
      <c r="B6869" t="s">
        <v>7215</v>
      </c>
      <c r="C6869" t="s">
        <v>442</v>
      </c>
      <c r="D6869" t="s">
        <v>433</v>
      </c>
      <c r="E6869">
        <v>19.333200000000001</v>
      </c>
      <c r="F6869">
        <f t="shared" si="111"/>
        <v>87</v>
      </c>
    </row>
    <row r="6870" spans="1:6" x14ac:dyDescent="0.35">
      <c r="A6870">
        <v>87051</v>
      </c>
      <c r="B6870" t="s">
        <v>7216</v>
      </c>
      <c r="C6870" t="s">
        <v>442</v>
      </c>
      <c r="D6870" t="s">
        <v>433</v>
      </c>
      <c r="E6870">
        <v>6.3886000000000003</v>
      </c>
      <c r="F6870">
        <f t="shared" si="111"/>
        <v>87</v>
      </c>
    </row>
    <row r="6871" spans="1:6" x14ac:dyDescent="0.35">
      <c r="A6871">
        <v>87052</v>
      </c>
      <c r="B6871" t="s">
        <v>7217</v>
      </c>
      <c r="C6871" t="s">
        <v>442</v>
      </c>
      <c r="D6871" t="s">
        <v>433</v>
      </c>
      <c r="E6871">
        <v>5.4390000000000001</v>
      </c>
      <c r="F6871">
        <f t="shared" si="111"/>
        <v>87</v>
      </c>
    </row>
    <row r="6872" spans="1:6" x14ac:dyDescent="0.35">
      <c r="A6872">
        <v>87053</v>
      </c>
      <c r="B6872" t="s">
        <v>7218</v>
      </c>
      <c r="C6872" t="s">
        <v>442</v>
      </c>
      <c r="D6872" t="s">
        <v>433</v>
      </c>
      <c r="E6872">
        <v>9.9939999999999998</v>
      </c>
      <c r="F6872">
        <f t="shared" si="111"/>
        <v>87</v>
      </c>
    </row>
    <row r="6873" spans="1:6" x14ac:dyDescent="0.35">
      <c r="A6873">
        <v>87054</v>
      </c>
      <c r="B6873" t="s">
        <v>7219</v>
      </c>
      <c r="C6873" t="s">
        <v>432</v>
      </c>
      <c r="D6873" t="s">
        <v>433</v>
      </c>
      <c r="E6873">
        <v>128.04910000000001</v>
      </c>
      <c r="F6873">
        <f t="shared" si="111"/>
        <v>87</v>
      </c>
    </row>
    <row r="6874" spans="1:6" x14ac:dyDescent="0.35">
      <c r="A6874">
        <v>87055</v>
      </c>
      <c r="B6874" t="s">
        <v>7220</v>
      </c>
      <c r="C6874" t="s">
        <v>432</v>
      </c>
      <c r="D6874" t="s">
        <v>433</v>
      </c>
      <c r="E6874">
        <v>77.060900000000004</v>
      </c>
      <c r="F6874">
        <f t="shared" si="111"/>
        <v>87</v>
      </c>
    </row>
    <row r="6875" spans="1:6" x14ac:dyDescent="0.35">
      <c r="A6875">
        <v>87056</v>
      </c>
      <c r="B6875" t="s">
        <v>7221</v>
      </c>
      <c r="C6875" t="s">
        <v>442</v>
      </c>
      <c r="D6875" t="s">
        <v>433</v>
      </c>
      <c r="E6875">
        <v>35.061999999999998</v>
      </c>
      <c r="F6875">
        <f t="shared" si="111"/>
        <v>87</v>
      </c>
    </row>
    <row r="6876" spans="1:6" x14ac:dyDescent="0.35">
      <c r="A6876">
        <v>87057</v>
      </c>
      <c r="B6876" t="s">
        <v>7222</v>
      </c>
      <c r="C6876" t="s">
        <v>451</v>
      </c>
      <c r="D6876" t="s">
        <v>433</v>
      </c>
      <c r="E6876">
        <v>37.005099999999999</v>
      </c>
      <c r="F6876">
        <f t="shared" si="111"/>
        <v>87</v>
      </c>
    </row>
    <row r="6877" spans="1:6" x14ac:dyDescent="0.35">
      <c r="A6877">
        <v>87058</v>
      </c>
      <c r="B6877" t="s">
        <v>7223</v>
      </c>
      <c r="C6877" t="s">
        <v>442</v>
      </c>
      <c r="D6877" t="s">
        <v>433</v>
      </c>
      <c r="E6877">
        <v>39.4208</v>
      </c>
      <c r="F6877">
        <f t="shared" si="111"/>
        <v>87</v>
      </c>
    </row>
    <row r="6878" spans="1:6" x14ac:dyDescent="0.35">
      <c r="A6878">
        <v>88001</v>
      </c>
      <c r="B6878" t="s">
        <v>7224</v>
      </c>
      <c r="C6878" t="s">
        <v>442</v>
      </c>
      <c r="D6878" t="s">
        <v>433</v>
      </c>
      <c r="E6878">
        <v>103.0689</v>
      </c>
      <c r="F6878">
        <f t="shared" si="111"/>
        <v>88</v>
      </c>
    </row>
    <row r="6879" spans="1:6" x14ac:dyDescent="0.35">
      <c r="A6879">
        <v>88002</v>
      </c>
      <c r="B6879" t="s">
        <v>7225</v>
      </c>
      <c r="C6879" t="s">
        <v>428</v>
      </c>
      <c r="D6879" t="s">
        <v>429</v>
      </c>
      <c r="E6879">
        <v>127.7139</v>
      </c>
      <c r="F6879">
        <f t="shared" si="111"/>
        <v>88</v>
      </c>
    </row>
    <row r="6880" spans="1:6" x14ac:dyDescent="0.35">
      <c r="A6880">
        <v>88003</v>
      </c>
      <c r="B6880" t="s">
        <v>7226</v>
      </c>
      <c r="C6880" t="s">
        <v>428</v>
      </c>
      <c r="D6880" t="s">
        <v>429</v>
      </c>
      <c r="E6880">
        <v>66.162999999999997</v>
      </c>
      <c r="F6880">
        <f t="shared" si="111"/>
        <v>88</v>
      </c>
    </row>
    <row r="6881" spans="1:6" x14ac:dyDescent="0.35">
      <c r="A6881">
        <v>88004</v>
      </c>
      <c r="B6881" t="s">
        <v>7227</v>
      </c>
      <c r="C6881" t="s">
        <v>442</v>
      </c>
      <c r="D6881" t="s">
        <v>433</v>
      </c>
      <c r="E6881">
        <v>42.5486</v>
      </c>
      <c r="F6881">
        <f t="shared" si="111"/>
        <v>88</v>
      </c>
    </row>
    <row r="6882" spans="1:6" x14ac:dyDescent="0.35">
      <c r="A6882">
        <v>88005</v>
      </c>
      <c r="B6882" t="s">
        <v>7228</v>
      </c>
      <c r="C6882" t="s">
        <v>442</v>
      </c>
      <c r="D6882" t="s">
        <v>433</v>
      </c>
      <c r="E6882">
        <v>114.2901</v>
      </c>
      <c r="F6882">
        <f t="shared" si="111"/>
        <v>88</v>
      </c>
    </row>
    <row r="6883" spans="1:6" x14ac:dyDescent="0.35">
      <c r="A6883">
        <v>88006</v>
      </c>
      <c r="B6883" t="s">
        <v>7229</v>
      </c>
      <c r="C6883" t="s">
        <v>428</v>
      </c>
      <c r="D6883" t="s">
        <v>429</v>
      </c>
      <c r="E6883">
        <v>292.68880000000001</v>
      </c>
      <c r="F6883">
        <f t="shared" si="111"/>
        <v>88</v>
      </c>
    </row>
    <row r="6884" spans="1:6" x14ac:dyDescent="0.35">
      <c r="A6884">
        <v>88007</v>
      </c>
      <c r="B6884" t="s">
        <v>7230</v>
      </c>
      <c r="C6884" t="s">
        <v>442</v>
      </c>
      <c r="D6884" t="s">
        <v>433</v>
      </c>
      <c r="E6884">
        <v>57.103299999999997</v>
      </c>
      <c r="F6884">
        <f t="shared" si="111"/>
        <v>88</v>
      </c>
    </row>
    <row r="6885" spans="1:6" x14ac:dyDescent="0.35">
      <c r="A6885">
        <v>88008</v>
      </c>
      <c r="B6885" t="s">
        <v>7231</v>
      </c>
      <c r="C6885" t="s">
        <v>442</v>
      </c>
      <c r="D6885" t="s">
        <v>433</v>
      </c>
      <c r="E6885">
        <v>15.535</v>
      </c>
      <c r="F6885">
        <f t="shared" si="111"/>
        <v>88</v>
      </c>
    </row>
    <row r="6886" spans="1:6" x14ac:dyDescent="0.35">
      <c r="A6886">
        <v>88009</v>
      </c>
      <c r="B6886" t="s">
        <v>110</v>
      </c>
      <c r="C6886" t="s">
        <v>511</v>
      </c>
      <c r="D6886" t="s">
        <v>429</v>
      </c>
      <c r="E6886">
        <v>443.41140000000001</v>
      </c>
      <c r="F6886">
        <f t="shared" si="111"/>
        <v>88</v>
      </c>
    </row>
    <row r="6887" spans="1:6" x14ac:dyDescent="0.35">
      <c r="A6887">
        <v>88010</v>
      </c>
      <c r="B6887" t="s">
        <v>7232</v>
      </c>
      <c r="C6887" t="s">
        <v>428</v>
      </c>
      <c r="D6887" t="s">
        <v>429</v>
      </c>
      <c r="E6887">
        <v>40.317399999999999</v>
      </c>
      <c r="F6887">
        <f t="shared" si="111"/>
        <v>88</v>
      </c>
    </row>
    <row r="6888" spans="1:6" x14ac:dyDescent="0.35">
      <c r="A6888">
        <v>88011</v>
      </c>
      <c r="B6888" t="s">
        <v>7233</v>
      </c>
      <c r="C6888" t="s">
        <v>442</v>
      </c>
      <c r="D6888" t="s">
        <v>433</v>
      </c>
      <c r="E6888">
        <v>138.68510000000001</v>
      </c>
      <c r="F6888">
        <f t="shared" si="111"/>
        <v>88</v>
      </c>
    </row>
    <row r="6889" spans="1:6" x14ac:dyDescent="0.35">
      <c r="A6889">
        <v>88012</v>
      </c>
      <c r="B6889" t="s">
        <v>7234</v>
      </c>
      <c r="C6889" t="s">
        <v>442</v>
      </c>
      <c r="D6889" t="s">
        <v>433</v>
      </c>
      <c r="E6889">
        <v>182.07159999999999</v>
      </c>
      <c r="F6889">
        <f t="shared" si="111"/>
        <v>88</v>
      </c>
    </row>
    <row r="6890" spans="1:6" x14ac:dyDescent="0.35">
      <c r="A6890">
        <v>89001</v>
      </c>
      <c r="B6890" t="s">
        <v>7235</v>
      </c>
      <c r="C6890" t="s">
        <v>442</v>
      </c>
      <c r="D6890" t="s">
        <v>433</v>
      </c>
      <c r="E6890">
        <v>111.4689</v>
      </c>
      <c r="F6890">
        <f t="shared" si="111"/>
        <v>89</v>
      </c>
    </row>
    <row r="6891" spans="1:6" x14ac:dyDescent="0.35">
      <c r="A6891">
        <v>89002</v>
      </c>
      <c r="B6891" t="s">
        <v>7236</v>
      </c>
      <c r="C6891" t="s">
        <v>442</v>
      </c>
      <c r="D6891" t="s">
        <v>433</v>
      </c>
      <c r="E6891">
        <v>74.938299999999998</v>
      </c>
      <c r="F6891">
        <f t="shared" si="111"/>
        <v>89</v>
      </c>
    </row>
    <row r="6892" spans="1:6" x14ac:dyDescent="0.35">
      <c r="A6892">
        <v>89003</v>
      </c>
      <c r="B6892" t="s">
        <v>7237</v>
      </c>
      <c r="C6892" t="s">
        <v>432</v>
      </c>
      <c r="D6892" t="s">
        <v>433</v>
      </c>
      <c r="E6892">
        <v>57.348300000000002</v>
      </c>
      <c r="F6892">
        <f t="shared" si="111"/>
        <v>89</v>
      </c>
    </row>
    <row r="6893" spans="1:6" x14ac:dyDescent="0.35">
      <c r="A6893">
        <v>89004</v>
      </c>
      <c r="B6893" t="s">
        <v>7238</v>
      </c>
      <c r="C6893" t="s">
        <v>432</v>
      </c>
      <c r="D6893" t="s">
        <v>433</v>
      </c>
      <c r="E6893">
        <v>52.493699999999997</v>
      </c>
      <c r="F6893">
        <f t="shared" si="111"/>
        <v>89</v>
      </c>
    </row>
    <row r="6894" spans="1:6" x14ac:dyDescent="0.35">
      <c r="A6894">
        <v>89005</v>
      </c>
      <c r="B6894" t="s">
        <v>7239</v>
      </c>
      <c r="C6894" t="s">
        <v>442</v>
      </c>
      <c r="D6894" t="s">
        <v>433</v>
      </c>
      <c r="E6894">
        <v>15.503</v>
      </c>
      <c r="F6894">
        <f t="shared" si="111"/>
        <v>89</v>
      </c>
    </row>
    <row r="6895" spans="1:6" x14ac:dyDescent="0.35">
      <c r="A6895">
        <v>89006</v>
      </c>
      <c r="B6895" t="s">
        <v>7240</v>
      </c>
      <c r="C6895" t="s">
        <v>442</v>
      </c>
      <c r="D6895" t="s">
        <v>433</v>
      </c>
      <c r="E6895">
        <v>158.76910000000001</v>
      </c>
      <c r="F6895">
        <f t="shared" si="111"/>
        <v>89</v>
      </c>
    </row>
    <row r="6896" spans="1:6" x14ac:dyDescent="0.35">
      <c r="A6896">
        <v>89007</v>
      </c>
      <c r="B6896" t="s">
        <v>7241</v>
      </c>
      <c r="C6896" t="s">
        <v>432</v>
      </c>
      <c r="D6896" t="s">
        <v>433</v>
      </c>
      <c r="E6896">
        <v>19.745100000000001</v>
      </c>
      <c r="F6896">
        <f t="shared" si="111"/>
        <v>89</v>
      </c>
    </row>
    <row r="6897" spans="1:6" x14ac:dyDescent="0.35">
      <c r="A6897">
        <v>89008</v>
      </c>
      <c r="B6897" t="s">
        <v>7242</v>
      </c>
      <c r="C6897" t="s">
        <v>432</v>
      </c>
      <c r="D6897" t="s">
        <v>433</v>
      </c>
      <c r="E6897">
        <v>23.879899999999999</v>
      </c>
      <c r="F6897">
        <f t="shared" si="111"/>
        <v>89</v>
      </c>
    </row>
    <row r="6898" spans="1:6" x14ac:dyDescent="0.35">
      <c r="A6898">
        <v>89009</v>
      </c>
      <c r="B6898" t="s">
        <v>7243</v>
      </c>
      <c r="C6898" t="s">
        <v>428</v>
      </c>
      <c r="D6898" t="s">
        <v>429</v>
      </c>
      <c r="E6898">
        <v>26.746200000000002</v>
      </c>
      <c r="F6898">
        <f t="shared" si="111"/>
        <v>89</v>
      </c>
    </row>
    <row r="6899" spans="1:6" x14ac:dyDescent="0.35">
      <c r="A6899">
        <v>89010</v>
      </c>
      <c r="B6899" t="s">
        <v>7244</v>
      </c>
      <c r="C6899" t="s">
        <v>442</v>
      </c>
      <c r="D6899" t="s">
        <v>433</v>
      </c>
      <c r="E6899">
        <v>74.954499999999996</v>
      </c>
      <c r="F6899">
        <f t="shared" si="111"/>
        <v>89</v>
      </c>
    </row>
    <row r="6900" spans="1:6" x14ac:dyDescent="0.35">
      <c r="A6900">
        <v>89011</v>
      </c>
      <c r="B6900" t="s">
        <v>7245</v>
      </c>
      <c r="C6900" t="s">
        <v>442</v>
      </c>
      <c r="D6900" t="s">
        <v>433</v>
      </c>
      <c r="E6900">
        <v>216.4828</v>
      </c>
      <c r="F6900">
        <f t="shared" si="111"/>
        <v>89</v>
      </c>
    </row>
    <row r="6901" spans="1:6" x14ac:dyDescent="0.35">
      <c r="A6901">
        <v>89012</v>
      </c>
      <c r="B6901" t="s">
        <v>7246</v>
      </c>
      <c r="C6901" t="s">
        <v>442</v>
      </c>
      <c r="D6901" t="s">
        <v>433</v>
      </c>
      <c r="E6901">
        <v>136.15360000000001</v>
      </c>
      <c r="F6901">
        <f t="shared" si="111"/>
        <v>89</v>
      </c>
    </row>
    <row r="6902" spans="1:6" x14ac:dyDescent="0.35">
      <c r="A6902">
        <v>89013</v>
      </c>
      <c r="B6902" t="s">
        <v>7247</v>
      </c>
      <c r="C6902" t="s">
        <v>442</v>
      </c>
      <c r="D6902" t="s">
        <v>433</v>
      </c>
      <c r="E6902">
        <v>553.5883</v>
      </c>
      <c r="F6902">
        <f t="shared" si="111"/>
        <v>89</v>
      </c>
    </row>
    <row r="6903" spans="1:6" x14ac:dyDescent="0.35">
      <c r="A6903">
        <v>89014</v>
      </c>
      <c r="B6903" t="s">
        <v>7248</v>
      </c>
      <c r="C6903" t="s">
        <v>432</v>
      </c>
      <c r="D6903" t="s">
        <v>433</v>
      </c>
      <c r="E6903">
        <v>50.939399999999999</v>
      </c>
      <c r="F6903">
        <f t="shared" si="111"/>
        <v>89</v>
      </c>
    </row>
    <row r="6904" spans="1:6" x14ac:dyDescent="0.35">
      <c r="A6904">
        <v>89015</v>
      </c>
      <c r="B6904" t="s">
        <v>7249</v>
      </c>
      <c r="C6904" t="s">
        <v>432</v>
      </c>
      <c r="D6904" t="s">
        <v>433</v>
      </c>
      <c r="E6904">
        <v>87.097499999999997</v>
      </c>
      <c r="F6904">
        <f t="shared" si="111"/>
        <v>89</v>
      </c>
    </row>
    <row r="6905" spans="1:6" x14ac:dyDescent="0.35">
      <c r="A6905">
        <v>89016</v>
      </c>
      <c r="B6905" t="s">
        <v>7250</v>
      </c>
      <c r="C6905" t="s">
        <v>442</v>
      </c>
      <c r="D6905" t="s">
        <v>433</v>
      </c>
      <c r="E6905">
        <v>75.444000000000003</v>
      </c>
      <c r="F6905">
        <f t="shared" si="111"/>
        <v>89</v>
      </c>
    </row>
    <row r="6906" spans="1:6" x14ac:dyDescent="0.35">
      <c r="A6906">
        <v>89017</v>
      </c>
      <c r="B6906" t="s">
        <v>111</v>
      </c>
      <c r="C6906" t="s">
        <v>511</v>
      </c>
      <c r="D6906" t="s">
        <v>429</v>
      </c>
      <c r="E6906">
        <v>207.71770000000001</v>
      </c>
      <c r="F6906">
        <f t="shared" si="111"/>
        <v>89</v>
      </c>
    </row>
    <row r="6907" spans="1:6" x14ac:dyDescent="0.35">
      <c r="A6907">
        <v>89018</v>
      </c>
      <c r="B6907" t="s">
        <v>7251</v>
      </c>
      <c r="C6907" t="s">
        <v>442</v>
      </c>
      <c r="D6907" t="s">
        <v>433</v>
      </c>
      <c r="E6907">
        <v>13.135400000000001</v>
      </c>
      <c r="F6907">
        <f t="shared" si="111"/>
        <v>89</v>
      </c>
    </row>
    <row r="6908" spans="1:6" x14ac:dyDescent="0.35">
      <c r="A6908">
        <v>89019</v>
      </c>
      <c r="B6908" t="s">
        <v>7252</v>
      </c>
      <c r="C6908" t="s">
        <v>442</v>
      </c>
      <c r="D6908" t="s">
        <v>433</v>
      </c>
      <c r="E6908">
        <v>93.295100000000005</v>
      </c>
      <c r="F6908">
        <f t="shared" si="111"/>
        <v>89</v>
      </c>
    </row>
    <row r="6909" spans="1:6" x14ac:dyDescent="0.35">
      <c r="A6909">
        <v>89020</v>
      </c>
      <c r="B6909" t="s">
        <v>7253</v>
      </c>
      <c r="C6909" t="s">
        <v>432</v>
      </c>
      <c r="D6909" t="s">
        <v>433</v>
      </c>
      <c r="E6909">
        <v>14.906700000000001</v>
      </c>
      <c r="F6909">
        <f t="shared" si="111"/>
        <v>89</v>
      </c>
    </row>
    <row r="6910" spans="1:6" x14ac:dyDescent="0.35">
      <c r="A6910">
        <v>89021</v>
      </c>
      <c r="B6910" t="s">
        <v>7254</v>
      </c>
      <c r="C6910" t="s">
        <v>428</v>
      </c>
      <c r="D6910" t="s">
        <v>429</v>
      </c>
      <c r="E6910">
        <v>57.198</v>
      </c>
      <c r="F6910">
        <f t="shared" si="111"/>
        <v>89</v>
      </c>
    </row>
    <row r="6911" spans="1:6" x14ac:dyDescent="0.35">
      <c r="A6911">
        <v>90001</v>
      </c>
      <c r="B6911" t="s">
        <v>7255</v>
      </c>
      <c r="C6911" t="s">
        <v>432</v>
      </c>
      <c r="D6911" t="s">
        <v>433</v>
      </c>
      <c r="E6911">
        <v>86.491699999999994</v>
      </c>
      <c r="F6911">
        <f t="shared" si="111"/>
        <v>90</v>
      </c>
    </row>
    <row r="6912" spans="1:6" x14ac:dyDescent="0.35">
      <c r="A6912">
        <v>90002</v>
      </c>
      <c r="B6912" t="s">
        <v>7256</v>
      </c>
      <c r="C6912" t="s">
        <v>432</v>
      </c>
      <c r="D6912" t="s">
        <v>433</v>
      </c>
      <c r="E6912">
        <v>197.369</v>
      </c>
      <c r="F6912">
        <f t="shared" si="111"/>
        <v>90</v>
      </c>
    </row>
    <row r="6913" spans="1:6" x14ac:dyDescent="0.35">
      <c r="A6913">
        <v>90003</v>
      </c>
      <c r="B6913" t="s">
        <v>7257</v>
      </c>
      <c r="C6913" t="s">
        <v>442</v>
      </c>
      <c r="D6913" t="s">
        <v>433</v>
      </c>
      <c r="E6913">
        <v>224.86429999999999</v>
      </c>
      <c r="F6913">
        <f t="shared" si="111"/>
        <v>90</v>
      </c>
    </row>
    <row r="6914" spans="1:6" x14ac:dyDescent="0.35">
      <c r="A6914">
        <v>90004</v>
      </c>
      <c r="B6914" t="s">
        <v>7258</v>
      </c>
      <c r="C6914" t="s">
        <v>432</v>
      </c>
      <c r="D6914" t="s">
        <v>433</v>
      </c>
      <c r="E6914">
        <v>37.010899999999999</v>
      </c>
      <c r="F6914">
        <f t="shared" si="111"/>
        <v>90</v>
      </c>
    </row>
    <row r="6915" spans="1:6" x14ac:dyDescent="0.35">
      <c r="A6915">
        <v>90005</v>
      </c>
      <c r="B6915" t="s">
        <v>7259</v>
      </c>
      <c r="C6915" t="s">
        <v>442</v>
      </c>
      <c r="D6915" t="s">
        <v>433</v>
      </c>
      <c r="E6915">
        <v>37.745800000000003</v>
      </c>
      <c r="F6915">
        <f t="shared" ref="F6915:F6978" si="112">INT(A6915/1000)</f>
        <v>90</v>
      </c>
    </row>
    <row r="6916" spans="1:6" x14ac:dyDescent="0.35">
      <c r="A6916">
        <v>90006</v>
      </c>
      <c r="B6916" t="s">
        <v>7260</v>
      </c>
      <c r="C6916" t="s">
        <v>442</v>
      </c>
      <c r="D6916" t="s">
        <v>433</v>
      </c>
      <c r="E6916">
        <v>232.11269999999999</v>
      </c>
      <c r="F6916">
        <f t="shared" si="112"/>
        <v>90</v>
      </c>
    </row>
    <row r="6917" spans="1:6" x14ac:dyDescent="0.35">
      <c r="A6917">
        <v>90007</v>
      </c>
      <c r="B6917" t="s">
        <v>7261</v>
      </c>
      <c r="C6917" t="s">
        <v>442</v>
      </c>
      <c r="D6917" t="s">
        <v>433</v>
      </c>
      <c r="E6917">
        <v>21.3445</v>
      </c>
      <c r="F6917">
        <f t="shared" si="112"/>
        <v>90</v>
      </c>
    </row>
    <row r="6918" spans="1:6" x14ac:dyDescent="0.35">
      <c r="A6918">
        <v>90008</v>
      </c>
      <c r="B6918" t="s">
        <v>7262</v>
      </c>
      <c r="C6918" t="s">
        <v>451</v>
      </c>
      <c r="D6918" t="s">
        <v>433</v>
      </c>
      <c r="E6918">
        <v>93.994200000000006</v>
      </c>
      <c r="F6918">
        <f t="shared" si="112"/>
        <v>90</v>
      </c>
    </row>
    <row r="6919" spans="1:6" x14ac:dyDescent="0.35">
      <c r="A6919">
        <v>90009</v>
      </c>
      <c r="B6919" t="s">
        <v>7263</v>
      </c>
      <c r="C6919" t="s">
        <v>442</v>
      </c>
      <c r="D6919" t="s">
        <v>433</v>
      </c>
      <c r="E6919">
        <v>201.9768</v>
      </c>
      <c r="F6919">
        <f t="shared" si="112"/>
        <v>90</v>
      </c>
    </row>
    <row r="6920" spans="1:6" x14ac:dyDescent="0.35">
      <c r="A6920">
        <v>90010</v>
      </c>
      <c r="B6920" t="s">
        <v>7264</v>
      </c>
      <c r="C6920" t="s">
        <v>442</v>
      </c>
      <c r="D6920" t="s">
        <v>433</v>
      </c>
      <c r="E6920">
        <v>26.5046</v>
      </c>
      <c r="F6920">
        <f t="shared" si="112"/>
        <v>90</v>
      </c>
    </row>
    <row r="6921" spans="1:6" x14ac:dyDescent="0.35">
      <c r="A6921">
        <v>90011</v>
      </c>
      <c r="B6921" t="s">
        <v>7265</v>
      </c>
      <c r="C6921" t="s">
        <v>442</v>
      </c>
      <c r="D6921" t="s">
        <v>433</v>
      </c>
      <c r="E6921">
        <v>22.2135</v>
      </c>
      <c r="F6921">
        <f t="shared" si="112"/>
        <v>90</v>
      </c>
    </row>
    <row r="6922" spans="1:6" x14ac:dyDescent="0.35">
      <c r="A6922">
        <v>90012</v>
      </c>
      <c r="B6922" t="s">
        <v>7266</v>
      </c>
      <c r="C6922" t="s">
        <v>432</v>
      </c>
      <c r="D6922" t="s">
        <v>433</v>
      </c>
      <c r="E6922">
        <v>74.959199999999996</v>
      </c>
      <c r="F6922">
        <f t="shared" si="112"/>
        <v>90</v>
      </c>
    </row>
    <row r="6923" spans="1:6" x14ac:dyDescent="0.35">
      <c r="A6923">
        <v>90013</v>
      </c>
      <c r="B6923" t="s">
        <v>7267</v>
      </c>
      <c r="C6923" t="s">
        <v>442</v>
      </c>
      <c r="D6923" t="s">
        <v>433</v>
      </c>
      <c r="E6923">
        <v>149.9545</v>
      </c>
      <c r="F6923">
        <f t="shared" si="112"/>
        <v>90</v>
      </c>
    </row>
    <row r="6924" spans="1:6" x14ac:dyDescent="0.35">
      <c r="A6924">
        <v>90014</v>
      </c>
      <c r="B6924" t="s">
        <v>7268</v>
      </c>
      <c r="C6924" t="s">
        <v>432</v>
      </c>
      <c r="D6924" t="s">
        <v>433</v>
      </c>
      <c r="E6924">
        <v>75.070800000000006</v>
      </c>
      <c r="F6924">
        <f t="shared" si="112"/>
        <v>90</v>
      </c>
    </row>
    <row r="6925" spans="1:6" x14ac:dyDescent="0.35">
      <c r="A6925">
        <v>90015</v>
      </c>
      <c r="B6925" t="s">
        <v>7269</v>
      </c>
      <c r="C6925" t="s">
        <v>442</v>
      </c>
      <c r="D6925" t="s">
        <v>433</v>
      </c>
      <c r="E6925">
        <v>4.6932</v>
      </c>
      <c r="F6925">
        <f t="shared" si="112"/>
        <v>90</v>
      </c>
    </row>
    <row r="6926" spans="1:6" x14ac:dyDescent="0.35">
      <c r="A6926">
        <v>90016</v>
      </c>
      <c r="B6926" t="s">
        <v>7270</v>
      </c>
      <c r="C6926" t="s">
        <v>432</v>
      </c>
      <c r="D6926" t="s">
        <v>433</v>
      </c>
      <c r="E6926">
        <v>33.683</v>
      </c>
      <c r="F6926">
        <f t="shared" si="112"/>
        <v>90</v>
      </c>
    </row>
    <row r="6927" spans="1:6" x14ac:dyDescent="0.35">
      <c r="A6927">
        <v>90017</v>
      </c>
      <c r="B6927" t="s">
        <v>7271</v>
      </c>
      <c r="C6927" t="s">
        <v>432</v>
      </c>
      <c r="D6927" t="s">
        <v>433</v>
      </c>
      <c r="E6927">
        <v>176.61619999999999</v>
      </c>
      <c r="F6927">
        <f t="shared" si="112"/>
        <v>90</v>
      </c>
    </row>
    <row r="6928" spans="1:6" x14ac:dyDescent="0.35">
      <c r="A6928">
        <v>90018</v>
      </c>
      <c r="B6928" t="s">
        <v>7272</v>
      </c>
      <c r="C6928" t="s">
        <v>432</v>
      </c>
      <c r="D6928" t="s">
        <v>433</v>
      </c>
      <c r="E6928">
        <v>97.007000000000005</v>
      </c>
      <c r="F6928">
        <f t="shared" si="112"/>
        <v>90</v>
      </c>
    </row>
    <row r="6929" spans="1:6" x14ac:dyDescent="0.35">
      <c r="A6929">
        <v>90019</v>
      </c>
      <c r="B6929" t="s">
        <v>7273</v>
      </c>
      <c r="C6929" t="s">
        <v>432</v>
      </c>
      <c r="D6929" t="s">
        <v>433</v>
      </c>
      <c r="E6929">
        <v>21.606000000000002</v>
      </c>
      <c r="F6929">
        <f t="shared" si="112"/>
        <v>90</v>
      </c>
    </row>
    <row r="6930" spans="1:6" x14ac:dyDescent="0.35">
      <c r="A6930">
        <v>90020</v>
      </c>
      <c r="B6930" t="s">
        <v>7274</v>
      </c>
      <c r="C6930" t="s">
        <v>432</v>
      </c>
      <c r="D6930" t="s">
        <v>433</v>
      </c>
      <c r="E6930">
        <v>17.744399999999999</v>
      </c>
      <c r="F6930">
        <f t="shared" si="112"/>
        <v>90</v>
      </c>
    </row>
    <row r="6931" spans="1:6" x14ac:dyDescent="0.35">
      <c r="A6931">
        <v>90021</v>
      </c>
      <c r="B6931" t="s">
        <v>7275</v>
      </c>
      <c r="C6931" t="s">
        <v>442</v>
      </c>
      <c r="D6931" t="s">
        <v>433</v>
      </c>
      <c r="E6931">
        <v>126.1448</v>
      </c>
      <c r="F6931">
        <f t="shared" si="112"/>
        <v>90</v>
      </c>
    </row>
    <row r="6932" spans="1:6" x14ac:dyDescent="0.35">
      <c r="A6932">
        <v>90022</v>
      </c>
      <c r="B6932" t="s">
        <v>7276</v>
      </c>
      <c r="C6932" t="s">
        <v>428</v>
      </c>
      <c r="D6932" t="s">
        <v>429</v>
      </c>
      <c r="E6932">
        <v>11.745100000000001</v>
      </c>
      <c r="F6932">
        <f t="shared" si="112"/>
        <v>90</v>
      </c>
    </row>
    <row r="6933" spans="1:6" x14ac:dyDescent="0.35">
      <c r="A6933">
        <v>90023</v>
      </c>
      <c r="B6933" t="s">
        <v>7277</v>
      </c>
      <c r="C6933" t="s">
        <v>432</v>
      </c>
      <c r="D6933" t="s">
        <v>433</v>
      </c>
      <c r="E6933">
        <v>43.232100000000003</v>
      </c>
      <c r="F6933">
        <f t="shared" si="112"/>
        <v>90</v>
      </c>
    </row>
    <row r="6934" spans="1:6" x14ac:dyDescent="0.35">
      <c r="A6934">
        <v>90024</v>
      </c>
      <c r="B6934" t="s">
        <v>7278</v>
      </c>
      <c r="C6934" t="s">
        <v>442</v>
      </c>
      <c r="D6934" t="s">
        <v>433</v>
      </c>
      <c r="E6934">
        <v>24.783899999999999</v>
      </c>
      <c r="F6934">
        <f t="shared" si="112"/>
        <v>90</v>
      </c>
    </row>
    <row r="6935" spans="1:6" x14ac:dyDescent="0.35">
      <c r="A6935">
        <v>90025</v>
      </c>
      <c r="B6935" t="s">
        <v>7279</v>
      </c>
      <c r="C6935" t="s">
        <v>442</v>
      </c>
      <c r="D6935" t="s">
        <v>433</v>
      </c>
      <c r="E6935">
        <v>98.134699999999995</v>
      </c>
      <c r="F6935">
        <f t="shared" si="112"/>
        <v>90</v>
      </c>
    </row>
    <row r="6936" spans="1:6" x14ac:dyDescent="0.35">
      <c r="A6936">
        <v>90026</v>
      </c>
      <c r="B6936" t="s">
        <v>7280</v>
      </c>
      <c r="C6936" t="s">
        <v>428</v>
      </c>
      <c r="D6936" t="s">
        <v>429</v>
      </c>
      <c r="E6936">
        <v>30.827300000000001</v>
      </c>
      <c r="F6936">
        <f t="shared" si="112"/>
        <v>90</v>
      </c>
    </row>
    <row r="6937" spans="1:6" x14ac:dyDescent="0.35">
      <c r="A6937">
        <v>90027</v>
      </c>
      <c r="B6937" t="s">
        <v>7281</v>
      </c>
      <c r="C6937" t="s">
        <v>442</v>
      </c>
      <c r="D6937" t="s">
        <v>433</v>
      </c>
      <c r="E6937">
        <v>39.547400000000003</v>
      </c>
      <c r="F6937">
        <f t="shared" si="112"/>
        <v>90</v>
      </c>
    </row>
    <row r="6938" spans="1:6" x14ac:dyDescent="0.35">
      <c r="A6938">
        <v>90028</v>
      </c>
      <c r="B6938" t="s">
        <v>7282</v>
      </c>
      <c r="C6938" t="s">
        <v>432</v>
      </c>
      <c r="D6938" t="s">
        <v>433</v>
      </c>
      <c r="E6938">
        <v>18.7075</v>
      </c>
      <c r="F6938">
        <f t="shared" si="112"/>
        <v>90</v>
      </c>
    </row>
    <row r="6939" spans="1:6" x14ac:dyDescent="0.35">
      <c r="A6939">
        <v>90029</v>
      </c>
      <c r="B6939" t="s">
        <v>7283</v>
      </c>
      <c r="C6939" t="s">
        <v>428</v>
      </c>
      <c r="D6939" t="s">
        <v>429</v>
      </c>
      <c r="E6939">
        <v>36.363900000000001</v>
      </c>
      <c r="F6939">
        <f t="shared" si="112"/>
        <v>90</v>
      </c>
    </row>
    <row r="6940" spans="1:6" x14ac:dyDescent="0.35">
      <c r="A6940">
        <v>90030</v>
      </c>
      <c r="B6940" t="s">
        <v>7284</v>
      </c>
      <c r="C6940" t="s">
        <v>442</v>
      </c>
      <c r="D6940" t="s">
        <v>433</v>
      </c>
      <c r="E6940">
        <v>46.819400000000002</v>
      </c>
      <c r="F6940">
        <f t="shared" si="112"/>
        <v>90</v>
      </c>
    </row>
    <row r="6941" spans="1:6" x14ac:dyDescent="0.35">
      <c r="A6941">
        <v>90031</v>
      </c>
      <c r="B6941" t="s">
        <v>7285</v>
      </c>
      <c r="C6941" t="s">
        <v>432</v>
      </c>
      <c r="D6941" t="s">
        <v>433</v>
      </c>
      <c r="E6941">
        <v>56.6873</v>
      </c>
      <c r="F6941">
        <f t="shared" si="112"/>
        <v>90</v>
      </c>
    </row>
    <row r="6942" spans="1:6" x14ac:dyDescent="0.35">
      <c r="A6942">
        <v>90032</v>
      </c>
      <c r="B6942" t="s">
        <v>7286</v>
      </c>
      <c r="C6942" t="s">
        <v>442</v>
      </c>
      <c r="D6942" t="s">
        <v>433</v>
      </c>
      <c r="E6942">
        <v>23.8706</v>
      </c>
      <c r="F6942">
        <f t="shared" si="112"/>
        <v>90</v>
      </c>
    </row>
    <row r="6943" spans="1:6" x14ac:dyDescent="0.35">
      <c r="A6943">
        <v>90033</v>
      </c>
      <c r="B6943" t="s">
        <v>7287</v>
      </c>
      <c r="C6943" t="s">
        <v>428</v>
      </c>
      <c r="D6943" t="s">
        <v>429</v>
      </c>
      <c r="E6943">
        <v>110.7714</v>
      </c>
      <c r="F6943">
        <f t="shared" si="112"/>
        <v>90</v>
      </c>
    </row>
    <row r="6944" spans="1:6" x14ac:dyDescent="0.35">
      <c r="A6944">
        <v>90034</v>
      </c>
      <c r="B6944" t="s">
        <v>7288</v>
      </c>
      <c r="C6944" t="s">
        <v>432</v>
      </c>
      <c r="D6944" t="s">
        <v>433</v>
      </c>
      <c r="E6944">
        <v>20.0991</v>
      </c>
      <c r="F6944">
        <f t="shared" si="112"/>
        <v>90</v>
      </c>
    </row>
    <row r="6945" spans="1:6" x14ac:dyDescent="0.35">
      <c r="A6945">
        <v>90035</v>
      </c>
      <c r="B6945" t="s">
        <v>7289</v>
      </c>
      <c r="C6945" t="s">
        <v>432</v>
      </c>
      <c r="D6945" t="s">
        <v>433</v>
      </c>
      <c r="E6945">
        <v>55.654699999999998</v>
      </c>
      <c r="F6945">
        <f t="shared" si="112"/>
        <v>90</v>
      </c>
    </row>
    <row r="6946" spans="1:6" x14ac:dyDescent="0.35">
      <c r="A6946">
        <v>90036</v>
      </c>
      <c r="B6946" t="s">
        <v>7290</v>
      </c>
      <c r="C6946" t="s">
        <v>432</v>
      </c>
      <c r="D6946" t="s">
        <v>433</v>
      </c>
      <c r="E6946">
        <v>134.2294</v>
      </c>
      <c r="F6946">
        <f t="shared" si="112"/>
        <v>90</v>
      </c>
    </row>
    <row r="6947" spans="1:6" x14ac:dyDescent="0.35">
      <c r="A6947">
        <v>90037</v>
      </c>
      <c r="B6947" t="s">
        <v>7291</v>
      </c>
      <c r="C6947" t="s">
        <v>442</v>
      </c>
      <c r="D6947" t="s">
        <v>433</v>
      </c>
      <c r="E6947">
        <v>88.4328</v>
      </c>
      <c r="F6947">
        <f t="shared" si="112"/>
        <v>90</v>
      </c>
    </row>
    <row r="6948" spans="1:6" x14ac:dyDescent="0.35">
      <c r="A6948">
        <v>90038</v>
      </c>
      <c r="B6948" t="s">
        <v>7292</v>
      </c>
      <c r="C6948" t="s">
        <v>432</v>
      </c>
      <c r="D6948" t="s">
        <v>433</v>
      </c>
      <c r="E6948">
        <v>18.360900000000001</v>
      </c>
      <c r="F6948">
        <f t="shared" si="112"/>
        <v>90</v>
      </c>
    </row>
    <row r="6949" spans="1:6" x14ac:dyDescent="0.35">
      <c r="A6949">
        <v>90039</v>
      </c>
      <c r="B6949" t="s">
        <v>7293</v>
      </c>
      <c r="C6949" t="s">
        <v>442</v>
      </c>
      <c r="D6949" t="s">
        <v>433</v>
      </c>
      <c r="E6949">
        <v>23.223800000000001</v>
      </c>
      <c r="F6949">
        <f t="shared" si="112"/>
        <v>90</v>
      </c>
    </row>
    <row r="6950" spans="1:6" x14ac:dyDescent="0.35">
      <c r="A6950">
        <v>90040</v>
      </c>
      <c r="B6950" t="s">
        <v>7294</v>
      </c>
      <c r="C6950" t="s">
        <v>432</v>
      </c>
      <c r="D6950" t="s">
        <v>433</v>
      </c>
      <c r="E6950">
        <v>13.269399999999999</v>
      </c>
      <c r="F6950">
        <f t="shared" si="112"/>
        <v>90</v>
      </c>
    </row>
    <row r="6951" spans="1:6" x14ac:dyDescent="0.35">
      <c r="A6951">
        <v>90041</v>
      </c>
      <c r="B6951" t="s">
        <v>7295</v>
      </c>
      <c r="C6951" t="s">
        <v>428</v>
      </c>
      <c r="D6951" t="s">
        <v>429</v>
      </c>
      <c r="E6951">
        <v>123.9164</v>
      </c>
      <c r="F6951">
        <f t="shared" si="112"/>
        <v>90</v>
      </c>
    </row>
    <row r="6952" spans="1:6" x14ac:dyDescent="0.35">
      <c r="A6952">
        <v>90042</v>
      </c>
      <c r="B6952" t="s">
        <v>7296</v>
      </c>
      <c r="C6952" t="s">
        <v>442</v>
      </c>
      <c r="D6952" t="s">
        <v>433</v>
      </c>
      <c r="E6952">
        <v>94.320700000000002</v>
      </c>
      <c r="F6952">
        <f t="shared" si="112"/>
        <v>90</v>
      </c>
    </row>
    <row r="6953" spans="1:6" x14ac:dyDescent="0.35">
      <c r="A6953">
        <v>90043</v>
      </c>
      <c r="B6953" t="s">
        <v>7297</v>
      </c>
      <c r="C6953" t="s">
        <v>428</v>
      </c>
      <c r="D6953" t="s">
        <v>429</v>
      </c>
      <c r="E6953">
        <v>11.008800000000001</v>
      </c>
      <c r="F6953">
        <f t="shared" si="112"/>
        <v>90</v>
      </c>
    </row>
    <row r="6954" spans="1:6" x14ac:dyDescent="0.35">
      <c r="A6954">
        <v>90044</v>
      </c>
      <c r="B6954" t="s">
        <v>7298</v>
      </c>
      <c r="C6954" t="s">
        <v>432</v>
      </c>
      <c r="D6954" t="s">
        <v>433</v>
      </c>
      <c r="E6954">
        <v>67.242999999999995</v>
      </c>
      <c r="F6954">
        <f t="shared" si="112"/>
        <v>90</v>
      </c>
    </row>
    <row r="6955" spans="1:6" x14ac:dyDescent="0.35">
      <c r="A6955">
        <v>90045</v>
      </c>
      <c r="B6955" t="s">
        <v>7299</v>
      </c>
      <c r="C6955" t="s">
        <v>451</v>
      </c>
      <c r="D6955" t="s">
        <v>433</v>
      </c>
      <c r="E6955">
        <v>51.632899999999999</v>
      </c>
      <c r="F6955">
        <f t="shared" si="112"/>
        <v>90</v>
      </c>
    </row>
    <row r="6956" spans="1:6" x14ac:dyDescent="0.35">
      <c r="A6956">
        <v>90046</v>
      </c>
      <c r="B6956" t="s">
        <v>7300</v>
      </c>
      <c r="C6956" t="s">
        <v>428</v>
      </c>
      <c r="D6956" t="s">
        <v>429</v>
      </c>
      <c r="E6956">
        <v>68.508600000000001</v>
      </c>
      <c r="F6956">
        <f t="shared" si="112"/>
        <v>90</v>
      </c>
    </row>
    <row r="6957" spans="1:6" x14ac:dyDescent="0.35">
      <c r="A6957">
        <v>90047</v>
      </c>
      <c r="B6957" t="s">
        <v>7301</v>
      </c>
      <c r="C6957" t="s">
        <v>511</v>
      </c>
      <c r="D6957" t="s">
        <v>429</v>
      </c>
      <c r="E6957">
        <v>384.9051</v>
      </c>
      <c r="F6957">
        <f t="shared" si="112"/>
        <v>90</v>
      </c>
    </row>
    <row r="6958" spans="1:6" x14ac:dyDescent="0.35">
      <c r="A6958">
        <v>90048</v>
      </c>
      <c r="B6958" t="s">
        <v>7302</v>
      </c>
      <c r="C6958" t="s">
        <v>428</v>
      </c>
      <c r="D6958" t="s">
        <v>429</v>
      </c>
      <c r="E6958">
        <v>33.645200000000003</v>
      </c>
      <c r="F6958">
        <f t="shared" si="112"/>
        <v>90</v>
      </c>
    </row>
    <row r="6959" spans="1:6" x14ac:dyDescent="0.35">
      <c r="A6959">
        <v>90049</v>
      </c>
      <c r="B6959" t="s">
        <v>7303</v>
      </c>
      <c r="C6959" t="s">
        <v>442</v>
      </c>
      <c r="D6959" t="s">
        <v>433</v>
      </c>
      <c r="E6959">
        <v>215.6284</v>
      </c>
      <c r="F6959">
        <f t="shared" si="112"/>
        <v>90</v>
      </c>
    </row>
    <row r="6960" spans="1:6" x14ac:dyDescent="0.35">
      <c r="A6960">
        <v>90050</v>
      </c>
      <c r="B6960" t="s">
        <v>7304</v>
      </c>
      <c r="C6960" t="s">
        <v>428</v>
      </c>
      <c r="D6960" t="s">
        <v>429</v>
      </c>
      <c r="E6960">
        <v>97.3416</v>
      </c>
      <c r="F6960">
        <f t="shared" si="112"/>
        <v>90</v>
      </c>
    </row>
    <row r="6961" spans="1:6" x14ac:dyDescent="0.35">
      <c r="A6961">
        <v>90051</v>
      </c>
      <c r="B6961" t="s">
        <v>7305</v>
      </c>
      <c r="C6961" t="s">
        <v>428</v>
      </c>
      <c r="D6961" t="s">
        <v>429</v>
      </c>
      <c r="E6961">
        <v>30.364000000000001</v>
      </c>
      <c r="F6961">
        <f t="shared" si="112"/>
        <v>90</v>
      </c>
    </row>
    <row r="6962" spans="1:6" x14ac:dyDescent="0.35">
      <c r="A6962">
        <v>90052</v>
      </c>
      <c r="B6962" t="s">
        <v>7306</v>
      </c>
      <c r="C6962" t="s">
        <v>442</v>
      </c>
      <c r="D6962" t="s">
        <v>433</v>
      </c>
      <c r="E6962">
        <v>254.45699999999999</v>
      </c>
      <c r="F6962">
        <f t="shared" si="112"/>
        <v>90</v>
      </c>
    </row>
    <row r="6963" spans="1:6" x14ac:dyDescent="0.35">
      <c r="A6963">
        <v>90053</v>
      </c>
      <c r="B6963" t="s">
        <v>7307</v>
      </c>
      <c r="C6963" t="s">
        <v>432</v>
      </c>
      <c r="D6963" t="s">
        <v>433</v>
      </c>
      <c r="E6963">
        <v>48.414000000000001</v>
      </c>
      <c r="F6963">
        <f t="shared" si="112"/>
        <v>90</v>
      </c>
    </row>
    <row r="6964" spans="1:6" x14ac:dyDescent="0.35">
      <c r="A6964">
        <v>90054</v>
      </c>
      <c r="B6964" t="s">
        <v>7308</v>
      </c>
      <c r="C6964" t="s">
        <v>432</v>
      </c>
      <c r="D6964" t="s">
        <v>433</v>
      </c>
      <c r="E6964">
        <v>44.619799999999998</v>
      </c>
      <c r="F6964">
        <f t="shared" si="112"/>
        <v>90</v>
      </c>
    </row>
    <row r="6965" spans="1:6" x14ac:dyDescent="0.35">
      <c r="A6965">
        <v>90055</v>
      </c>
      <c r="B6965" t="s">
        <v>7309</v>
      </c>
      <c r="C6965" t="s">
        <v>432</v>
      </c>
      <c r="D6965" t="s">
        <v>433</v>
      </c>
      <c r="E6965">
        <v>164.03829999999999</v>
      </c>
      <c r="F6965">
        <f t="shared" si="112"/>
        <v>90</v>
      </c>
    </row>
    <row r="6966" spans="1:6" x14ac:dyDescent="0.35">
      <c r="A6966">
        <v>90056</v>
      </c>
      <c r="B6966" t="s">
        <v>7310</v>
      </c>
      <c r="C6966" t="s">
        <v>442</v>
      </c>
      <c r="D6966" t="s">
        <v>433</v>
      </c>
      <c r="E6966">
        <v>61.086199999999998</v>
      </c>
      <c r="F6966">
        <f t="shared" si="112"/>
        <v>90</v>
      </c>
    </row>
    <row r="6967" spans="1:6" x14ac:dyDescent="0.35">
      <c r="A6967">
        <v>90057</v>
      </c>
      <c r="B6967" t="s">
        <v>7311</v>
      </c>
      <c r="C6967" t="s">
        <v>428</v>
      </c>
      <c r="D6967" t="s">
        <v>429</v>
      </c>
      <c r="E6967">
        <v>96.275999999999996</v>
      </c>
      <c r="F6967">
        <f t="shared" si="112"/>
        <v>90</v>
      </c>
    </row>
    <row r="6968" spans="1:6" x14ac:dyDescent="0.35">
      <c r="A6968">
        <v>90058</v>
      </c>
      <c r="B6968" t="s">
        <v>7312</v>
      </c>
      <c r="C6968" t="s">
        <v>428</v>
      </c>
      <c r="D6968" t="s">
        <v>429</v>
      </c>
      <c r="E6968">
        <v>105.91889999999999</v>
      </c>
      <c r="F6968">
        <f t="shared" si="112"/>
        <v>90</v>
      </c>
    </row>
    <row r="6969" spans="1:6" x14ac:dyDescent="0.35">
      <c r="A6969">
        <v>90059</v>
      </c>
      <c r="B6969" t="s">
        <v>7313</v>
      </c>
      <c r="C6969" t="s">
        <v>432</v>
      </c>
      <c r="D6969" t="s">
        <v>433</v>
      </c>
      <c r="E6969">
        <v>79.005499999999998</v>
      </c>
      <c r="F6969">
        <f t="shared" si="112"/>
        <v>90</v>
      </c>
    </row>
    <row r="6970" spans="1:6" x14ac:dyDescent="0.35">
      <c r="A6970">
        <v>90060</v>
      </c>
      <c r="B6970" t="s">
        <v>7314</v>
      </c>
      <c r="C6970" t="s">
        <v>442</v>
      </c>
      <c r="D6970" t="s">
        <v>433</v>
      </c>
      <c r="E6970">
        <v>52.766599999999997</v>
      </c>
      <c r="F6970">
        <f t="shared" si="112"/>
        <v>90</v>
      </c>
    </row>
    <row r="6971" spans="1:6" x14ac:dyDescent="0.35">
      <c r="A6971">
        <v>90061</v>
      </c>
      <c r="B6971" t="s">
        <v>7315</v>
      </c>
      <c r="C6971" t="s">
        <v>442</v>
      </c>
      <c r="D6971" t="s">
        <v>433</v>
      </c>
      <c r="E6971">
        <v>20.969799999999999</v>
      </c>
      <c r="F6971">
        <f t="shared" si="112"/>
        <v>90</v>
      </c>
    </row>
    <row r="6972" spans="1:6" x14ac:dyDescent="0.35">
      <c r="A6972">
        <v>90062</v>
      </c>
      <c r="B6972" t="s">
        <v>7316</v>
      </c>
      <c r="C6972" t="s">
        <v>432</v>
      </c>
      <c r="D6972" t="s">
        <v>433</v>
      </c>
      <c r="E6972">
        <v>147.90549999999999</v>
      </c>
      <c r="F6972">
        <f t="shared" si="112"/>
        <v>90</v>
      </c>
    </row>
    <row r="6973" spans="1:6" x14ac:dyDescent="0.35">
      <c r="A6973">
        <v>90063</v>
      </c>
      <c r="B6973" t="s">
        <v>7317</v>
      </c>
      <c r="C6973" t="s">
        <v>432</v>
      </c>
      <c r="D6973" t="s">
        <v>433</v>
      </c>
      <c r="E6973">
        <v>104.3085</v>
      </c>
      <c r="F6973">
        <f t="shared" si="112"/>
        <v>90</v>
      </c>
    </row>
    <row r="6974" spans="1:6" x14ac:dyDescent="0.35">
      <c r="A6974">
        <v>90064</v>
      </c>
      <c r="B6974" t="s">
        <v>112</v>
      </c>
      <c r="C6974" t="s">
        <v>511</v>
      </c>
      <c r="D6974" t="s">
        <v>429</v>
      </c>
      <c r="E6974">
        <v>546.62789999999995</v>
      </c>
      <c r="F6974">
        <f t="shared" si="112"/>
        <v>90</v>
      </c>
    </row>
    <row r="6975" spans="1:6" x14ac:dyDescent="0.35">
      <c r="A6975">
        <v>90065</v>
      </c>
      <c r="B6975" t="s">
        <v>7318</v>
      </c>
      <c r="C6975" t="s">
        <v>432</v>
      </c>
      <c r="D6975" t="s">
        <v>433</v>
      </c>
      <c r="E6975">
        <v>40.427900000000001</v>
      </c>
      <c r="F6975">
        <f t="shared" si="112"/>
        <v>90</v>
      </c>
    </row>
    <row r="6976" spans="1:6" x14ac:dyDescent="0.35">
      <c r="A6976">
        <v>90066</v>
      </c>
      <c r="B6976" t="s">
        <v>7319</v>
      </c>
      <c r="C6976" t="s">
        <v>442</v>
      </c>
      <c r="D6976" t="s">
        <v>433</v>
      </c>
      <c r="E6976">
        <v>39.297600000000003</v>
      </c>
      <c r="F6976">
        <f t="shared" si="112"/>
        <v>90</v>
      </c>
    </row>
    <row r="6977" spans="1:6" x14ac:dyDescent="0.35">
      <c r="A6977">
        <v>90067</v>
      </c>
      <c r="B6977" t="s">
        <v>7320</v>
      </c>
      <c r="C6977" t="s">
        <v>428</v>
      </c>
      <c r="D6977" t="s">
        <v>429</v>
      </c>
      <c r="E6977">
        <v>30.959599999999998</v>
      </c>
      <c r="F6977">
        <f t="shared" si="112"/>
        <v>90</v>
      </c>
    </row>
    <row r="6978" spans="1:6" x14ac:dyDescent="0.35">
      <c r="A6978">
        <v>90068</v>
      </c>
      <c r="B6978" t="s">
        <v>7321</v>
      </c>
      <c r="C6978" t="s">
        <v>428</v>
      </c>
      <c r="D6978" t="s">
        <v>429</v>
      </c>
      <c r="E6978">
        <v>43.116900000000001</v>
      </c>
      <c r="F6978">
        <f t="shared" si="112"/>
        <v>90</v>
      </c>
    </row>
    <row r="6979" spans="1:6" x14ac:dyDescent="0.35">
      <c r="A6979">
        <v>90069</v>
      </c>
      <c r="B6979" t="s">
        <v>7322</v>
      </c>
      <c r="C6979" t="s">
        <v>428</v>
      </c>
      <c r="D6979" t="s">
        <v>429</v>
      </c>
      <c r="E6979">
        <v>66.837500000000006</v>
      </c>
      <c r="F6979">
        <f t="shared" ref="F6979:F7042" si="113">INT(A6979/1000)</f>
        <v>90</v>
      </c>
    </row>
    <row r="6980" spans="1:6" x14ac:dyDescent="0.35">
      <c r="A6980">
        <v>90070</v>
      </c>
      <c r="B6980" t="s">
        <v>7323</v>
      </c>
      <c r="C6980" t="s">
        <v>432</v>
      </c>
      <c r="D6980" t="s">
        <v>433</v>
      </c>
      <c r="E6980">
        <v>210.5642</v>
      </c>
      <c r="F6980">
        <f t="shared" si="113"/>
        <v>90</v>
      </c>
    </row>
    <row r="6981" spans="1:6" x14ac:dyDescent="0.35">
      <c r="A6981">
        <v>90071</v>
      </c>
      <c r="B6981" t="s">
        <v>7324</v>
      </c>
      <c r="C6981" t="s">
        <v>442</v>
      </c>
      <c r="D6981" t="s">
        <v>433</v>
      </c>
      <c r="E6981">
        <v>64.150800000000004</v>
      </c>
      <c r="F6981">
        <f t="shared" si="113"/>
        <v>90</v>
      </c>
    </row>
    <row r="6982" spans="1:6" x14ac:dyDescent="0.35">
      <c r="A6982">
        <v>90072</v>
      </c>
      <c r="B6982" t="s">
        <v>7325</v>
      </c>
      <c r="C6982" t="s">
        <v>428</v>
      </c>
      <c r="D6982" t="s">
        <v>429</v>
      </c>
      <c r="E6982">
        <v>10.6356</v>
      </c>
      <c r="F6982">
        <f t="shared" si="113"/>
        <v>90</v>
      </c>
    </row>
    <row r="6983" spans="1:6" x14ac:dyDescent="0.35">
      <c r="A6983">
        <v>90073</v>
      </c>
      <c r="B6983" t="s">
        <v>7326</v>
      </c>
      <c r="C6983" t="s">
        <v>442</v>
      </c>
      <c r="D6983" t="s">
        <v>433</v>
      </c>
      <c r="E6983">
        <v>36.156999999999996</v>
      </c>
      <c r="F6983">
        <f t="shared" si="113"/>
        <v>90</v>
      </c>
    </row>
    <row r="6984" spans="1:6" x14ac:dyDescent="0.35">
      <c r="A6984">
        <v>90074</v>
      </c>
      <c r="B6984" t="s">
        <v>7327</v>
      </c>
      <c r="C6984" t="s">
        <v>432</v>
      </c>
      <c r="D6984" t="s">
        <v>433</v>
      </c>
      <c r="E6984">
        <v>134.6232</v>
      </c>
      <c r="F6984">
        <f t="shared" si="113"/>
        <v>90</v>
      </c>
    </row>
    <row r="6985" spans="1:6" x14ac:dyDescent="0.35">
      <c r="A6985">
        <v>90075</v>
      </c>
      <c r="B6985" t="s">
        <v>7328</v>
      </c>
      <c r="C6985" t="s">
        <v>432</v>
      </c>
      <c r="D6985" t="s">
        <v>433</v>
      </c>
      <c r="E6985">
        <v>66.186099999999996</v>
      </c>
      <c r="F6985">
        <f t="shared" si="113"/>
        <v>90</v>
      </c>
    </row>
    <row r="6986" spans="1:6" x14ac:dyDescent="0.35">
      <c r="A6986">
        <v>90076</v>
      </c>
      <c r="B6986" t="s">
        <v>7329</v>
      </c>
      <c r="C6986" t="s">
        <v>428</v>
      </c>
      <c r="D6986" t="s">
        <v>429</v>
      </c>
      <c r="E6986">
        <v>56.615699999999997</v>
      </c>
      <c r="F6986">
        <f t="shared" si="113"/>
        <v>90</v>
      </c>
    </row>
    <row r="6987" spans="1:6" x14ac:dyDescent="0.35">
      <c r="A6987">
        <v>90077</v>
      </c>
      <c r="B6987" t="s">
        <v>7330</v>
      </c>
      <c r="C6987" t="s">
        <v>428</v>
      </c>
      <c r="D6987" t="s">
        <v>429</v>
      </c>
      <c r="E6987">
        <v>30.5579</v>
      </c>
      <c r="F6987">
        <f t="shared" si="113"/>
        <v>90</v>
      </c>
    </row>
    <row r="6988" spans="1:6" x14ac:dyDescent="0.35">
      <c r="A6988">
        <v>90078</v>
      </c>
      <c r="B6988" t="s">
        <v>7331</v>
      </c>
      <c r="C6988" t="s">
        <v>442</v>
      </c>
      <c r="D6988" t="s">
        <v>433</v>
      </c>
      <c r="E6988">
        <v>203.667</v>
      </c>
      <c r="F6988">
        <f t="shared" si="113"/>
        <v>90</v>
      </c>
    </row>
    <row r="6989" spans="1:6" x14ac:dyDescent="0.35">
      <c r="A6989">
        <v>90079</v>
      </c>
      <c r="B6989" t="s">
        <v>7332</v>
      </c>
      <c r="C6989" t="s">
        <v>432</v>
      </c>
      <c r="D6989" t="s">
        <v>433</v>
      </c>
      <c r="E6989">
        <v>25.4026</v>
      </c>
      <c r="F6989">
        <f t="shared" si="113"/>
        <v>90</v>
      </c>
    </row>
    <row r="6990" spans="1:6" x14ac:dyDescent="0.35">
      <c r="A6990">
        <v>90080</v>
      </c>
      <c r="B6990" t="s">
        <v>7333</v>
      </c>
      <c r="C6990" t="s">
        <v>428</v>
      </c>
      <c r="D6990" t="s">
        <v>429</v>
      </c>
      <c r="E6990">
        <v>83.785200000000003</v>
      </c>
      <c r="F6990">
        <f t="shared" si="113"/>
        <v>90</v>
      </c>
    </row>
    <row r="6991" spans="1:6" x14ac:dyDescent="0.35">
      <c r="A6991">
        <v>90081</v>
      </c>
      <c r="B6991" t="s">
        <v>7334</v>
      </c>
      <c r="C6991" t="s">
        <v>432</v>
      </c>
      <c r="D6991" t="s">
        <v>433</v>
      </c>
      <c r="E6991">
        <v>31.270800000000001</v>
      </c>
      <c r="F6991">
        <f t="shared" si="113"/>
        <v>90</v>
      </c>
    </row>
    <row r="6992" spans="1:6" x14ac:dyDescent="0.35">
      <c r="A6992">
        <v>90082</v>
      </c>
      <c r="B6992" t="s">
        <v>7335</v>
      </c>
      <c r="C6992" t="s">
        <v>432</v>
      </c>
      <c r="D6992" t="s">
        <v>433</v>
      </c>
      <c r="E6992">
        <v>51.095300000000002</v>
      </c>
      <c r="F6992">
        <f t="shared" si="113"/>
        <v>90</v>
      </c>
    </row>
    <row r="6993" spans="1:6" x14ac:dyDescent="0.35">
      <c r="A6993">
        <v>90083</v>
      </c>
      <c r="B6993" t="s">
        <v>7336</v>
      </c>
      <c r="C6993" t="s">
        <v>428</v>
      </c>
      <c r="D6993" t="s">
        <v>429</v>
      </c>
      <c r="E6993">
        <v>36.888399999999997</v>
      </c>
      <c r="F6993">
        <f t="shared" si="113"/>
        <v>90</v>
      </c>
    </row>
    <row r="6994" spans="1:6" x14ac:dyDescent="0.35">
      <c r="A6994">
        <v>90084</v>
      </c>
      <c r="B6994" t="s">
        <v>7337</v>
      </c>
      <c r="C6994" t="s">
        <v>428</v>
      </c>
      <c r="D6994" t="s">
        <v>429</v>
      </c>
      <c r="E6994">
        <v>118.2505</v>
      </c>
      <c r="F6994">
        <f t="shared" si="113"/>
        <v>90</v>
      </c>
    </row>
    <row r="6995" spans="1:6" x14ac:dyDescent="0.35">
      <c r="A6995">
        <v>90085</v>
      </c>
      <c r="B6995" t="s">
        <v>7338</v>
      </c>
      <c r="C6995" t="s">
        <v>442</v>
      </c>
      <c r="D6995" t="s">
        <v>433</v>
      </c>
      <c r="E6995">
        <v>81.424899999999994</v>
      </c>
      <c r="F6995">
        <f t="shared" si="113"/>
        <v>90</v>
      </c>
    </row>
    <row r="6996" spans="1:6" x14ac:dyDescent="0.35">
      <c r="A6996">
        <v>90086</v>
      </c>
      <c r="B6996" t="s">
        <v>7339</v>
      </c>
      <c r="C6996" t="s">
        <v>442</v>
      </c>
      <c r="D6996" t="s">
        <v>433</v>
      </c>
      <c r="E6996">
        <v>36.326300000000003</v>
      </c>
      <c r="F6996">
        <f t="shared" si="113"/>
        <v>90</v>
      </c>
    </row>
    <row r="6997" spans="1:6" x14ac:dyDescent="0.35">
      <c r="A6997">
        <v>90087</v>
      </c>
      <c r="B6997" t="s">
        <v>7340</v>
      </c>
      <c r="C6997" t="s">
        <v>432</v>
      </c>
      <c r="D6997" t="s">
        <v>433</v>
      </c>
      <c r="E6997">
        <v>23.256</v>
      </c>
      <c r="F6997">
        <f t="shared" si="113"/>
        <v>90</v>
      </c>
    </row>
    <row r="6998" spans="1:6" x14ac:dyDescent="0.35">
      <c r="A6998">
        <v>90088</v>
      </c>
      <c r="B6998" t="s">
        <v>7341</v>
      </c>
      <c r="C6998" t="s">
        <v>432</v>
      </c>
      <c r="D6998" t="s">
        <v>433</v>
      </c>
      <c r="E6998">
        <v>38.751399999999997</v>
      </c>
      <c r="F6998">
        <f t="shared" si="113"/>
        <v>90</v>
      </c>
    </row>
    <row r="6999" spans="1:6" x14ac:dyDescent="0.35">
      <c r="A6999">
        <v>90089</v>
      </c>
      <c r="B6999" t="s">
        <v>7342</v>
      </c>
      <c r="C6999" t="s">
        <v>442</v>
      </c>
      <c r="D6999" t="s">
        <v>433</v>
      </c>
      <c r="E6999">
        <v>59.322000000000003</v>
      </c>
      <c r="F6999">
        <f t="shared" si="113"/>
        <v>90</v>
      </c>
    </row>
    <row r="7000" spans="1:6" x14ac:dyDescent="0.35">
      <c r="A7000">
        <v>90090</v>
      </c>
      <c r="B7000" t="s">
        <v>7343</v>
      </c>
      <c r="C7000" t="s">
        <v>428</v>
      </c>
      <c r="D7000" t="s">
        <v>429</v>
      </c>
      <c r="E7000">
        <v>158.04910000000001</v>
      </c>
      <c r="F7000">
        <f t="shared" si="113"/>
        <v>90</v>
      </c>
    </row>
    <row r="7001" spans="1:6" x14ac:dyDescent="0.35">
      <c r="A7001">
        <v>90091</v>
      </c>
      <c r="B7001" t="s">
        <v>7344</v>
      </c>
      <c r="C7001" t="s">
        <v>428</v>
      </c>
      <c r="D7001" t="s">
        <v>429</v>
      </c>
      <c r="E7001">
        <v>56.537799999999997</v>
      </c>
      <c r="F7001">
        <f t="shared" si="113"/>
        <v>90</v>
      </c>
    </row>
    <row r="7002" spans="1:6" x14ac:dyDescent="0.35">
      <c r="A7002">
        <v>90092</v>
      </c>
      <c r="B7002" t="s">
        <v>7066</v>
      </c>
      <c r="C7002" t="s">
        <v>428</v>
      </c>
      <c r="D7002" t="s">
        <v>429</v>
      </c>
      <c r="E7002">
        <v>104.8622</v>
      </c>
      <c r="F7002">
        <f t="shared" si="113"/>
        <v>90</v>
      </c>
    </row>
    <row r="7003" spans="1:6" x14ac:dyDescent="0.35">
      <c r="A7003">
        <v>91001</v>
      </c>
      <c r="B7003" t="s">
        <v>7345</v>
      </c>
      <c r="C7003" t="s">
        <v>451</v>
      </c>
      <c r="D7003" t="s">
        <v>433</v>
      </c>
      <c r="E7003">
        <v>75.230999999999995</v>
      </c>
      <c r="F7003">
        <f t="shared" si="113"/>
        <v>91</v>
      </c>
    </row>
    <row r="7004" spans="1:6" x14ac:dyDescent="0.35">
      <c r="A7004">
        <v>91002</v>
      </c>
      <c r="B7004" t="s">
        <v>7346</v>
      </c>
      <c r="C7004" t="s">
        <v>451</v>
      </c>
      <c r="D7004" t="s">
        <v>433</v>
      </c>
      <c r="E7004">
        <v>162.58519999999999</v>
      </c>
      <c r="F7004">
        <f t="shared" si="113"/>
        <v>91</v>
      </c>
    </row>
    <row r="7005" spans="1:6" x14ac:dyDescent="0.35">
      <c r="A7005">
        <v>91003</v>
      </c>
      <c r="B7005" t="s">
        <v>7347</v>
      </c>
      <c r="C7005" t="s">
        <v>432</v>
      </c>
      <c r="D7005" t="s">
        <v>433</v>
      </c>
      <c r="E7005">
        <v>35.607199999999999</v>
      </c>
      <c r="F7005">
        <f t="shared" si="113"/>
        <v>91</v>
      </c>
    </row>
    <row r="7006" spans="1:6" x14ac:dyDescent="0.35">
      <c r="A7006">
        <v>91004</v>
      </c>
      <c r="B7006" t="s">
        <v>7348</v>
      </c>
      <c r="C7006" t="s">
        <v>432</v>
      </c>
      <c r="D7006" t="s">
        <v>433</v>
      </c>
      <c r="E7006">
        <v>51.198700000000002</v>
      </c>
      <c r="F7006">
        <f t="shared" si="113"/>
        <v>91</v>
      </c>
    </row>
    <row r="7007" spans="1:6" x14ac:dyDescent="0.35">
      <c r="A7007">
        <v>91005</v>
      </c>
      <c r="B7007" t="s">
        <v>7349</v>
      </c>
      <c r="C7007" t="s">
        <v>451</v>
      </c>
      <c r="D7007" t="s">
        <v>433</v>
      </c>
      <c r="E7007">
        <v>37.311599999999999</v>
      </c>
      <c r="F7007">
        <f t="shared" si="113"/>
        <v>91</v>
      </c>
    </row>
    <row r="7008" spans="1:6" x14ac:dyDescent="0.35">
      <c r="A7008">
        <v>91006</v>
      </c>
      <c r="B7008" t="s">
        <v>7350</v>
      </c>
      <c r="C7008" t="s">
        <v>451</v>
      </c>
      <c r="D7008" t="s">
        <v>433</v>
      </c>
      <c r="E7008">
        <v>212.28489999999999</v>
      </c>
      <c r="F7008">
        <f t="shared" si="113"/>
        <v>91</v>
      </c>
    </row>
    <row r="7009" spans="1:6" x14ac:dyDescent="0.35">
      <c r="A7009">
        <v>91007</v>
      </c>
      <c r="B7009" t="s">
        <v>7351</v>
      </c>
      <c r="C7009" t="s">
        <v>451</v>
      </c>
      <c r="D7009" t="s">
        <v>433</v>
      </c>
      <c r="E7009">
        <v>18.423300000000001</v>
      </c>
      <c r="F7009">
        <f t="shared" si="113"/>
        <v>91</v>
      </c>
    </row>
    <row r="7010" spans="1:6" x14ac:dyDescent="0.35">
      <c r="A7010">
        <v>91008</v>
      </c>
      <c r="B7010" t="s">
        <v>7352</v>
      </c>
      <c r="C7010" t="s">
        <v>442</v>
      </c>
      <c r="D7010" t="s">
        <v>433</v>
      </c>
      <c r="E7010">
        <v>17.734000000000002</v>
      </c>
      <c r="F7010">
        <f t="shared" si="113"/>
        <v>91</v>
      </c>
    </row>
    <row r="7011" spans="1:6" x14ac:dyDescent="0.35">
      <c r="A7011">
        <v>91009</v>
      </c>
      <c r="B7011" t="s">
        <v>7353</v>
      </c>
      <c r="C7011" t="s">
        <v>432</v>
      </c>
      <c r="D7011" t="s">
        <v>433</v>
      </c>
      <c r="E7011">
        <v>216.14349999999999</v>
      </c>
      <c r="F7011">
        <f t="shared" si="113"/>
        <v>91</v>
      </c>
    </row>
    <row r="7012" spans="1:6" x14ac:dyDescent="0.35">
      <c r="A7012">
        <v>91010</v>
      </c>
      <c r="B7012" t="s">
        <v>7354</v>
      </c>
      <c r="C7012" t="s">
        <v>432</v>
      </c>
      <c r="D7012" t="s">
        <v>433</v>
      </c>
      <c r="E7012">
        <v>108.056</v>
      </c>
      <c r="F7012">
        <f t="shared" si="113"/>
        <v>91</v>
      </c>
    </row>
    <row r="7013" spans="1:6" x14ac:dyDescent="0.35">
      <c r="A7013">
        <v>91011</v>
      </c>
      <c r="B7013" t="s">
        <v>7355</v>
      </c>
      <c r="C7013" t="s">
        <v>442</v>
      </c>
      <c r="D7013" t="s">
        <v>433</v>
      </c>
      <c r="E7013">
        <v>42.924700000000001</v>
      </c>
      <c r="F7013">
        <f t="shared" si="113"/>
        <v>91</v>
      </c>
    </row>
    <row r="7014" spans="1:6" x14ac:dyDescent="0.35">
      <c r="A7014">
        <v>91012</v>
      </c>
      <c r="B7014" t="s">
        <v>7356</v>
      </c>
      <c r="C7014" t="s">
        <v>432</v>
      </c>
      <c r="D7014" t="s">
        <v>433</v>
      </c>
      <c r="E7014">
        <v>67.252399999999994</v>
      </c>
      <c r="F7014">
        <f t="shared" si="113"/>
        <v>91</v>
      </c>
    </row>
    <row r="7015" spans="1:6" x14ac:dyDescent="0.35">
      <c r="A7015">
        <v>91016</v>
      </c>
      <c r="B7015" t="s">
        <v>7357</v>
      </c>
      <c r="C7015" t="s">
        <v>451</v>
      </c>
      <c r="D7015" t="s">
        <v>433</v>
      </c>
      <c r="E7015">
        <v>74.128799999999998</v>
      </c>
      <c r="F7015">
        <f t="shared" si="113"/>
        <v>91</v>
      </c>
    </row>
    <row r="7016" spans="1:6" x14ac:dyDescent="0.35">
      <c r="A7016">
        <v>91017</v>
      </c>
      <c r="B7016" t="s">
        <v>7358</v>
      </c>
      <c r="C7016" t="s">
        <v>451</v>
      </c>
      <c r="D7016" t="s">
        <v>433</v>
      </c>
      <c r="E7016">
        <v>228.09610000000001</v>
      </c>
      <c r="F7016">
        <f t="shared" si="113"/>
        <v>91</v>
      </c>
    </row>
    <row r="7017" spans="1:6" x14ac:dyDescent="0.35">
      <c r="A7017">
        <v>91018</v>
      </c>
      <c r="B7017" t="s">
        <v>7359</v>
      </c>
      <c r="C7017" t="s">
        <v>442</v>
      </c>
      <c r="D7017" t="s">
        <v>433</v>
      </c>
      <c r="E7017">
        <v>23.2822</v>
      </c>
      <c r="F7017">
        <f t="shared" si="113"/>
        <v>91</v>
      </c>
    </row>
    <row r="7018" spans="1:6" x14ac:dyDescent="0.35">
      <c r="A7018">
        <v>91019</v>
      </c>
      <c r="B7018" t="s">
        <v>7360</v>
      </c>
      <c r="C7018" t="s">
        <v>451</v>
      </c>
      <c r="D7018" t="s">
        <v>433</v>
      </c>
      <c r="E7018">
        <v>11.1899</v>
      </c>
      <c r="F7018">
        <f t="shared" si="113"/>
        <v>91</v>
      </c>
    </row>
    <row r="7019" spans="1:6" x14ac:dyDescent="0.35">
      <c r="A7019">
        <v>91024</v>
      </c>
      <c r="B7019" t="s">
        <v>7361</v>
      </c>
      <c r="C7019" t="s">
        <v>451</v>
      </c>
      <c r="D7019" t="s">
        <v>433</v>
      </c>
      <c r="E7019">
        <v>112.0001</v>
      </c>
      <c r="F7019">
        <f t="shared" si="113"/>
        <v>91</v>
      </c>
    </row>
    <row r="7020" spans="1:6" x14ac:dyDescent="0.35">
      <c r="A7020">
        <v>91025</v>
      </c>
      <c r="B7020" t="s">
        <v>7362</v>
      </c>
      <c r="C7020" t="s">
        <v>451</v>
      </c>
      <c r="D7020" t="s">
        <v>433</v>
      </c>
      <c r="E7020">
        <v>43.9313</v>
      </c>
      <c r="F7020">
        <f t="shared" si="113"/>
        <v>91</v>
      </c>
    </row>
    <row r="7021" spans="1:6" x14ac:dyDescent="0.35">
      <c r="A7021">
        <v>91026</v>
      </c>
      <c r="B7021" t="s">
        <v>7363</v>
      </c>
      <c r="C7021" t="s">
        <v>451</v>
      </c>
      <c r="D7021" t="s">
        <v>433</v>
      </c>
      <c r="E7021">
        <v>77.561899999999994</v>
      </c>
      <c r="F7021">
        <f t="shared" si="113"/>
        <v>91</v>
      </c>
    </row>
    <row r="7022" spans="1:6" x14ac:dyDescent="0.35">
      <c r="A7022">
        <v>91027</v>
      </c>
      <c r="B7022" t="s">
        <v>7364</v>
      </c>
      <c r="C7022" t="s">
        <v>432</v>
      </c>
      <c r="D7022" t="s">
        <v>433</v>
      </c>
      <c r="E7022">
        <v>55.972799999999999</v>
      </c>
      <c r="F7022">
        <f t="shared" si="113"/>
        <v>91</v>
      </c>
    </row>
    <row r="7023" spans="1:6" x14ac:dyDescent="0.35">
      <c r="A7023">
        <v>91028</v>
      </c>
      <c r="B7023" t="s">
        <v>7365</v>
      </c>
      <c r="C7023" t="s">
        <v>432</v>
      </c>
      <c r="D7023" t="s">
        <v>433</v>
      </c>
      <c r="E7023">
        <v>38.130699999999997</v>
      </c>
      <c r="F7023">
        <f t="shared" si="113"/>
        <v>91</v>
      </c>
    </row>
    <row r="7024" spans="1:6" x14ac:dyDescent="0.35">
      <c r="A7024">
        <v>91031</v>
      </c>
      <c r="B7024" t="s">
        <v>7366</v>
      </c>
      <c r="C7024" t="s">
        <v>451</v>
      </c>
      <c r="D7024" t="s">
        <v>433</v>
      </c>
      <c r="E7024">
        <v>13.295999999999999</v>
      </c>
      <c r="F7024">
        <f t="shared" si="113"/>
        <v>91</v>
      </c>
    </row>
    <row r="7025" spans="1:6" x14ac:dyDescent="0.35">
      <c r="A7025">
        <v>91032</v>
      </c>
      <c r="B7025" t="s">
        <v>7367</v>
      </c>
      <c r="C7025" t="s">
        <v>451</v>
      </c>
      <c r="D7025" t="s">
        <v>433</v>
      </c>
      <c r="E7025">
        <v>31.025300000000001</v>
      </c>
      <c r="F7025">
        <f t="shared" si="113"/>
        <v>91</v>
      </c>
    </row>
    <row r="7026" spans="1:6" x14ac:dyDescent="0.35">
      <c r="A7026">
        <v>91033</v>
      </c>
      <c r="B7026" t="s">
        <v>7368</v>
      </c>
      <c r="C7026" t="s">
        <v>432</v>
      </c>
      <c r="D7026" t="s">
        <v>433</v>
      </c>
      <c r="E7026">
        <v>75.224999999999994</v>
      </c>
      <c r="F7026">
        <f t="shared" si="113"/>
        <v>91</v>
      </c>
    </row>
    <row r="7027" spans="1:6" x14ac:dyDescent="0.35">
      <c r="A7027">
        <v>91035</v>
      </c>
      <c r="B7027" t="s">
        <v>7369</v>
      </c>
      <c r="C7027" t="s">
        <v>451</v>
      </c>
      <c r="D7027" t="s">
        <v>433</v>
      </c>
      <c r="E7027">
        <v>102.32680000000001</v>
      </c>
      <c r="F7027">
        <f t="shared" si="113"/>
        <v>91</v>
      </c>
    </row>
    <row r="7028" spans="1:6" x14ac:dyDescent="0.35">
      <c r="A7028">
        <v>91037</v>
      </c>
      <c r="B7028" t="s">
        <v>7370</v>
      </c>
      <c r="C7028" t="s">
        <v>451</v>
      </c>
      <c r="D7028" t="s">
        <v>433</v>
      </c>
      <c r="E7028">
        <v>53.216999999999999</v>
      </c>
      <c r="F7028">
        <f t="shared" si="113"/>
        <v>91</v>
      </c>
    </row>
    <row r="7029" spans="1:6" x14ac:dyDescent="0.35">
      <c r="A7029">
        <v>91038</v>
      </c>
      <c r="B7029" t="s">
        <v>7371</v>
      </c>
      <c r="C7029" t="s">
        <v>432</v>
      </c>
      <c r="D7029" t="s">
        <v>433</v>
      </c>
      <c r="E7029">
        <v>19.000299999999999</v>
      </c>
      <c r="F7029">
        <f t="shared" si="113"/>
        <v>91</v>
      </c>
    </row>
    <row r="7030" spans="1:6" x14ac:dyDescent="0.35">
      <c r="A7030">
        <v>91039</v>
      </c>
      <c r="B7030" t="s">
        <v>7372</v>
      </c>
      <c r="C7030" t="s">
        <v>451</v>
      </c>
      <c r="D7030" t="s">
        <v>433</v>
      </c>
      <c r="E7030">
        <v>19.331600000000002</v>
      </c>
      <c r="F7030">
        <f t="shared" si="113"/>
        <v>91</v>
      </c>
    </row>
    <row r="7031" spans="1:6" x14ac:dyDescent="0.35">
      <c r="A7031">
        <v>91040</v>
      </c>
      <c r="B7031" t="s">
        <v>7373</v>
      </c>
      <c r="C7031" t="s">
        <v>432</v>
      </c>
      <c r="D7031" t="s">
        <v>433</v>
      </c>
      <c r="E7031">
        <v>38.333100000000002</v>
      </c>
      <c r="F7031">
        <f t="shared" si="113"/>
        <v>91</v>
      </c>
    </row>
    <row r="7032" spans="1:6" x14ac:dyDescent="0.35">
      <c r="A7032">
        <v>91041</v>
      </c>
      <c r="B7032" t="s">
        <v>7374</v>
      </c>
      <c r="C7032" t="s">
        <v>432</v>
      </c>
      <c r="D7032" t="s">
        <v>433</v>
      </c>
      <c r="E7032">
        <v>122.61620000000001</v>
      </c>
      <c r="F7032">
        <f t="shared" si="113"/>
        <v>91</v>
      </c>
    </row>
    <row r="7033" spans="1:6" x14ac:dyDescent="0.35">
      <c r="A7033">
        <v>91042</v>
      </c>
      <c r="B7033" t="s">
        <v>7375</v>
      </c>
      <c r="C7033" t="s">
        <v>451</v>
      </c>
      <c r="D7033" t="s">
        <v>433</v>
      </c>
      <c r="E7033">
        <v>16.586200000000002</v>
      </c>
      <c r="F7033">
        <f t="shared" si="113"/>
        <v>91</v>
      </c>
    </row>
    <row r="7034" spans="1:6" x14ac:dyDescent="0.35">
      <c r="A7034">
        <v>91043</v>
      </c>
      <c r="B7034" t="s">
        <v>7376</v>
      </c>
      <c r="C7034" t="s">
        <v>432</v>
      </c>
      <c r="D7034" t="s">
        <v>433</v>
      </c>
      <c r="E7034">
        <v>148.9383</v>
      </c>
      <c r="F7034">
        <f t="shared" si="113"/>
        <v>91</v>
      </c>
    </row>
    <row r="7035" spans="1:6" x14ac:dyDescent="0.35">
      <c r="A7035">
        <v>91044</v>
      </c>
      <c r="B7035" t="s">
        <v>7377</v>
      </c>
      <c r="C7035" t="s">
        <v>442</v>
      </c>
      <c r="D7035" t="s">
        <v>433</v>
      </c>
      <c r="E7035">
        <v>122.0407</v>
      </c>
      <c r="F7035">
        <f t="shared" si="113"/>
        <v>91</v>
      </c>
    </row>
    <row r="7036" spans="1:6" x14ac:dyDescent="0.35">
      <c r="A7036">
        <v>91046</v>
      </c>
      <c r="B7036" t="s">
        <v>7378</v>
      </c>
      <c r="C7036" t="s">
        <v>451</v>
      </c>
      <c r="D7036" t="s">
        <v>433</v>
      </c>
      <c r="E7036">
        <v>49.121499999999997</v>
      </c>
      <c r="F7036">
        <f t="shared" si="113"/>
        <v>91</v>
      </c>
    </row>
    <row r="7037" spans="1:6" x14ac:dyDescent="0.35">
      <c r="A7037">
        <v>91047</v>
      </c>
      <c r="B7037" t="s">
        <v>7379</v>
      </c>
      <c r="C7037" t="s">
        <v>451</v>
      </c>
      <c r="D7037" t="s">
        <v>433</v>
      </c>
      <c r="E7037">
        <v>73.647099999999995</v>
      </c>
      <c r="F7037">
        <f t="shared" si="113"/>
        <v>91</v>
      </c>
    </row>
    <row r="7038" spans="1:6" x14ac:dyDescent="0.35">
      <c r="A7038">
        <v>91050</v>
      </c>
      <c r="B7038" t="s">
        <v>7380</v>
      </c>
      <c r="C7038" t="s">
        <v>432</v>
      </c>
      <c r="D7038" t="s">
        <v>433</v>
      </c>
      <c r="E7038">
        <v>26.6401</v>
      </c>
      <c r="F7038">
        <f t="shared" si="113"/>
        <v>91</v>
      </c>
    </row>
    <row r="7039" spans="1:6" x14ac:dyDescent="0.35">
      <c r="A7039">
        <v>91051</v>
      </c>
      <c r="B7039" t="s">
        <v>113</v>
      </c>
      <c r="C7039" t="s">
        <v>432</v>
      </c>
      <c r="D7039" t="s">
        <v>433</v>
      </c>
      <c r="E7039">
        <v>192.4615</v>
      </c>
      <c r="F7039">
        <f t="shared" si="113"/>
        <v>91</v>
      </c>
    </row>
    <row r="7040" spans="1:6" x14ac:dyDescent="0.35">
      <c r="A7040">
        <v>91055</v>
      </c>
      <c r="B7040" t="s">
        <v>7381</v>
      </c>
      <c r="C7040" t="s">
        <v>451</v>
      </c>
      <c r="D7040" t="s">
        <v>433</v>
      </c>
      <c r="E7040">
        <v>165.48159999999999</v>
      </c>
      <c r="F7040">
        <f t="shared" si="113"/>
        <v>91</v>
      </c>
    </row>
    <row r="7041" spans="1:6" x14ac:dyDescent="0.35">
      <c r="A7041">
        <v>91056</v>
      </c>
      <c r="B7041" t="s">
        <v>7382</v>
      </c>
      <c r="C7041" t="s">
        <v>432</v>
      </c>
      <c r="D7041" t="s">
        <v>433</v>
      </c>
      <c r="E7041">
        <v>27.659199999999998</v>
      </c>
      <c r="F7041">
        <f t="shared" si="113"/>
        <v>91</v>
      </c>
    </row>
    <row r="7042" spans="1:6" x14ac:dyDescent="0.35">
      <c r="A7042">
        <v>91057</v>
      </c>
      <c r="B7042" t="s">
        <v>7383</v>
      </c>
      <c r="C7042" t="s">
        <v>432</v>
      </c>
      <c r="D7042" t="s">
        <v>433</v>
      </c>
      <c r="E7042">
        <v>68.886700000000005</v>
      </c>
      <c r="F7042">
        <f t="shared" si="113"/>
        <v>91</v>
      </c>
    </row>
    <row r="7043" spans="1:6" x14ac:dyDescent="0.35">
      <c r="A7043">
        <v>91058</v>
      </c>
      <c r="B7043" t="s">
        <v>7384</v>
      </c>
      <c r="C7043" t="s">
        <v>432</v>
      </c>
      <c r="D7043" t="s">
        <v>433</v>
      </c>
      <c r="E7043">
        <v>71.934299999999993</v>
      </c>
      <c r="F7043">
        <f t="shared" ref="F7043:F7106" si="114">INT(A7043/1000)</f>
        <v>91</v>
      </c>
    </row>
    <row r="7044" spans="1:6" x14ac:dyDescent="0.35">
      <c r="A7044">
        <v>91059</v>
      </c>
      <c r="B7044" t="s">
        <v>7385</v>
      </c>
      <c r="C7044" t="s">
        <v>432</v>
      </c>
      <c r="D7044" t="s">
        <v>433</v>
      </c>
      <c r="E7044">
        <v>43.168599999999998</v>
      </c>
      <c r="F7044">
        <f t="shared" si="114"/>
        <v>91</v>
      </c>
    </row>
    <row r="7045" spans="1:6" x14ac:dyDescent="0.35">
      <c r="A7045">
        <v>91060</v>
      </c>
      <c r="B7045" t="s">
        <v>7386</v>
      </c>
      <c r="C7045" t="s">
        <v>432</v>
      </c>
      <c r="D7045" t="s">
        <v>433</v>
      </c>
      <c r="E7045">
        <v>35.764600000000002</v>
      </c>
      <c r="F7045">
        <f t="shared" si="114"/>
        <v>91</v>
      </c>
    </row>
    <row r="7046" spans="1:6" x14ac:dyDescent="0.35">
      <c r="A7046">
        <v>91061</v>
      </c>
      <c r="B7046" t="s">
        <v>7387</v>
      </c>
      <c r="C7046" t="s">
        <v>432</v>
      </c>
      <c r="D7046" t="s">
        <v>433</v>
      </c>
      <c r="E7046">
        <v>130.28229999999999</v>
      </c>
      <c r="F7046">
        <f t="shared" si="114"/>
        <v>91</v>
      </c>
    </row>
    <row r="7047" spans="1:6" x14ac:dyDescent="0.35">
      <c r="A7047">
        <v>91062</v>
      </c>
      <c r="B7047" t="s">
        <v>7388</v>
      </c>
      <c r="C7047" t="s">
        <v>451</v>
      </c>
      <c r="D7047" t="s">
        <v>433</v>
      </c>
      <c r="E7047">
        <v>222.36279999999999</v>
      </c>
      <c r="F7047">
        <f t="shared" si="114"/>
        <v>91</v>
      </c>
    </row>
    <row r="7048" spans="1:6" x14ac:dyDescent="0.35">
      <c r="A7048">
        <v>91063</v>
      </c>
      <c r="B7048" t="s">
        <v>7389</v>
      </c>
      <c r="C7048" t="s">
        <v>432</v>
      </c>
      <c r="D7048" t="s">
        <v>433</v>
      </c>
      <c r="E7048">
        <v>90.7209</v>
      </c>
      <c r="F7048">
        <f t="shared" si="114"/>
        <v>91</v>
      </c>
    </row>
    <row r="7049" spans="1:6" x14ac:dyDescent="0.35">
      <c r="A7049">
        <v>91064</v>
      </c>
      <c r="B7049" t="s">
        <v>7390</v>
      </c>
      <c r="C7049" t="s">
        <v>432</v>
      </c>
      <c r="D7049" t="s">
        <v>433</v>
      </c>
      <c r="E7049">
        <v>61.614600000000003</v>
      </c>
      <c r="F7049">
        <f t="shared" si="114"/>
        <v>91</v>
      </c>
    </row>
    <row r="7050" spans="1:6" x14ac:dyDescent="0.35">
      <c r="A7050">
        <v>91066</v>
      </c>
      <c r="B7050" t="s">
        <v>7391</v>
      </c>
      <c r="C7050" t="s">
        <v>432</v>
      </c>
      <c r="D7050" t="s">
        <v>433</v>
      </c>
      <c r="E7050">
        <v>39.178100000000001</v>
      </c>
      <c r="F7050">
        <f t="shared" si="114"/>
        <v>91</v>
      </c>
    </row>
    <row r="7051" spans="1:6" x14ac:dyDescent="0.35">
      <c r="A7051">
        <v>91067</v>
      </c>
      <c r="B7051" t="s">
        <v>7392</v>
      </c>
      <c r="C7051" t="s">
        <v>451</v>
      </c>
      <c r="D7051" t="s">
        <v>433</v>
      </c>
      <c r="E7051">
        <v>128.07130000000001</v>
      </c>
      <c r="F7051">
        <f t="shared" si="114"/>
        <v>91</v>
      </c>
    </row>
    <row r="7052" spans="1:6" x14ac:dyDescent="0.35">
      <c r="A7052">
        <v>91068</v>
      </c>
      <c r="B7052" t="s">
        <v>7393</v>
      </c>
      <c r="C7052" t="s">
        <v>432</v>
      </c>
      <c r="D7052" t="s">
        <v>433</v>
      </c>
      <c r="E7052">
        <v>25.879000000000001</v>
      </c>
      <c r="F7052">
        <f t="shared" si="114"/>
        <v>91</v>
      </c>
    </row>
    <row r="7053" spans="1:6" x14ac:dyDescent="0.35">
      <c r="A7053">
        <v>91069</v>
      </c>
      <c r="B7053" t="s">
        <v>7394</v>
      </c>
      <c r="C7053" t="s">
        <v>451</v>
      </c>
      <c r="D7053" t="s">
        <v>433</v>
      </c>
      <c r="E7053">
        <v>39.637500000000003</v>
      </c>
      <c r="F7053">
        <f t="shared" si="114"/>
        <v>91</v>
      </c>
    </row>
    <row r="7054" spans="1:6" x14ac:dyDescent="0.35">
      <c r="A7054">
        <v>91070</v>
      </c>
      <c r="B7054" t="s">
        <v>7395</v>
      </c>
      <c r="C7054" t="s">
        <v>432</v>
      </c>
      <c r="D7054" t="s">
        <v>433</v>
      </c>
      <c r="E7054">
        <v>45.0809</v>
      </c>
      <c r="F7054">
        <f t="shared" si="114"/>
        <v>91</v>
      </c>
    </row>
    <row r="7055" spans="1:6" x14ac:dyDescent="0.35">
      <c r="A7055">
        <v>91071</v>
      </c>
      <c r="B7055" t="s">
        <v>7396</v>
      </c>
      <c r="C7055" t="s">
        <v>451</v>
      </c>
      <c r="D7055" t="s">
        <v>433</v>
      </c>
      <c r="E7055">
        <v>40.559399999999997</v>
      </c>
      <c r="F7055">
        <f t="shared" si="114"/>
        <v>91</v>
      </c>
    </row>
    <row r="7056" spans="1:6" x14ac:dyDescent="0.35">
      <c r="A7056">
        <v>91072</v>
      </c>
      <c r="B7056" t="s">
        <v>7397</v>
      </c>
      <c r="C7056" t="s">
        <v>451</v>
      </c>
      <c r="D7056" t="s">
        <v>433</v>
      </c>
      <c r="E7056">
        <v>78.104100000000003</v>
      </c>
      <c r="F7056">
        <f t="shared" si="114"/>
        <v>91</v>
      </c>
    </row>
    <row r="7057" spans="1:6" x14ac:dyDescent="0.35">
      <c r="A7057">
        <v>91073</v>
      </c>
      <c r="B7057" t="s">
        <v>7398</v>
      </c>
      <c r="C7057" t="s">
        <v>442</v>
      </c>
      <c r="D7057" t="s">
        <v>433</v>
      </c>
      <c r="E7057">
        <v>32.767499999999998</v>
      </c>
      <c r="F7057">
        <f t="shared" si="114"/>
        <v>91</v>
      </c>
    </row>
    <row r="7058" spans="1:6" x14ac:dyDescent="0.35">
      <c r="A7058">
        <v>91077</v>
      </c>
      <c r="B7058" t="s">
        <v>7399</v>
      </c>
      <c r="C7058" t="s">
        <v>432</v>
      </c>
      <c r="D7058" t="s">
        <v>433</v>
      </c>
      <c r="E7058">
        <v>52.071399999999997</v>
      </c>
      <c r="F7058">
        <f t="shared" si="114"/>
        <v>91</v>
      </c>
    </row>
    <row r="7059" spans="1:6" x14ac:dyDescent="0.35">
      <c r="A7059">
        <v>91083</v>
      </c>
      <c r="B7059" t="s">
        <v>7400</v>
      </c>
      <c r="C7059" t="s">
        <v>432</v>
      </c>
      <c r="D7059" t="s">
        <v>433</v>
      </c>
      <c r="E7059">
        <v>48.092300000000002</v>
      </c>
      <c r="F7059">
        <f t="shared" si="114"/>
        <v>91</v>
      </c>
    </row>
    <row r="7060" spans="1:6" x14ac:dyDescent="0.35">
      <c r="A7060">
        <v>91084</v>
      </c>
      <c r="B7060" t="s">
        <v>7401</v>
      </c>
      <c r="C7060" t="s">
        <v>432</v>
      </c>
      <c r="D7060" t="s">
        <v>433</v>
      </c>
      <c r="E7060">
        <v>58.915599999999998</v>
      </c>
      <c r="F7060">
        <f t="shared" si="114"/>
        <v>91</v>
      </c>
    </row>
    <row r="7061" spans="1:6" x14ac:dyDescent="0.35">
      <c r="A7061">
        <v>91085</v>
      </c>
      <c r="B7061" t="s">
        <v>7402</v>
      </c>
      <c r="C7061" t="s">
        <v>442</v>
      </c>
      <c r="D7061" t="s">
        <v>433</v>
      </c>
      <c r="E7061">
        <v>196.65819999999999</v>
      </c>
      <c r="F7061">
        <f t="shared" si="114"/>
        <v>91</v>
      </c>
    </row>
    <row r="7062" spans="1:6" x14ac:dyDescent="0.35">
      <c r="A7062">
        <v>91086</v>
      </c>
      <c r="B7062" t="s">
        <v>7403</v>
      </c>
      <c r="C7062" t="s">
        <v>432</v>
      </c>
      <c r="D7062" t="s">
        <v>433</v>
      </c>
      <c r="E7062">
        <v>55.991700000000002</v>
      </c>
      <c r="F7062">
        <f t="shared" si="114"/>
        <v>91</v>
      </c>
    </row>
    <row r="7063" spans="1:6" x14ac:dyDescent="0.35">
      <c r="A7063">
        <v>91088</v>
      </c>
      <c r="B7063" t="s">
        <v>7404</v>
      </c>
      <c r="C7063" t="s">
        <v>451</v>
      </c>
      <c r="D7063" t="s">
        <v>433</v>
      </c>
      <c r="E7063">
        <v>118.8982</v>
      </c>
      <c r="F7063">
        <f t="shared" si="114"/>
        <v>91</v>
      </c>
    </row>
    <row r="7064" spans="1:6" x14ac:dyDescent="0.35">
      <c r="A7064">
        <v>91089</v>
      </c>
      <c r="B7064" t="s">
        <v>7405</v>
      </c>
      <c r="C7064" t="s">
        <v>451</v>
      </c>
      <c r="D7064" t="s">
        <v>433</v>
      </c>
      <c r="E7064">
        <v>117.7051</v>
      </c>
      <c r="F7064">
        <f t="shared" si="114"/>
        <v>91</v>
      </c>
    </row>
    <row r="7065" spans="1:6" x14ac:dyDescent="0.35">
      <c r="A7065">
        <v>91090</v>
      </c>
      <c r="B7065" t="s">
        <v>7406</v>
      </c>
      <c r="C7065" t="s">
        <v>451</v>
      </c>
      <c r="D7065" t="s">
        <v>433</v>
      </c>
      <c r="E7065">
        <v>44.129399999999997</v>
      </c>
      <c r="F7065">
        <f t="shared" si="114"/>
        <v>91</v>
      </c>
    </row>
    <row r="7066" spans="1:6" x14ac:dyDescent="0.35">
      <c r="A7066">
        <v>91091</v>
      </c>
      <c r="B7066" t="s">
        <v>7407</v>
      </c>
      <c r="C7066" t="s">
        <v>451</v>
      </c>
      <c r="D7066" t="s">
        <v>433</v>
      </c>
      <c r="E7066">
        <v>19.146000000000001</v>
      </c>
      <c r="F7066">
        <f t="shared" si="114"/>
        <v>91</v>
      </c>
    </row>
    <row r="7067" spans="1:6" x14ac:dyDescent="0.35">
      <c r="A7067">
        <v>91093</v>
      </c>
      <c r="B7067" t="s">
        <v>7408</v>
      </c>
      <c r="C7067" t="s">
        <v>451</v>
      </c>
      <c r="D7067" t="s">
        <v>433</v>
      </c>
      <c r="E7067">
        <v>52.4026</v>
      </c>
      <c r="F7067">
        <f t="shared" si="114"/>
        <v>91</v>
      </c>
    </row>
    <row r="7068" spans="1:6" x14ac:dyDescent="0.35">
      <c r="A7068">
        <v>91094</v>
      </c>
      <c r="B7068" t="s">
        <v>7409</v>
      </c>
      <c r="C7068" t="s">
        <v>442</v>
      </c>
      <c r="D7068" t="s">
        <v>433</v>
      </c>
      <c r="E7068">
        <v>92.383600000000001</v>
      </c>
      <c r="F7068">
        <f t="shared" si="114"/>
        <v>91</v>
      </c>
    </row>
    <row r="7069" spans="1:6" x14ac:dyDescent="0.35">
      <c r="A7069">
        <v>91095</v>
      </c>
      <c r="B7069" t="s">
        <v>7410</v>
      </c>
      <c r="C7069" t="s">
        <v>451</v>
      </c>
      <c r="D7069" t="s">
        <v>433</v>
      </c>
      <c r="E7069">
        <v>40.363700000000001</v>
      </c>
      <c r="F7069">
        <f t="shared" si="114"/>
        <v>91</v>
      </c>
    </row>
    <row r="7070" spans="1:6" x14ac:dyDescent="0.35">
      <c r="A7070">
        <v>91097</v>
      </c>
      <c r="B7070" t="s">
        <v>7411</v>
      </c>
      <c r="C7070" t="s">
        <v>451</v>
      </c>
      <c r="D7070" t="s">
        <v>433</v>
      </c>
      <c r="E7070">
        <v>32.633099999999999</v>
      </c>
      <c r="F7070">
        <f t="shared" si="114"/>
        <v>91</v>
      </c>
    </row>
    <row r="7071" spans="1:6" x14ac:dyDescent="0.35">
      <c r="A7071">
        <v>91098</v>
      </c>
      <c r="B7071" t="s">
        <v>7412</v>
      </c>
      <c r="C7071" t="s">
        <v>451</v>
      </c>
      <c r="D7071" t="s">
        <v>433</v>
      </c>
      <c r="E7071">
        <v>122.1399</v>
      </c>
      <c r="F7071">
        <f t="shared" si="114"/>
        <v>91</v>
      </c>
    </row>
    <row r="7072" spans="1:6" x14ac:dyDescent="0.35">
      <c r="A7072">
        <v>91099</v>
      </c>
      <c r="B7072" t="s">
        <v>7413</v>
      </c>
      <c r="C7072" t="s">
        <v>451</v>
      </c>
      <c r="D7072" t="s">
        <v>433</v>
      </c>
      <c r="E7072">
        <v>129.9025</v>
      </c>
      <c r="F7072">
        <f t="shared" si="114"/>
        <v>91</v>
      </c>
    </row>
    <row r="7073" spans="1:6" x14ac:dyDescent="0.35">
      <c r="A7073">
        <v>91100</v>
      </c>
      <c r="B7073" t="s">
        <v>7414</v>
      </c>
      <c r="C7073" t="s">
        <v>451</v>
      </c>
      <c r="D7073" t="s">
        <v>433</v>
      </c>
      <c r="E7073">
        <v>47.888800000000003</v>
      </c>
      <c r="F7073">
        <f t="shared" si="114"/>
        <v>91</v>
      </c>
    </row>
    <row r="7074" spans="1:6" x14ac:dyDescent="0.35">
      <c r="A7074">
        <v>91101</v>
      </c>
      <c r="B7074" t="s">
        <v>7415</v>
      </c>
      <c r="C7074" t="s">
        <v>451</v>
      </c>
      <c r="D7074" t="s">
        <v>433</v>
      </c>
      <c r="E7074">
        <v>209.9204</v>
      </c>
      <c r="F7074">
        <f t="shared" si="114"/>
        <v>91</v>
      </c>
    </row>
    <row r="7075" spans="1:6" x14ac:dyDescent="0.35">
      <c r="A7075">
        <v>91103</v>
      </c>
      <c r="B7075" t="s">
        <v>7416</v>
      </c>
      <c r="C7075" t="s">
        <v>451</v>
      </c>
      <c r="D7075" t="s">
        <v>433</v>
      </c>
      <c r="E7075">
        <v>33.367400000000004</v>
      </c>
      <c r="F7075">
        <f t="shared" si="114"/>
        <v>91</v>
      </c>
    </row>
    <row r="7076" spans="1:6" x14ac:dyDescent="0.35">
      <c r="A7076">
        <v>91104</v>
      </c>
      <c r="B7076" t="s">
        <v>7417</v>
      </c>
      <c r="C7076" t="s">
        <v>451</v>
      </c>
      <c r="D7076" t="s">
        <v>433</v>
      </c>
      <c r="E7076">
        <v>7.9875999999999996</v>
      </c>
      <c r="F7076">
        <f t="shared" si="114"/>
        <v>91</v>
      </c>
    </row>
    <row r="7077" spans="1:6" x14ac:dyDescent="0.35">
      <c r="A7077">
        <v>92003</v>
      </c>
      <c r="B7077" t="s">
        <v>7418</v>
      </c>
      <c r="C7077" t="s">
        <v>428</v>
      </c>
      <c r="D7077" t="s">
        <v>429</v>
      </c>
      <c r="E7077">
        <v>119.3882</v>
      </c>
      <c r="F7077">
        <f t="shared" si="114"/>
        <v>92</v>
      </c>
    </row>
    <row r="7078" spans="1:6" x14ac:dyDescent="0.35">
      <c r="A7078">
        <v>92009</v>
      </c>
      <c r="B7078" t="s">
        <v>114</v>
      </c>
      <c r="C7078" t="s">
        <v>511</v>
      </c>
      <c r="D7078" t="s">
        <v>429</v>
      </c>
      <c r="E7078">
        <v>83.567300000000003</v>
      </c>
      <c r="F7078">
        <f t="shared" si="114"/>
        <v>92</v>
      </c>
    </row>
    <row r="7079" spans="1:6" x14ac:dyDescent="0.35">
      <c r="A7079">
        <v>92011</v>
      </c>
      <c r="B7079" t="s">
        <v>7419</v>
      </c>
      <c r="C7079" t="s">
        <v>428</v>
      </c>
      <c r="D7079" t="s">
        <v>429</v>
      </c>
      <c r="E7079">
        <v>68.182100000000005</v>
      </c>
      <c r="F7079">
        <f t="shared" si="114"/>
        <v>92</v>
      </c>
    </row>
    <row r="7080" spans="1:6" x14ac:dyDescent="0.35">
      <c r="A7080">
        <v>92015</v>
      </c>
      <c r="B7080" t="s">
        <v>7420</v>
      </c>
      <c r="C7080" t="s">
        <v>428</v>
      </c>
      <c r="D7080" t="s">
        <v>429</v>
      </c>
      <c r="E7080">
        <v>28.064599999999999</v>
      </c>
      <c r="F7080">
        <f t="shared" si="114"/>
        <v>92</v>
      </c>
    </row>
    <row r="7081" spans="1:6" x14ac:dyDescent="0.35">
      <c r="A7081">
        <v>92037</v>
      </c>
      <c r="B7081" t="s">
        <v>7421</v>
      </c>
      <c r="C7081" t="s">
        <v>442</v>
      </c>
      <c r="D7081" t="s">
        <v>433</v>
      </c>
      <c r="E7081">
        <v>100.8284</v>
      </c>
      <c r="F7081">
        <f t="shared" si="114"/>
        <v>92</v>
      </c>
    </row>
    <row r="7082" spans="1:6" x14ac:dyDescent="0.35">
      <c r="A7082">
        <v>92050</v>
      </c>
      <c r="B7082" t="s">
        <v>7422</v>
      </c>
      <c r="C7082" t="s">
        <v>442</v>
      </c>
      <c r="D7082" t="s">
        <v>433</v>
      </c>
      <c r="E7082">
        <v>138.41730000000001</v>
      </c>
      <c r="F7082">
        <f t="shared" si="114"/>
        <v>92</v>
      </c>
    </row>
    <row r="7083" spans="1:6" x14ac:dyDescent="0.35">
      <c r="A7083">
        <v>92051</v>
      </c>
      <c r="B7083" t="s">
        <v>7423</v>
      </c>
      <c r="C7083" t="s">
        <v>428</v>
      </c>
      <c r="D7083" t="s">
        <v>429</v>
      </c>
      <c r="E7083">
        <v>96.207999999999998</v>
      </c>
      <c r="F7083">
        <f t="shared" si="114"/>
        <v>92</v>
      </c>
    </row>
    <row r="7084" spans="1:6" x14ac:dyDescent="0.35">
      <c r="A7084">
        <v>92066</v>
      </c>
      <c r="B7084" t="s">
        <v>7424</v>
      </c>
      <c r="C7084" t="s">
        <v>442</v>
      </c>
      <c r="D7084" t="s">
        <v>433</v>
      </c>
      <c r="E7084">
        <v>68.472800000000007</v>
      </c>
      <c r="F7084">
        <f t="shared" si="114"/>
        <v>92</v>
      </c>
    </row>
    <row r="7085" spans="1:6" x14ac:dyDescent="0.35">
      <c r="A7085">
        <v>92068</v>
      </c>
      <c r="B7085" t="s">
        <v>7425</v>
      </c>
      <c r="C7085" t="s">
        <v>428</v>
      </c>
      <c r="D7085" t="s">
        <v>429</v>
      </c>
      <c r="E7085">
        <v>26.727399999999999</v>
      </c>
      <c r="F7085">
        <f t="shared" si="114"/>
        <v>92</v>
      </c>
    </row>
    <row r="7086" spans="1:6" x14ac:dyDescent="0.35">
      <c r="A7086">
        <v>92074</v>
      </c>
      <c r="B7086" t="s">
        <v>7426</v>
      </c>
      <c r="C7086" t="s">
        <v>428</v>
      </c>
      <c r="D7086" t="s">
        <v>429</v>
      </c>
      <c r="E7086">
        <v>48.275700000000001</v>
      </c>
      <c r="F7086">
        <f t="shared" si="114"/>
        <v>92</v>
      </c>
    </row>
    <row r="7087" spans="1:6" x14ac:dyDescent="0.35">
      <c r="A7087">
        <v>92075</v>
      </c>
      <c r="B7087" t="s">
        <v>7427</v>
      </c>
      <c r="C7087" t="s">
        <v>428</v>
      </c>
      <c r="D7087" t="s">
        <v>429</v>
      </c>
      <c r="E7087">
        <v>23.123899999999999</v>
      </c>
      <c r="F7087">
        <f t="shared" si="114"/>
        <v>92</v>
      </c>
    </row>
    <row r="7088" spans="1:6" x14ac:dyDescent="0.35">
      <c r="A7088">
        <v>92080</v>
      </c>
      <c r="B7088" t="s">
        <v>7428</v>
      </c>
      <c r="C7088" t="s">
        <v>442</v>
      </c>
      <c r="D7088" t="s">
        <v>433</v>
      </c>
      <c r="E7088">
        <v>223.64099999999999</v>
      </c>
      <c r="F7088">
        <f t="shared" si="114"/>
        <v>92</v>
      </c>
    </row>
    <row r="7089" spans="1:6" x14ac:dyDescent="0.35">
      <c r="A7089">
        <v>92090</v>
      </c>
      <c r="B7089" t="s">
        <v>7429</v>
      </c>
      <c r="C7089" t="s">
        <v>428</v>
      </c>
      <c r="D7089" t="s">
        <v>429</v>
      </c>
      <c r="E7089">
        <v>134.07990000000001</v>
      </c>
      <c r="F7089">
        <f t="shared" si="114"/>
        <v>92</v>
      </c>
    </row>
    <row r="7090" spans="1:6" x14ac:dyDescent="0.35">
      <c r="A7090">
        <v>92099</v>
      </c>
      <c r="B7090" t="s">
        <v>7430</v>
      </c>
      <c r="C7090" t="s">
        <v>442</v>
      </c>
      <c r="D7090" t="s">
        <v>433</v>
      </c>
      <c r="E7090">
        <v>40.0047</v>
      </c>
      <c r="F7090">
        <f t="shared" si="114"/>
        <v>92</v>
      </c>
    </row>
    <row r="7091" spans="1:6" x14ac:dyDescent="0.35">
      <c r="A7091">
        <v>92105</v>
      </c>
      <c r="B7091" t="s">
        <v>7431</v>
      </c>
      <c r="C7091" t="s">
        <v>428</v>
      </c>
      <c r="D7091" t="s">
        <v>429</v>
      </c>
      <c r="E7091">
        <v>28.6175</v>
      </c>
      <c r="F7091">
        <f t="shared" si="114"/>
        <v>92</v>
      </c>
    </row>
    <row r="7092" spans="1:6" x14ac:dyDescent="0.35">
      <c r="A7092">
        <v>92108</v>
      </c>
      <c r="B7092" t="s">
        <v>7432</v>
      </c>
      <c r="C7092" t="s">
        <v>428</v>
      </c>
      <c r="D7092" t="s">
        <v>429</v>
      </c>
      <c r="E7092">
        <v>13.8208</v>
      </c>
      <c r="F7092">
        <f t="shared" si="114"/>
        <v>92</v>
      </c>
    </row>
    <row r="7093" spans="1:6" x14ac:dyDescent="0.35">
      <c r="A7093">
        <v>92109</v>
      </c>
      <c r="B7093" t="s">
        <v>7433</v>
      </c>
      <c r="C7093" t="s">
        <v>428</v>
      </c>
      <c r="D7093" t="s">
        <v>429</v>
      </c>
      <c r="E7093">
        <v>6.6340000000000003</v>
      </c>
      <c r="F7093">
        <f t="shared" si="114"/>
        <v>92</v>
      </c>
    </row>
    <row r="7094" spans="1:6" x14ac:dyDescent="0.35">
      <c r="A7094">
        <v>93001</v>
      </c>
      <c r="B7094" t="s">
        <v>7434</v>
      </c>
      <c r="C7094" t="s">
        <v>442</v>
      </c>
      <c r="D7094" t="s">
        <v>433</v>
      </c>
      <c r="E7094">
        <v>27.347300000000001</v>
      </c>
      <c r="F7094">
        <f t="shared" si="114"/>
        <v>93</v>
      </c>
    </row>
    <row r="7095" spans="1:6" x14ac:dyDescent="0.35">
      <c r="A7095">
        <v>93002</v>
      </c>
      <c r="B7095" t="s">
        <v>7435</v>
      </c>
      <c r="C7095" t="s">
        <v>442</v>
      </c>
      <c r="D7095" t="s">
        <v>433</v>
      </c>
      <c r="E7095">
        <v>15.1694</v>
      </c>
      <c r="F7095">
        <f t="shared" si="114"/>
        <v>93</v>
      </c>
    </row>
    <row r="7096" spans="1:6" x14ac:dyDescent="0.35">
      <c r="A7096">
        <v>93004</v>
      </c>
      <c r="B7096" t="s">
        <v>7436</v>
      </c>
      <c r="C7096" t="s">
        <v>428</v>
      </c>
      <c r="D7096" t="s">
        <v>429</v>
      </c>
      <c r="E7096">
        <v>113.5385</v>
      </c>
      <c r="F7096">
        <f t="shared" si="114"/>
        <v>93</v>
      </c>
    </row>
    <row r="7097" spans="1:6" x14ac:dyDescent="0.35">
      <c r="A7097">
        <v>93005</v>
      </c>
      <c r="B7097" t="s">
        <v>7437</v>
      </c>
      <c r="C7097" t="s">
        <v>428</v>
      </c>
      <c r="D7097" t="s">
        <v>429</v>
      </c>
      <c r="E7097">
        <v>51.715400000000002</v>
      </c>
      <c r="F7097">
        <f t="shared" si="114"/>
        <v>93</v>
      </c>
    </row>
    <row r="7098" spans="1:6" x14ac:dyDescent="0.35">
      <c r="A7098">
        <v>93006</v>
      </c>
      <c r="B7098" t="s">
        <v>7438</v>
      </c>
      <c r="C7098" t="s">
        <v>442</v>
      </c>
      <c r="D7098" t="s">
        <v>433</v>
      </c>
      <c r="E7098">
        <v>103.9509</v>
      </c>
      <c r="F7098">
        <f t="shared" si="114"/>
        <v>93</v>
      </c>
    </row>
    <row r="7099" spans="1:6" x14ac:dyDescent="0.35">
      <c r="A7099">
        <v>93007</v>
      </c>
      <c r="B7099" t="s">
        <v>7439</v>
      </c>
      <c r="C7099" t="s">
        <v>428</v>
      </c>
      <c r="D7099" t="s">
        <v>429</v>
      </c>
      <c r="E7099">
        <v>29.157</v>
      </c>
      <c r="F7099">
        <f t="shared" si="114"/>
        <v>93</v>
      </c>
    </row>
    <row r="7100" spans="1:6" x14ac:dyDescent="0.35">
      <c r="A7100">
        <v>93008</v>
      </c>
      <c r="B7100" t="s">
        <v>7440</v>
      </c>
      <c r="C7100" t="s">
        <v>428</v>
      </c>
      <c r="D7100" t="s">
        <v>429</v>
      </c>
      <c r="E7100">
        <v>36.969299999999997</v>
      </c>
      <c r="F7100">
        <f t="shared" si="114"/>
        <v>93</v>
      </c>
    </row>
    <row r="7101" spans="1:6" x14ac:dyDescent="0.35">
      <c r="A7101">
        <v>93009</v>
      </c>
      <c r="B7101" t="s">
        <v>7441</v>
      </c>
      <c r="C7101" t="s">
        <v>428</v>
      </c>
      <c r="D7101" t="s">
        <v>429</v>
      </c>
      <c r="E7101">
        <v>41.862299999999998</v>
      </c>
      <c r="F7101">
        <f t="shared" si="114"/>
        <v>93</v>
      </c>
    </row>
    <row r="7102" spans="1:6" x14ac:dyDescent="0.35">
      <c r="A7102">
        <v>93010</v>
      </c>
      <c r="B7102" t="s">
        <v>7442</v>
      </c>
      <c r="C7102" t="s">
        <v>428</v>
      </c>
      <c r="D7102" t="s">
        <v>429</v>
      </c>
      <c r="E7102">
        <v>20.671500000000002</v>
      </c>
      <c r="F7102">
        <f t="shared" si="114"/>
        <v>93</v>
      </c>
    </row>
    <row r="7103" spans="1:6" x14ac:dyDescent="0.35">
      <c r="A7103">
        <v>93011</v>
      </c>
      <c r="B7103" t="s">
        <v>7443</v>
      </c>
      <c r="C7103" t="s">
        <v>442</v>
      </c>
      <c r="D7103" t="s">
        <v>433</v>
      </c>
      <c r="E7103">
        <v>22.575700000000001</v>
      </c>
      <c r="F7103">
        <f t="shared" si="114"/>
        <v>93</v>
      </c>
    </row>
    <row r="7104" spans="1:6" x14ac:dyDescent="0.35">
      <c r="A7104">
        <v>93012</v>
      </c>
      <c r="B7104" t="s">
        <v>7444</v>
      </c>
      <c r="C7104" t="s">
        <v>442</v>
      </c>
      <c r="D7104" t="s">
        <v>433</v>
      </c>
      <c r="E7104">
        <v>10.518800000000001</v>
      </c>
      <c r="F7104">
        <f t="shared" si="114"/>
        <v>93</v>
      </c>
    </row>
    <row r="7105" spans="1:6" x14ac:dyDescent="0.35">
      <c r="A7105">
        <v>93013</v>
      </c>
      <c r="B7105" t="s">
        <v>7445</v>
      </c>
      <c r="C7105" t="s">
        <v>428</v>
      </c>
      <c r="D7105" t="s">
        <v>429</v>
      </c>
      <c r="E7105">
        <v>33.589599999999997</v>
      </c>
      <c r="F7105">
        <f t="shared" si="114"/>
        <v>93</v>
      </c>
    </row>
    <row r="7106" spans="1:6" x14ac:dyDescent="0.35">
      <c r="A7106">
        <v>93014</v>
      </c>
      <c r="B7106" t="s">
        <v>7446</v>
      </c>
      <c r="C7106" t="s">
        <v>432</v>
      </c>
      <c r="D7106" t="s">
        <v>433</v>
      </c>
      <c r="E7106">
        <v>100.64400000000001</v>
      </c>
      <c r="F7106">
        <f t="shared" si="114"/>
        <v>93</v>
      </c>
    </row>
    <row r="7107" spans="1:6" x14ac:dyDescent="0.35">
      <c r="A7107">
        <v>93015</v>
      </c>
      <c r="B7107" t="s">
        <v>7447</v>
      </c>
      <c r="C7107" t="s">
        <v>432</v>
      </c>
      <c r="D7107" t="s">
        <v>433</v>
      </c>
      <c r="E7107">
        <v>166.09690000000001</v>
      </c>
      <c r="F7107">
        <f t="shared" ref="F7107:F7170" si="115">INT(A7107/1000)</f>
        <v>93</v>
      </c>
    </row>
    <row r="7108" spans="1:6" x14ac:dyDescent="0.35">
      <c r="A7108">
        <v>93016</v>
      </c>
      <c r="B7108" t="s">
        <v>7448</v>
      </c>
      <c r="C7108" t="s">
        <v>432</v>
      </c>
      <c r="D7108" t="s">
        <v>433</v>
      </c>
      <c r="E7108">
        <v>28.785299999999999</v>
      </c>
      <c r="F7108">
        <f t="shared" si="115"/>
        <v>93</v>
      </c>
    </row>
    <row r="7109" spans="1:6" x14ac:dyDescent="0.35">
      <c r="A7109">
        <v>93017</v>
      </c>
      <c r="B7109" t="s">
        <v>7449</v>
      </c>
      <c r="C7109" t="s">
        <v>428</v>
      </c>
      <c r="D7109" t="s">
        <v>429</v>
      </c>
      <c r="E7109">
        <v>56.342799999999997</v>
      </c>
      <c r="F7109">
        <f t="shared" si="115"/>
        <v>93</v>
      </c>
    </row>
    <row r="7110" spans="1:6" x14ac:dyDescent="0.35">
      <c r="A7110">
        <v>93018</v>
      </c>
      <c r="B7110" t="s">
        <v>7450</v>
      </c>
      <c r="C7110" t="s">
        <v>428</v>
      </c>
      <c r="D7110" t="s">
        <v>429</v>
      </c>
      <c r="E7110">
        <v>12.0288</v>
      </c>
      <c r="F7110">
        <f t="shared" si="115"/>
        <v>93</v>
      </c>
    </row>
    <row r="7111" spans="1:6" x14ac:dyDescent="0.35">
      <c r="A7111">
        <v>93019</v>
      </c>
      <c r="B7111" t="s">
        <v>7451</v>
      </c>
      <c r="C7111" t="s">
        <v>442</v>
      </c>
      <c r="D7111" t="s">
        <v>433</v>
      </c>
      <c r="E7111">
        <v>52.954500000000003</v>
      </c>
      <c r="F7111">
        <f t="shared" si="115"/>
        <v>93</v>
      </c>
    </row>
    <row r="7112" spans="1:6" x14ac:dyDescent="0.35">
      <c r="A7112">
        <v>93020</v>
      </c>
      <c r="B7112" t="s">
        <v>7452</v>
      </c>
      <c r="C7112" t="s">
        <v>442</v>
      </c>
      <c r="D7112" t="s">
        <v>433</v>
      </c>
      <c r="E7112">
        <v>9.9124999999999996</v>
      </c>
      <c r="F7112">
        <f t="shared" si="115"/>
        <v>93</v>
      </c>
    </row>
    <row r="7113" spans="1:6" x14ac:dyDescent="0.35">
      <c r="A7113">
        <v>93021</v>
      </c>
      <c r="B7113" t="s">
        <v>7453</v>
      </c>
      <c r="C7113" t="s">
        <v>428</v>
      </c>
      <c r="D7113" t="s">
        <v>429</v>
      </c>
      <c r="E7113">
        <v>35.133099999999999</v>
      </c>
      <c r="F7113">
        <f t="shared" si="115"/>
        <v>93</v>
      </c>
    </row>
    <row r="7114" spans="1:6" x14ac:dyDescent="0.35">
      <c r="A7114">
        <v>93022</v>
      </c>
      <c r="B7114" t="s">
        <v>7454</v>
      </c>
      <c r="C7114" t="s">
        <v>428</v>
      </c>
      <c r="D7114" t="s">
        <v>429</v>
      </c>
      <c r="E7114">
        <v>46.620899999999999</v>
      </c>
      <c r="F7114">
        <f t="shared" si="115"/>
        <v>93</v>
      </c>
    </row>
    <row r="7115" spans="1:6" x14ac:dyDescent="0.35">
      <c r="A7115">
        <v>93024</v>
      </c>
      <c r="B7115" t="s">
        <v>7455</v>
      </c>
      <c r="C7115" t="s">
        <v>442</v>
      </c>
      <c r="D7115" t="s">
        <v>433</v>
      </c>
      <c r="E7115">
        <v>60.5837</v>
      </c>
      <c r="F7115">
        <f t="shared" si="115"/>
        <v>93</v>
      </c>
    </row>
    <row r="7116" spans="1:6" x14ac:dyDescent="0.35">
      <c r="A7116">
        <v>93025</v>
      </c>
      <c r="B7116" t="s">
        <v>7456</v>
      </c>
      <c r="C7116" t="s">
        <v>442</v>
      </c>
      <c r="D7116" t="s">
        <v>433</v>
      </c>
      <c r="E7116">
        <v>69.572400000000002</v>
      </c>
      <c r="F7116">
        <f t="shared" si="115"/>
        <v>93</v>
      </c>
    </row>
    <row r="7117" spans="1:6" x14ac:dyDescent="0.35">
      <c r="A7117">
        <v>93026</v>
      </c>
      <c r="B7117" t="s">
        <v>7457</v>
      </c>
      <c r="C7117" t="s">
        <v>442</v>
      </c>
      <c r="D7117" t="s">
        <v>433</v>
      </c>
      <c r="E7117">
        <v>31.9361</v>
      </c>
      <c r="F7117">
        <f t="shared" si="115"/>
        <v>93</v>
      </c>
    </row>
    <row r="7118" spans="1:6" x14ac:dyDescent="0.35">
      <c r="A7118">
        <v>93027</v>
      </c>
      <c r="B7118" t="s">
        <v>7458</v>
      </c>
      <c r="C7118" t="s">
        <v>428</v>
      </c>
      <c r="D7118" t="s">
        <v>429</v>
      </c>
      <c r="E7118">
        <v>67.570099999999996</v>
      </c>
      <c r="F7118">
        <f t="shared" si="115"/>
        <v>93</v>
      </c>
    </row>
    <row r="7119" spans="1:6" x14ac:dyDescent="0.35">
      <c r="A7119">
        <v>93028</v>
      </c>
      <c r="B7119" t="s">
        <v>7459</v>
      </c>
      <c r="C7119" t="s">
        <v>428</v>
      </c>
      <c r="D7119" t="s">
        <v>429</v>
      </c>
      <c r="E7119">
        <v>32.512999999999998</v>
      </c>
      <c r="F7119">
        <f t="shared" si="115"/>
        <v>93</v>
      </c>
    </row>
    <row r="7120" spans="1:6" x14ac:dyDescent="0.35">
      <c r="A7120">
        <v>93029</v>
      </c>
      <c r="B7120" t="s">
        <v>7460</v>
      </c>
      <c r="C7120" t="s">
        <v>428</v>
      </c>
      <c r="D7120" t="s">
        <v>429</v>
      </c>
      <c r="E7120">
        <v>45.719099999999997</v>
      </c>
      <c r="F7120">
        <f t="shared" si="115"/>
        <v>93</v>
      </c>
    </row>
    <row r="7121" spans="1:6" x14ac:dyDescent="0.35">
      <c r="A7121">
        <v>93030</v>
      </c>
      <c r="B7121" t="s">
        <v>7461</v>
      </c>
      <c r="C7121" t="s">
        <v>442</v>
      </c>
      <c r="D7121" t="s">
        <v>433</v>
      </c>
      <c r="E7121">
        <v>21.519100000000002</v>
      </c>
      <c r="F7121">
        <f t="shared" si="115"/>
        <v>93</v>
      </c>
    </row>
    <row r="7122" spans="1:6" x14ac:dyDescent="0.35">
      <c r="A7122">
        <v>93031</v>
      </c>
      <c r="B7122" t="s">
        <v>7462</v>
      </c>
      <c r="C7122" t="s">
        <v>428</v>
      </c>
      <c r="D7122" t="s">
        <v>429</v>
      </c>
      <c r="E7122">
        <v>49.980600000000003</v>
      </c>
      <c r="F7122">
        <f t="shared" si="115"/>
        <v>93</v>
      </c>
    </row>
    <row r="7123" spans="1:6" x14ac:dyDescent="0.35">
      <c r="A7123">
        <v>93032</v>
      </c>
      <c r="B7123" t="s">
        <v>7463</v>
      </c>
      <c r="C7123" t="s">
        <v>428</v>
      </c>
      <c r="D7123" t="s">
        <v>429</v>
      </c>
      <c r="E7123">
        <v>29.299600000000002</v>
      </c>
      <c r="F7123">
        <f t="shared" si="115"/>
        <v>93</v>
      </c>
    </row>
    <row r="7124" spans="1:6" x14ac:dyDescent="0.35">
      <c r="A7124">
        <v>93033</v>
      </c>
      <c r="B7124" t="s">
        <v>43</v>
      </c>
      <c r="C7124" t="s">
        <v>511</v>
      </c>
      <c r="D7124" t="s">
        <v>429</v>
      </c>
      <c r="E7124">
        <v>38.680799999999998</v>
      </c>
      <c r="F7124">
        <f t="shared" si="115"/>
        <v>93</v>
      </c>
    </row>
    <row r="7125" spans="1:6" x14ac:dyDescent="0.35">
      <c r="A7125">
        <v>93034</v>
      </c>
      <c r="B7125" t="s">
        <v>7464</v>
      </c>
      <c r="C7125" t="s">
        <v>428</v>
      </c>
      <c r="D7125" t="s">
        <v>429</v>
      </c>
      <c r="E7125">
        <v>23.082699999999999</v>
      </c>
      <c r="F7125">
        <f t="shared" si="115"/>
        <v>93</v>
      </c>
    </row>
    <row r="7126" spans="1:6" x14ac:dyDescent="0.35">
      <c r="A7126">
        <v>93035</v>
      </c>
      <c r="B7126" t="s">
        <v>7465</v>
      </c>
      <c r="C7126" t="s">
        <v>428</v>
      </c>
      <c r="D7126" t="s">
        <v>429</v>
      </c>
      <c r="E7126">
        <v>16.708500000000001</v>
      </c>
      <c r="F7126">
        <f t="shared" si="115"/>
        <v>93</v>
      </c>
    </row>
    <row r="7127" spans="1:6" x14ac:dyDescent="0.35">
      <c r="A7127">
        <v>93036</v>
      </c>
      <c r="B7127" t="s">
        <v>7466</v>
      </c>
      <c r="C7127" t="s">
        <v>428</v>
      </c>
      <c r="D7127" t="s">
        <v>429</v>
      </c>
      <c r="E7127">
        <v>15.901</v>
      </c>
      <c r="F7127">
        <f t="shared" si="115"/>
        <v>93</v>
      </c>
    </row>
    <row r="7128" spans="1:6" x14ac:dyDescent="0.35">
      <c r="A7128">
        <v>93037</v>
      </c>
      <c r="B7128" t="s">
        <v>7467</v>
      </c>
      <c r="C7128" t="s">
        <v>428</v>
      </c>
      <c r="D7128" t="s">
        <v>429</v>
      </c>
      <c r="E7128">
        <v>32.995800000000003</v>
      </c>
      <c r="F7128">
        <f t="shared" si="115"/>
        <v>93</v>
      </c>
    </row>
    <row r="7129" spans="1:6" x14ac:dyDescent="0.35">
      <c r="A7129">
        <v>93038</v>
      </c>
      <c r="B7129" t="s">
        <v>7468</v>
      </c>
      <c r="C7129" t="s">
        <v>428</v>
      </c>
      <c r="D7129" t="s">
        <v>429</v>
      </c>
      <c r="E7129">
        <v>47.761600000000001</v>
      </c>
      <c r="F7129">
        <f t="shared" si="115"/>
        <v>93</v>
      </c>
    </row>
    <row r="7130" spans="1:6" x14ac:dyDescent="0.35">
      <c r="A7130">
        <v>93039</v>
      </c>
      <c r="B7130" t="s">
        <v>7469</v>
      </c>
      <c r="C7130" t="s">
        <v>428</v>
      </c>
      <c r="D7130" t="s">
        <v>429</v>
      </c>
      <c r="E7130">
        <v>18.212399999999999</v>
      </c>
      <c r="F7130">
        <f t="shared" si="115"/>
        <v>93</v>
      </c>
    </row>
    <row r="7131" spans="1:6" x14ac:dyDescent="0.35">
      <c r="A7131">
        <v>93040</v>
      </c>
      <c r="B7131" t="s">
        <v>7470</v>
      </c>
      <c r="C7131" t="s">
        <v>428</v>
      </c>
      <c r="D7131" t="s">
        <v>429</v>
      </c>
      <c r="E7131">
        <v>51.123800000000003</v>
      </c>
      <c r="F7131">
        <f t="shared" si="115"/>
        <v>93</v>
      </c>
    </row>
    <row r="7132" spans="1:6" x14ac:dyDescent="0.35">
      <c r="A7132">
        <v>93041</v>
      </c>
      <c r="B7132" t="s">
        <v>7471</v>
      </c>
      <c r="C7132" t="s">
        <v>438</v>
      </c>
      <c r="D7132" t="s">
        <v>429</v>
      </c>
      <c r="E7132">
        <v>60.611600000000003</v>
      </c>
      <c r="F7132">
        <f t="shared" si="115"/>
        <v>93</v>
      </c>
    </row>
    <row r="7133" spans="1:6" x14ac:dyDescent="0.35">
      <c r="A7133">
        <v>93042</v>
      </c>
      <c r="B7133" t="s">
        <v>7472</v>
      </c>
      <c r="C7133" t="s">
        <v>442</v>
      </c>
      <c r="D7133" t="s">
        <v>433</v>
      </c>
      <c r="E7133">
        <v>27.1023</v>
      </c>
      <c r="F7133">
        <f t="shared" si="115"/>
        <v>93</v>
      </c>
    </row>
    <row r="7134" spans="1:6" x14ac:dyDescent="0.35">
      <c r="A7134">
        <v>93043</v>
      </c>
      <c r="B7134" t="s">
        <v>7473</v>
      </c>
      <c r="C7134" t="s">
        <v>428</v>
      </c>
      <c r="D7134" t="s">
        <v>429</v>
      </c>
      <c r="E7134">
        <v>40.790300000000002</v>
      </c>
      <c r="F7134">
        <f t="shared" si="115"/>
        <v>93</v>
      </c>
    </row>
    <row r="7135" spans="1:6" x14ac:dyDescent="0.35">
      <c r="A7135">
        <v>93044</v>
      </c>
      <c r="B7135" t="s">
        <v>7474</v>
      </c>
      <c r="C7135" t="s">
        <v>428</v>
      </c>
      <c r="D7135" t="s">
        <v>429</v>
      </c>
      <c r="E7135">
        <v>72.353300000000004</v>
      </c>
      <c r="F7135">
        <f t="shared" si="115"/>
        <v>93</v>
      </c>
    </row>
    <row r="7136" spans="1:6" x14ac:dyDescent="0.35">
      <c r="A7136">
        <v>93045</v>
      </c>
      <c r="B7136" t="s">
        <v>7475</v>
      </c>
      <c r="C7136" t="s">
        <v>432</v>
      </c>
      <c r="D7136" t="s">
        <v>433</v>
      </c>
      <c r="E7136">
        <v>125.1765</v>
      </c>
      <c r="F7136">
        <f t="shared" si="115"/>
        <v>93</v>
      </c>
    </row>
    <row r="7137" spans="1:6" x14ac:dyDescent="0.35">
      <c r="A7137">
        <v>93046</v>
      </c>
      <c r="B7137" t="s">
        <v>7476</v>
      </c>
      <c r="C7137" t="s">
        <v>432</v>
      </c>
      <c r="D7137" t="s">
        <v>433</v>
      </c>
      <c r="E7137">
        <v>85.9011</v>
      </c>
      <c r="F7137">
        <f t="shared" si="115"/>
        <v>93</v>
      </c>
    </row>
    <row r="7138" spans="1:6" x14ac:dyDescent="0.35">
      <c r="A7138">
        <v>93047</v>
      </c>
      <c r="B7138" t="s">
        <v>7477</v>
      </c>
      <c r="C7138" t="s">
        <v>442</v>
      </c>
      <c r="D7138" t="s">
        <v>433</v>
      </c>
      <c r="E7138">
        <v>28.341899999999999</v>
      </c>
      <c r="F7138">
        <f t="shared" si="115"/>
        <v>93</v>
      </c>
    </row>
    <row r="7139" spans="1:6" x14ac:dyDescent="0.35">
      <c r="A7139">
        <v>93049</v>
      </c>
      <c r="B7139" t="s">
        <v>7478</v>
      </c>
      <c r="C7139" t="s">
        <v>432</v>
      </c>
      <c r="D7139" t="s">
        <v>433</v>
      </c>
      <c r="E7139">
        <v>52.683500000000002</v>
      </c>
      <c r="F7139">
        <f t="shared" si="115"/>
        <v>93</v>
      </c>
    </row>
    <row r="7140" spans="1:6" x14ac:dyDescent="0.35">
      <c r="A7140">
        <v>93050</v>
      </c>
      <c r="B7140" t="s">
        <v>7479</v>
      </c>
      <c r="C7140" t="s">
        <v>428</v>
      </c>
      <c r="D7140" t="s">
        <v>429</v>
      </c>
      <c r="E7140">
        <v>38.014099999999999</v>
      </c>
      <c r="F7140">
        <f t="shared" si="115"/>
        <v>93</v>
      </c>
    </row>
    <row r="7141" spans="1:6" x14ac:dyDescent="0.35">
      <c r="A7141">
        <v>93051</v>
      </c>
      <c r="B7141" t="s">
        <v>7480</v>
      </c>
      <c r="C7141" t="s">
        <v>428</v>
      </c>
      <c r="D7141" t="s">
        <v>429</v>
      </c>
      <c r="E7141">
        <v>45.5214</v>
      </c>
      <c r="F7141">
        <f t="shared" si="115"/>
        <v>93</v>
      </c>
    </row>
    <row r="7142" spans="1:6" x14ac:dyDescent="0.35">
      <c r="A7142">
        <v>93052</v>
      </c>
      <c r="B7142" t="s">
        <v>7481</v>
      </c>
      <c r="C7142" t="s">
        <v>442</v>
      </c>
      <c r="D7142" t="s">
        <v>433</v>
      </c>
      <c r="E7142">
        <v>1.7068000000000001</v>
      </c>
      <c r="F7142">
        <f t="shared" si="115"/>
        <v>93</v>
      </c>
    </row>
    <row r="7143" spans="1:6" x14ac:dyDescent="0.35">
      <c r="A7143">
        <v>93053</v>
      </c>
      <c r="B7143" t="s">
        <v>7482</v>
      </c>
      <c r="C7143" t="s">
        <v>428</v>
      </c>
      <c r="D7143" t="s">
        <v>429</v>
      </c>
      <c r="E7143">
        <v>29.419499999999999</v>
      </c>
      <c r="F7143">
        <f t="shared" si="115"/>
        <v>93</v>
      </c>
    </row>
    <row r="7144" spans="1:6" x14ac:dyDescent="0.35">
      <c r="A7144">
        <v>94001</v>
      </c>
      <c r="B7144" t="s">
        <v>7483</v>
      </c>
      <c r="C7144" t="s">
        <v>432</v>
      </c>
      <c r="D7144" t="s">
        <v>433</v>
      </c>
      <c r="E7144">
        <v>13.7575</v>
      </c>
      <c r="F7144">
        <f t="shared" si="115"/>
        <v>94</v>
      </c>
    </row>
    <row r="7145" spans="1:6" x14ac:dyDescent="0.35">
      <c r="A7145">
        <v>94002</v>
      </c>
      <c r="B7145" t="s">
        <v>7484</v>
      </c>
      <c r="C7145" t="s">
        <v>432</v>
      </c>
      <c r="D7145" t="s">
        <v>433</v>
      </c>
      <c r="E7145">
        <v>96.025999999999996</v>
      </c>
      <c r="F7145">
        <f t="shared" si="115"/>
        <v>94</v>
      </c>
    </row>
    <row r="7146" spans="1:6" x14ac:dyDescent="0.35">
      <c r="A7146">
        <v>94003</v>
      </c>
      <c r="B7146" t="s">
        <v>7485</v>
      </c>
      <c r="C7146" t="s">
        <v>442</v>
      </c>
      <c r="D7146" t="s">
        <v>433</v>
      </c>
      <c r="E7146">
        <v>37.112699999999997</v>
      </c>
      <c r="F7146">
        <f t="shared" si="115"/>
        <v>94</v>
      </c>
    </row>
    <row r="7147" spans="1:6" x14ac:dyDescent="0.35">
      <c r="A7147">
        <v>94004</v>
      </c>
      <c r="B7147" t="s">
        <v>7486</v>
      </c>
      <c r="C7147" t="s">
        <v>432</v>
      </c>
      <c r="D7147" t="s">
        <v>433</v>
      </c>
      <c r="E7147">
        <v>20.973600000000001</v>
      </c>
      <c r="F7147">
        <f t="shared" si="115"/>
        <v>94</v>
      </c>
    </row>
    <row r="7148" spans="1:6" x14ac:dyDescent="0.35">
      <c r="A7148">
        <v>94005</v>
      </c>
      <c r="B7148" t="s">
        <v>7487</v>
      </c>
      <c r="C7148" t="s">
        <v>442</v>
      </c>
      <c r="D7148" t="s">
        <v>433</v>
      </c>
      <c r="E7148">
        <v>15.775</v>
      </c>
      <c r="F7148">
        <f t="shared" si="115"/>
        <v>94</v>
      </c>
    </row>
    <row r="7149" spans="1:6" x14ac:dyDescent="0.35">
      <c r="A7149">
        <v>94006</v>
      </c>
      <c r="B7149" t="s">
        <v>7488</v>
      </c>
      <c r="C7149" t="s">
        <v>451</v>
      </c>
      <c r="D7149" t="s">
        <v>433</v>
      </c>
      <c r="E7149">
        <v>42.475700000000003</v>
      </c>
      <c r="F7149">
        <f t="shared" si="115"/>
        <v>94</v>
      </c>
    </row>
    <row r="7150" spans="1:6" x14ac:dyDescent="0.35">
      <c r="A7150">
        <v>94007</v>
      </c>
      <c r="B7150" t="s">
        <v>7489</v>
      </c>
      <c r="C7150" t="s">
        <v>432</v>
      </c>
      <c r="D7150" t="s">
        <v>433</v>
      </c>
      <c r="E7150">
        <v>41.332700000000003</v>
      </c>
      <c r="F7150">
        <f t="shared" si="115"/>
        <v>94</v>
      </c>
    </row>
    <row r="7151" spans="1:6" x14ac:dyDescent="0.35">
      <c r="A7151">
        <v>94008</v>
      </c>
      <c r="B7151" t="s">
        <v>7490</v>
      </c>
      <c r="C7151" t="s">
        <v>432</v>
      </c>
      <c r="D7151" t="s">
        <v>433</v>
      </c>
      <c r="E7151">
        <v>32.388199999999998</v>
      </c>
      <c r="F7151">
        <f t="shared" si="115"/>
        <v>94</v>
      </c>
    </row>
    <row r="7152" spans="1:6" x14ac:dyDescent="0.35">
      <c r="A7152">
        <v>94009</v>
      </c>
      <c r="B7152" t="s">
        <v>7491</v>
      </c>
      <c r="C7152" t="s">
        <v>451</v>
      </c>
      <c r="D7152" t="s">
        <v>433</v>
      </c>
      <c r="E7152">
        <v>14.911199999999999</v>
      </c>
      <c r="F7152">
        <f t="shared" si="115"/>
        <v>94</v>
      </c>
    </row>
    <row r="7153" spans="1:6" x14ac:dyDescent="0.35">
      <c r="A7153">
        <v>94010</v>
      </c>
      <c r="B7153" t="s">
        <v>7492</v>
      </c>
      <c r="C7153" t="s">
        <v>442</v>
      </c>
      <c r="D7153" t="s">
        <v>433</v>
      </c>
      <c r="E7153">
        <v>22.896799999999999</v>
      </c>
      <c r="F7153">
        <f t="shared" si="115"/>
        <v>94</v>
      </c>
    </row>
    <row r="7154" spans="1:6" x14ac:dyDescent="0.35">
      <c r="A7154">
        <v>94011</v>
      </c>
      <c r="B7154" t="s">
        <v>7493</v>
      </c>
      <c r="C7154" t="s">
        <v>432</v>
      </c>
      <c r="D7154" t="s">
        <v>433</v>
      </c>
      <c r="E7154">
        <v>15.330500000000001</v>
      </c>
      <c r="F7154">
        <f t="shared" si="115"/>
        <v>94</v>
      </c>
    </row>
    <row r="7155" spans="1:6" x14ac:dyDescent="0.35">
      <c r="A7155">
        <v>94012</v>
      </c>
      <c r="B7155" t="s">
        <v>7494</v>
      </c>
      <c r="C7155" t="s">
        <v>432</v>
      </c>
      <c r="D7155" t="s">
        <v>433</v>
      </c>
      <c r="E7155">
        <v>21.796900000000001</v>
      </c>
      <c r="F7155">
        <f t="shared" si="115"/>
        <v>94</v>
      </c>
    </row>
    <row r="7156" spans="1:6" x14ac:dyDescent="0.35">
      <c r="A7156">
        <v>94013</v>
      </c>
      <c r="B7156" t="s">
        <v>7495</v>
      </c>
      <c r="C7156" t="s">
        <v>432</v>
      </c>
      <c r="D7156" t="s">
        <v>433</v>
      </c>
      <c r="E7156">
        <v>6.1471</v>
      </c>
      <c r="F7156">
        <f t="shared" si="115"/>
        <v>94</v>
      </c>
    </row>
    <row r="7157" spans="1:6" x14ac:dyDescent="0.35">
      <c r="A7157">
        <v>94014</v>
      </c>
      <c r="B7157" t="s">
        <v>7496</v>
      </c>
      <c r="C7157" t="s">
        <v>432</v>
      </c>
      <c r="D7157" t="s">
        <v>433</v>
      </c>
      <c r="E7157">
        <v>23.410599999999999</v>
      </c>
      <c r="F7157">
        <f t="shared" si="115"/>
        <v>94</v>
      </c>
    </row>
    <row r="7158" spans="1:6" x14ac:dyDescent="0.35">
      <c r="A7158">
        <v>94015</v>
      </c>
      <c r="B7158" t="s">
        <v>7497</v>
      </c>
      <c r="C7158" t="s">
        <v>432</v>
      </c>
      <c r="D7158" t="s">
        <v>433</v>
      </c>
      <c r="E7158">
        <v>15.832700000000001</v>
      </c>
      <c r="F7158">
        <f t="shared" si="115"/>
        <v>94</v>
      </c>
    </row>
    <row r="7159" spans="1:6" x14ac:dyDescent="0.35">
      <c r="A7159">
        <v>94016</v>
      </c>
      <c r="B7159" t="s">
        <v>7498</v>
      </c>
      <c r="C7159" t="s">
        <v>432</v>
      </c>
      <c r="D7159" t="s">
        <v>433</v>
      </c>
      <c r="E7159">
        <v>49.748399999999997</v>
      </c>
      <c r="F7159">
        <f t="shared" si="115"/>
        <v>94</v>
      </c>
    </row>
    <row r="7160" spans="1:6" x14ac:dyDescent="0.35">
      <c r="A7160">
        <v>94017</v>
      </c>
      <c r="B7160" t="s">
        <v>7499</v>
      </c>
      <c r="C7160" t="s">
        <v>432</v>
      </c>
      <c r="D7160" t="s">
        <v>433</v>
      </c>
      <c r="E7160">
        <v>25.235499999999998</v>
      </c>
      <c r="F7160">
        <f t="shared" si="115"/>
        <v>94</v>
      </c>
    </row>
    <row r="7161" spans="1:6" x14ac:dyDescent="0.35">
      <c r="A7161">
        <v>94018</v>
      </c>
      <c r="B7161" t="s">
        <v>7500</v>
      </c>
      <c r="C7161" t="s">
        <v>432</v>
      </c>
      <c r="D7161" t="s">
        <v>433</v>
      </c>
      <c r="E7161">
        <v>14.5665</v>
      </c>
      <c r="F7161">
        <f t="shared" si="115"/>
        <v>94</v>
      </c>
    </row>
    <row r="7162" spans="1:6" x14ac:dyDescent="0.35">
      <c r="A7162">
        <v>94019</v>
      </c>
      <c r="B7162" t="s">
        <v>7501</v>
      </c>
      <c r="C7162" t="s">
        <v>432</v>
      </c>
      <c r="D7162" t="s">
        <v>433</v>
      </c>
      <c r="E7162">
        <v>30.634499999999999</v>
      </c>
      <c r="F7162">
        <f t="shared" si="115"/>
        <v>94</v>
      </c>
    </row>
    <row r="7163" spans="1:6" x14ac:dyDescent="0.35">
      <c r="A7163">
        <v>94020</v>
      </c>
      <c r="B7163" t="s">
        <v>7502</v>
      </c>
      <c r="C7163" t="s">
        <v>432</v>
      </c>
      <c r="D7163" t="s">
        <v>433</v>
      </c>
      <c r="E7163">
        <v>32.224800000000002</v>
      </c>
      <c r="F7163">
        <f t="shared" si="115"/>
        <v>94</v>
      </c>
    </row>
    <row r="7164" spans="1:6" x14ac:dyDescent="0.35">
      <c r="A7164">
        <v>94021</v>
      </c>
      <c r="B7164" t="s">
        <v>7503</v>
      </c>
      <c r="C7164" t="s">
        <v>432</v>
      </c>
      <c r="D7164" t="s">
        <v>433</v>
      </c>
      <c r="E7164">
        <v>23.294799999999999</v>
      </c>
      <c r="F7164">
        <f t="shared" si="115"/>
        <v>94</v>
      </c>
    </row>
    <row r="7165" spans="1:6" x14ac:dyDescent="0.35">
      <c r="A7165">
        <v>94022</v>
      </c>
      <c r="B7165" t="s">
        <v>7504</v>
      </c>
      <c r="C7165" t="s">
        <v>442</v>
      </c>
      <c r="D7165" t="s">
        <v>433</v>
      </c>
      <c r="E7165">
        <v>49.521799999999999</v>
      </c>
      <c r="F7165">
        <f t="shared" si="115"/>
        <v>94</v>
      </c>
    </row>
    <row r="7166" spans="1:6" x14ac:dyDescent="0.35">
      <c r="A7166">
        <v>94023</v>
      </c>
      <c r="B7166" t="s">
        <v>84</v>
      </c>
      <c r="C7166" t="s">
        <v>432</v>
      </c>
      <c r="D7166" t="s">
        <v>433</v>
      </c>
      <c r="E7166">
        <v>69.270099999999999</v>
      </c>
      <c r="F7166">
        <f t="shared" si="115"/>
        <v>94</v>
      </c>
    </row>
    <row r="7167" spans="1:6" x14ac:dyDescent="0.35">
      <c r="A7167">
        <v>94024</v>
      </c>
      <c r="B7167" t="s">
        <v>7505</v>
      </c>
      <c r="C7167" t="s">
        <v>432</v>
      </c>
      <c r="D7167" t="s">
        <v>433</v>
      </c>
      <c r="E7167">
        <v>27.078800000000001</v>
      </c>
      <c r="F7167">
        <f t="shared" si="115"/>
        <v>94</v>
      </c>
    </row>
    <row r="7168" spans="1:6" x14ac:dyDescent="0.35">
      <c r="A7168">
        <v>94025</v>
      </c>
      <c r="B7168" t="s">
        <v>7506</v>
      </c>
      <c r="C7168" t="s">
        <v>432</v>
      </c>
      <c r="D7168" t="s">
        <v>433</v>
      </c>
      <c r="E7168">
        <v>17.607600000000001</v>
      </c>
      <c r="F7168">
        <f t="shared" si="115"/>
        <v>94</v>
      </c>
    </row>
    <row r="7169" spans="1:6" x14ac:dyDescent="0.35">
      <c r="A7169">
        <v>94026</v>
      </c>
      <c r="B7169" t="s">
        <v>7507</v>
      </c>
      <c r="C7169" t="s">
        <v>442</v>
      </c>
      <c r="D7169" t="s">
        <v>433</v>
      </c>
      <c r="E7169">
        <v>34.224899999999998</v>
      </c>
      <c r="F7169">
        <f t="shared" si="115"/>
        <v>94</v>
      </c>
    </row>
    <row r="7170" spans="1:6" x14ac:dyDescent="0.35">
      <c r="A7170">
        <v>94027</v>
      </c>
      <c r="B7170" t="s">
        <v>7508</v>
      </c>
      <c r="C7170" t="s">
        <v>432</v>
      </c>
      <c r="D7170" t="s">
        <v>433</v>
      </c>
      <c r="E7170">
        <v>22.375800000000002</v>
      </c>
      <c r="F7170">
        <f t="shared" si="115"/>
        <v>94</v>
      </c>
    </row>
    <row r="7171" spans="1:6" x14ac:dyDescent="0.35">
      <c r="A7171">
        <v>94028</v>
      </c>
      <c r="B7171" t="s">
        <v>7509</v>
      </c>
      <c r="C7171" t="s">
        <v>432</v>
      </c>
      <c r="D7171" t="s">
        <v>433</v>
      </c>
      <c r="E7171">
        <v>25.6114</v>
      </c>
      <c r="F7171">
        <f t="shared" ref="F7171:F7234" si="116">INT(A7171/1000)</f>
        <v>94</v>
      </c>
    </row>
    <row r="7172" spans="1:6" x14ac:dyDescent="0.35">
      <c r="A7172">
        <v>94029</v>
      </c>
      <c r="B7172" t="s">
        <v>7510</v>
      </c>
      <c r="C7172" t="s">
        <v>451</v>
      </c>
      <c r="D7172" t="s">
        <v>433</v>
      </c>
      <c r="E7172">
        <v>22.2361</v>
      </c>
      <c r="F7172">
        <f t="shared" si="116"/>
        <v>94</v>
      </c>
    </row>
    <row r="7173" spans="1:6" x14ac:dyDescent="0.35">
      <c r="A7173">
        <v>94030</v>
      </c>
      <c r="B7173" t="s">
        <v>7511</v>
      </c>
      <c r="C7173" t="s">
        <v>432</v>
      </c>
      <c r="D7173" t="s">
        <v>433</v>
      </c>
      <c r="E7173">
        <v>37.200200000000002</v>
      </c>
      <c r="F7173">
        <f t="shared" si="116"/>
        <v>94</v>
      </c>
    </row>
    <row r="7174" spans="1:6" x14ac:dyDescent="0.35">
      <c r="A7174">
        <v>94031</v>
      </c>
      <c r="B7174" t="s">
        <v>7512</v>
      </c>
      <c r="C7174" t="s">
        <v>432</v>
      </c>
      <c r="D7174" t="s">
        <v>433</v>
      </c>
      <c r="E7174">
        <v>12.9445</v>
      </c>
      <c r="F7174">
        <f t="shared" si="116"/>
        <v>94</v>
      </c>
    </row>
    <row r="7175" spans="1:6" x14ac:dyDescent="0.35">
      <c r="A7175">
        <v>94032</v>
      </c>
      <c r="B7175" t="s">
        <v>7513</v>
      </c>
      <c r="C7175" t="s">
        <v>432</v>
      </c>
      <c r="D7175" t="s">
        <v>433</v>
      </c>
      <c r="E7175">
        <v>34.650100000000002</v>
      </c>
      <c r="F7175">
        <f t="shared" si="116"/>
        <v>94</v>
      </c>
    </row>
    <row r="7176" spans="1:6" x14ac:dyDescent="0.35">
      <c r="A7176">
        <v>94033</v>
      </c>
      <c r="B7176" t="s">
        <v>7514</v>
      </c>
      <c r="C7176" t="s">
        <v>451</v>
      </c>
      <c r="D7176" t="s">
        <v>433</v>
      </c>
      <c r="E7176">
        <v>18.671800000000001</v>
      </c>
      <c r="F7176">
        <f t="shared" si="116"/>
        <v>94</v>
      </c>
    </row>
    <row r="7177" spans="1:6" x14ac:dyDescent="0.35">
      <c r="A7177">
        <v>94034</v>
      </c>
      <c r="B7177" t="s">
        <v>7515</v>
      </c>
      <c r="C7177" t="s">
        <v>442</v>
      </c>
      <c r="D7177" t="s">
        <v>433</v>
      </c>
      <c r="E7177">
        <v>15.769399999999999</v>
      </c>
      <c r="F7177">
        <f t="shared" si="116"/>
        <v>94</v>
      </c>
    </row>
    <row r="7178" spans="1:6" x14ac:dyDescent="0.35">
      <c r="A7178">
        <v>94035</v>
      </c>
      <c r="B7178" t="s">
        <v>7516</v>
      </c>
      <c r="C7178" t="s">
        <v>432</v>
      </c>
      <c r="D7178" t="s">
        <v>433</v>
      </c>
      <c r="E7178">
        <v>27.416799999999999</v>
      </c>
      <c r="F7178">
        <f t="shared" si="116"/>
        <v>94</v>
      </c>
    </row>
    <row r="7179" spans="1:6" x14ac:dyDescent="0.35">
      <c r="A7179">
        <v>94036</v>
      </c>
      <c r="B7179" t="s">
        <v>7517</v>
      </c>
      <c r="C7179" t="s">
        <v>432</v>
      </c>
      <c r="D7179" t="s">
        <v>433</v>
      </c>
      <c r="E7179">
        <v>33.7318</v>
      </c>
      <c r="F7179">
        <f t="shared" si="116"/>
        <v>94</v>
      </c>
    </row>
    <row r="7180" spans="1:6" x14ac:dyDescent="0.35">
      <c r="A7180">
        <v>94037</v>
      </c>
      <c r="B7180" t="s">
        <v>7518</v>
      </c>
      <c r="C7180" t="s">
        <v>432</v>
      </c>
      <c r="D7180" t="s">
        <v>433</v>
      </c>
      <c r="E7180">
        <v>25.8264</v>
      </c>
      <c r="F7180">
        <f t="shared" si="116"/>
        <v>94</v>
      </c>
    </row>
    <row r="7181" spans="1:6" x14ac:dyDescent="0.35">
      <c r="A7181">
        <v>94038</v>
      </c>
      <c r="B7181" t="s">
        <v>7519</v>
      </c>
      <c r="C7181" t="s">
        <v>442</v>
      </c>
      <c r="D7181" t="s">
        <v>433</v>
      </c>
      <c r="E7181">
        <v>34.122300000000003</v>
      </c>
      <c r="F7181">
        <f t="shared" si="116"/>
        <v>94</v>
      </c>
    </row>
    <row r="7182" spans="1:6" x14ac:dyDescent="0.35">
      <c r="A7182">
        <v>94039</v>
      </c>
      <c r="B7182" t="s">
        <v>7520</v>
      </c>
      <c r="C7182" t="s">
        <v>432</v>
      </c>
      <c r="D7182" t="s">
        <v>433</v>
      </c>
      <c r="E7182">
        <v>29.347100000000001</v>
      </c>
      <c r="F7182">
        <f t="shared" si="116"/>
        <v>94</v>
      </c>
    </row>
    <row r="7183" spans="1:6" x14ac:dyDescent="0.35">
      <c r="A7183">
        <v>94040</v>
      </c>
      <c r="B7183" t="s">
        <v>7521</v>
      </c>
      <c r="C7183" t="s">
        <v>442</v>
      </c>
      <c r="D7183" t="s">
        <v>433</v>
      </c>
      <c r="E7183">
        <v>53.253500000000003</v>
      </c>
      <c r="F7183">
        <f t="shared" si="116"/>
        <v>94</v>
      </c>
    </row>
    <row r="7184" spans="1:6" x14ac:dyDescent="0.35">
      <c r="A7184">
        <v>94041</v>
      </c>
      <c r="B7184" t="s">
        <v>7522</v>
      </c>
      <c r="C7184" t="s">
        <v>432</v>
      </c>
      <c r="D7184" t="s">
        <v>433</v>
      </c>
      <c r="E7184">
        <v>29.037400000000002</v>
      </c>
      <c r="F7184">
        <f t="shared" si="116"/>
        <v>94</v>
      </c>
    </row>
    <row r="7185" spans="1:6" x14ac:dyDescent="0.35">
      <c r="A7185">
        <v>94042</v>
      </c>
      <c r="B7185" t="s">
        <v>7523</v>
      </c>
      <c r="C7185" t="s">
        <v>432</v>
      </c>
      <c r="D7185" t="s">
        <v>433</v>
      </c>
      <c r="E7185">
        <v>23.428000000000001</v>
      </c>
      <c r="F7185">
        <f t="shared" si="116"/>
        <v>94</v>
      </c>
    </row>
    <row r="7186" spans="1:6" x14ac:dyDescent="0.35">
      <c r="A7186">
        <v>94043</v>
      </c>
      <c r="B7186" t="s">
        <v>7524</v>
      </c>
      <c r="C7186" t="s">
        <v>451</v>
      </c>
      <c r="D7186" t="s">
        <v>433</v>
      </c>
      <c r="E7186">
        <v>44.376899999999999</v>
      </c>
      <c r="F7186">
        <f t="shared" si="116"/>
        <v>94</v>
      </c>
    </row>
    <row r="7187" spans="1:6" x14ac:dyDescent="0.35">
      <c r="A7187">
        <v>94044</v>
      </c>
      <c r="B7187" t="s">
        <v>7525</v>
      </c>
      <c r="C7187" t="s">
        <v>432</v>
      </c>
      <c r="D7187" t="s">
        <v>433</v>
      </c>
      <c r="E7187">
        <v>16.0459</v>
      </c>
      <c r="F7187">
        <f t="shared" si="116"/>
        <v>94</v>
      </c>
    </row>
    <row r="7188" spans="1:6" x14ac:dyDescent="0.35">
      <c r="A7188">
        <v>94045</v>
      </c>
      <c r="B7188" t="s">
        <v>7526</v>
      </c>
      <c r="C7188" t="s">
        <v>442</v>
      </c>
      <c r="D7188" t="s">
        <v>433</v>
      </c>
      <c r="E7188">
        <v>17.049199999999999</v>
      </c>
      <c r="F7188">
        <f t="shared" si="116"/>
        <v>94</v>
      </c>
    </row>
    <row r="7189" spans="1:6" x14ac:dyDescent="0.35">
      <c r="A7189">
        <v>94046</v>
      </c>
      <c r="B7189" t="s">
        <v>7527</v>
      </c>
      <c r="C7189" t="s">
        <v>451</v>
      </c>
      <c r="D7189" t="s">
        <v>433</v>
      </c>
      <c r="E7189">
        <v>15.6744</v>
      </c>
      <c r="F7189">
        <f t="shared" si="116"/>
        <v>94</v>
      </c>
    </row>
    <row r="7190" spans="1:6" x14ac:dyDescent="0.35">
      <c r="A7190">
        <v>94047</v>
      </c>
      <c r="B7190" t="s">
        <v>7528</v>
      </c>
      <c r="C7190" t="s">
        <v>442</v>
      </c>
      <c r="D7190" t="s">
        <v>433</v>
      </c>
      <c r="E7190">
        <v>13.900700000000001</v>
      </c>
      <c r="F7190">
        <f t="shared" si="116"/>
        <v>94</v>
      </c>
    </row>
    <row r="7191" spans="1:6" x14ac:dyDescent="0.35">
      <c r="A7191">
        <v>94048</v>
      </c>
      <c r="B7191" t="s">
        <v>7529</v>
      </c>
      <c r="C7191" t="s">
        <v>432</v>
      </c>
      <c r="D7191" t="s">
        <v>433</v>
      </c>
      <c r="E7191">
        <v>18.808299999999999</v>
      </c>
      <c r="F7191">
        <f t="shared" si="116"/>
        <v>94</v>
      </c>
    </row>
    <row r="7192" spans="1:6" x14ac:dyDescent="0.35">
      <c r="A7192">
        <v>94049</v>
      </c>
      <c r="B7192" t="s">
        <v>7530</v>
      </c>
      <c r="C7192" t="s">
        <v>432</v>
      </c>
      <c r="D7192" t="s">
        <v>433</v>
      </c>
      <c r="E7192">
        <v>25.636700000000001</v>
      </c>
      <c r="F7192">
        <f t="shared" si="116"/>
        <v>94</v>
      </c>
    </row>
    <row r="7193" spans="1:6" x14ac:dyDescent="0.35">
      <c r="A7193">
        <v>94050</v>
      </c>
      <c r="B7193" t="s">
        <v>7531</v>
      </c>
      <c r="C7193" t="s">
        <v>442</v>
      </c>
      <c r="D7193" t="s">
        <v>433</v>
      </c>
      <c r="E7193">
        <v>34.963299999999997</v>
      </c>
      <c r="F7193">
        <f t="shared" si="116"/>
        <v>94</v>
      </c>
    </row>
    <row r="7194" spans="1:6" x14ac:dyDescent="0.35">
      <c r="A7194">
        <v>94051</v>
      </c>
      <c r="B7194" t="s">
        <v>7532</v>
      </c>
      <c r="C7194" t="s">
        <v>432</v>
      </c>
      <c r="D7194" t="s">
        <v>433</v>
      </c>
      <c r="E7194">
        <v>60.939900000000002</v>
      </c>
      <c r="F7194">
        <f t="shared" si="116"/>
        <v>94</v>
      </c>
    </row>
    <row r="7195" spans="1:6" x14ac:dyDescent="0.35">
      <c r="A7195">
        <v>94052</v>
      </c>
      <c r="B7195" t="s">
        <v>7533</v>
      </c>
      <c r="C7195" t="s">
        <v>442</v>
      </c>
      <c r="D7195" t="s">
        <v>433</v>
      </c>
      <c r="E7195">
        <v>46.868899999999996</v>
      </c>
      <c r="F7195">
        <f t="shared" si="116"/>
        <v>94</v>
      </c>
    </row>
    <row r="7196" spans="1:6" x14ac:dyDescent="0.35">
      <c r="A7196">
        <v>95001</v>
      </c>
      <c r="B7196" t="s">
        <v>7534</v>
      </c>
      <c r="C7196" t="s">
        <v>442</v>
      </c>
      <c r="D7196" t="s">
        <v>433</v>
      </c>
      <c r="E7196">
        <v>40.370800000000003</v>
      </c>
      <c r="F7196">
        <f t="shared" si="116"/>
        <v>95</v>
      </c>
    </row>
    <row r="7197" spans="1:6" x14ac:dyDescent="0.35">
      <c r="A7197">
        <v>95002</v>
      </c>
      <c r="B7197" t="s">
        <v>7535</v>
      </c>
      <c r="C7197" t="s">
        <v>442</v>
      </c>
      <c r="D7197" t="s">
        <v>433</v>
      </c>
      <c r="E7197">
        <v>41.4099</v>
      </c>
      <c r="F7197">
        <f t="shared" si="116"/>
        <v>95</v>
      </c>
    </row>
    <row r="7198" spans="1:6" x14ac:dyDescent="0.35">
      <c r="A7198">
        <v>95003</v>
      </c>
      <c r="B7198" t="s">
        <v>7536</v>
      </c>
      <c r="C7198" t="s">
        <v>442</v>
      </c>
      <c r="D7198" t="s">
        <v>433</v>
      </c>
      <c r="E7198">
        <v>9.1426999999999996</v>
      </c>
      <c r="F7198">
        <f t="shared" si="116"/>
        <v>95</v>
      </c>
    </row>
    <row r="7199" spans="1:6" x14ac:dyDescent="0.35">
      <c r="A7199">
        <v>95004</v>
      </c>
      <c r="B7199" t="s">
        <v>7537</v>
      </c>
      <c r="C7199" t="s">
        <v>442</v>
      </c>
      <c r="D7199" t="s">
        <v>433</v>
      </c>
      <c r="E7199">
        <v>22.146599999999999</v>
      </c>
      <c r="F7199">
        <f t="shared" si="116"/>
        <v>95</v>
      </c>
    </row>
    <row r="7200" spans="1:6" x14ac:dyDescent="0.35">
      <c r="A7200">
        <v>95005</v>
      </c>
      <c r="B7200" t="s">
        <v>7538</v>
      </c>
      <c r="C7200" t="s">
        <v>442</v>
      </c>
      <c r="D7200" t="s">
        <v>433</v>
      </c>
      <c r="E7200">
        <v>27.203800000000001</v>
      </c>
      <c r="F7200">
        <f t="shared" si="116"/>
        <v>95</v>
      </c>
    </row>
    <row r="7201" spans="1:6" x14ac:dyDescent="0.35">
      <c r="A7201">
        <v>95006</v>
      </c>
      <c r="B7201" t="s">
        <v>7539</v>
      </c>
      <c r="C7201" t="s">
        <v>428</v>
      </c>
      <c r="D7201" t="s">
        <v>429</v>
      </c>
      <c r="E7201">
        <v>94.356700000000004</v>
      </c>
      <c r="F7201">
        <f t="shared" si="116"/>
        <v>95</v>
      </c>
    </row>
    <row r="7202" spans="1:6" x14ac:dyDescent="0.35">
      <c r="A7202">
        <v>95007</v>
      </c>
      <c r="B7202" t="s">
        <v>7540</v>
      </c>
      <c r="C7202" t="s">
        <v>432</v>
      </c>
      <c r="D7202" t="s">
        <v>433</v>
      </c>
      <c r="E7202">
        <v>20.521899999999999</v>
      </c>
      <c r="F7202">
        <f t="shared" si="116"/>
        <v>95</v>
      </c>
    </row>
    <row r="7203" spans="1:6" x14ac:dyDescent="0.35">
      <c r="A7203">
        <v>95008</v>
      </c>
      <c r="B7203" t="s">
        <v>7541</v>
      </c>
      <c r="C7203" t="s">
        <v>432</v>
      </c>
      <c r="D7203" t="s">
        <v>433</v>
      </c>
      <c r="E7203">
        <v>16.1235</v>
      </c>
      <c r="F7203">
        <f t="shared" si="116"/>
        <v>95</v>
      </c>
    </row>
    <row r="7204" spans="1:6" x14ac:dyDescent="0.35">
      <c r="A7204">
        <v>95009</v>
      </c>
      <c r="B7204" t="s">
        <v>7542</v>
      </c>
      <c r="C7204" t="s">
        <v>432</v>
      </c>
      <c r="D7204" t="s">
        <v>433</v>
      </c>
      <c r="E7204">
        <v>21.3508</v>
      </c>
      <c r="F7204">
        <f t="shared" si="116"/>
        <v>95</v>
      </c>
    </row>
    <row r="7205" spans="1:6" x14ac:dyDescent="0.35">
      <c r="A7205">
        <v>95010</v>
      </c>
      <c r="B7205" t="s">
        <v>7543</v>
      </c>
      <c r="C7205" t="s">
        <v>442</v>
      </c>
      <c r="D7205" t="s">
        <v>433</v>
      </c>
      <c r="E7205">
        <v>5.7253999999999996</v>
      </c>
      <c r="F7205">
        <f t="shared" si="116"/>
        <v>95</v>
      </c>
    </row>
    <row r="7206" spans="1:6" x14ac:dyDescent="0.35">
      <c r="A7206">
        <v>95011</v>
      </c>
      <c r="B7206" t="s">
        <v>7544</v>
      </c>
      <c r="C7206" t="s">
        <v>428</v>
      </c>
      <c r="D7206" t="s">
        <v>429</v>
      </c>
      <c r="E7206">
        <v>6.2126999999999999</v>
      </c>
      <c r="F7206">
        <f t="shared" si="116"/>
        <v>95</v>
      </c>
    </row>
    <row r="7207" spans="1:6" x14ac:dyDescent="0.35">
      <c r="A7207">
        <v>95012</v>
      </c>
      <c r="B7207" t="s">
        <v>7545</v>
      </c>
      <c r="C7207" t="s">
        <v>442</v>
      </c>
      <c r="D7207" t="s">
        <v>433</v>
      </c>
      <c r="E7207">
        <v>12.6846</v>
      </c>
      <c r="F7207">
        <f t="shared" si="116"/>
        <v>95</v>
      </c>
    </row>
    <row r="7208" spans="1:6" x14ac:dyDescent="0.35">
      <c r="A7208">
        <v>95013</v>
      </c>
      <c r="B7208" t="s">
        <v>7546</v>
      </c>
      <c r="C7208" t="s">
        <v>428</v>
      </c>
      <c r="D7208" t="s">
        <v>429</v>
      </c>
      <c r="E7208">
        <v>23.746200000000002</v>
      </c>
      <c r="F7208">
        <f t="shared" si="116"/>
        <v>95</v>
      </c>
    </row>
    <row r="7209" spans="1:6" x14ac:dyDescent="0.35">
      <c r="A7209">
        <v>95014</v>
      </c>
      <c r="B7209" t="s">
        <v>7547</v>
      </c>
      <c r="C7209" t="s">
        <v>442</v>
      </c>
      <c r="D7209" t="s">
        <v>433</v>
      </c>
      <c r="E7209">
        <v>11.8406</v>
      </c>
      <c r="F7209">
        <f t="shared" si="116"/>
        <v>95</v>
      </c>
    </row>
    <row r="7210" spans="1:6" x14ac:dyDescent="0.35">
      <c r="A7210">
        <v>95015</v>
      </c>
      <c r="B7210" t="s">
        <v>7548</v>
      </c>
      <c r="C7210" t="s">
        <v>428</v>
      </c>
      <c r="D7210" t="s">
        <v>429</v>
      </c>
      <c r="E7210">
        <v>28.483000000000001</v>
      </c>
      <c r="F7210">
        <f t="shared" si="116"/>
        <v>95</v>
      </c>
    </row>
    <row r="7211" spans="1:6" x14ac:dyDescent="0.35">
      <c r="A7211">
        <v>95016</v>
      </c>
      <c r="B7211" t="s">
        <v>7549</v>
      </c>
      <c r="C7211" t="s">
        <v>442</v>
      </c>
      <c r="D7211" t="s">
        <v>433</v>
      </c>
      <c r="E7211">
        <v>4.9115000000000002</v>
      </c>
      <c r="F7211">
        <f t="shared" si="116"/>
        <v>95</v>
      </c>
    </row>
    <row r="7212" spans="1:6" x14ac:dyDescent="0.35">
      <c r="A7212">
        <v>95017</v>
      </c>
      <c r="B7212" t="s">
        <v>7550</v>
      </c>
      <c r="C7212" t="s">
        <v>432</v>
      </c>
      <c r="D7212" t="s">
        <v>433</v>
      </c>
      <c r="E7212">
        <v>58.766599999999997</v>
      </c>
      <c r="F7212">
        <f t="shared" si="116"/>
        <v>95</v>
      </c>
    </row>
    <row r="7213" spans="1:6" x14ac:dyDescent="0.35">
      <c r="A7213">
        <v>95018</v>
      </c>
      <c r="B7213" t="s">
        <v>7551</v>
      </c>
      <c r="C7213" t="s">
        <v>428</v>
      </c>
      <c r="D7213" t="s">
        <v>429</v>
      </c>
      <c r="E7213">
        <v>102.19450000000001</v>
      </c>
      <c r="F7213">
        <f t="shared" si="116"/>
        <v>95</v>
      </c>
    </row>
    <row r="7214" spans="1:6" x14ac:dyDescent="0.35">
      <c r="A7214">
        <v>95019</v>
      </c>
      <c r="B7214" t="s">
        <v>7552</v>
      </c>
      <c r="C7214" t="s">
        <v>432</v>
      </c>
      <c r="D7214" t="s">
        <v>433</v>
      </c>
      <c r="E7214">
        <v>120.80840000000001</v>
      </c>
      <c r="F7214">
        <f t="shared" si="116"/>
        <v>95</v>
      </c>
    </row>
    <row r="7215" spans="1:6" x14ac:dyDescent="0.35">
      <c r="A7215">
        <v>95020</v>
      </c>
      <c r="B7215" t="s">
        <v>7553</v>
      </c>
      <c r="C7215" t="s">
        <v>442</v>
      </c>
      <c r="D7215" t="s">
        <v>433</v>
      </c>
      <c r="E7215">
        <v>39.158299999999997</v>
      </c>
      <c r="F7215">
        <f t="shared" si="116"/>
        <v>95</v>
      </c>
    </row>
    <row r="7216" spans="1:6" x14ac:dyDescent="0.35">
      <c r="A7216">
        <v>95021</v>
      </c>
      <c r="B7216" t="s">
        <v>7554</v>
      </c>
      <c r="C7216" t="s">
        <v>442</v>
      </c>
      <c r="D7216" t="s">
        <v>433</v>
      </c>
      <c r="E7216">
        <v>54.709800000000001</v>
      </c>
      <c r="F7216">
        <f t="shared" si="116"/>
        <v>95</v>
      </c>
    </row>
    <row r="7217" spans="1:6" x14ac:dyDescent="0.35">
      <c r="A7217">
        <v>95022</v>
      </c>
      <c r="B7217" t="s">
        <v>7555</v>
      </c>
      <c r="C7217" t="s">
        <v>442</v>
      </c>
      <c r="D7217" t="s">
        <v>433</v>
      </c>
      <c r="E7217">
        <v>8.7464999999999993</v>
      </c>
      <c r="F7217">
        <f t="shared" si="116"/>
        <v>95</v>
      </c>
    </row>
    <row r="7218" spans="1:6" x14ac:dyDescent="0.35">
      <c r="A7218">
        <v>95023</v>
      </c>
      <c r="B7218" t="s">
        <v>7556</v>
      </c>
      <c r="C7218" t="s">
        <v>432</v>
      </c>
      <c r="D7218" t="s">
        <v>433</v>
      </c>
      <c r="E7218">
        <v>15.385400000000001</v>
      </c>
      <c r="F7218">
        <f t="shared" si="116"/>
        <v>95</v>
      </c>
    </row>
    <row r="7219" spans="1:6" x14ac:dyDescent="0.35">
      <c r="A7219">
        <v>95024</v>
      </c>
      <c r="B7219" t="s">
        <v>7557</v>
      </c>
      <c r="C7219" t="s">
        <v>442</v>
      </c>
      <c r="D7219" t="s">
        <v>433</v>
      </c>
      <c r="E7219">
        <v>17.740200000000002</v>
      </c>
      <c r="F7219">
        <f t="shared" si="116"/>
        <v>95</v>
      </c>
    </row>
    <row r="7220" spans="1:6" x14ac:dyDescent="0.35">
      <c r="A7220">
        <v>95025</v>
      </c>
      <c r="B7220" t="s">
        <v>7558</v>
      </c>
      <c r="C7220" t="s">
        <v>428</v>
      </c>
      <c r="D7220" t="s">
        <v>429</v>
      </c>
      <c r="E7220">
        <v>61.525199999999998</v>
      </c>
      <c r="F7220">
        <f t="shared" si="116"/>
        <v>95</v>
      </c>
    </row>
    <row r="7221" spans="1:6" x14ac:dyDescent="0.35">
      <c r="A7221">
        <v>95026</v>
      </c>
      <c r="B7221" t="s">
        <v>7559</v>
      </c>
      <c r="C7221" t="s">
        <v>442</v>
      </c>
      <c r="D7221" t="s">
        <v>433</v>
      </c>
      <c r="E7221">
        <v>18.6769</v>
      </c>
      <c r="F7221">
        <f t="shared" si="116"/>
        <v>95</v>
      </c>
    </row>
    <row r="7222" spans="1:6" x14ac:dyDescent="0.35">
      <c r="A7222">
        <v>95027</v>
      </c>
      <c r="B7222" t="s">
        <v>7560</v>
      </c>
      <c r="C7222" t="s">
        <v>428</v>
      </c>
      <c r="D7222" t="s">
        <v>429</v>
      </c>
      <c r="E7222">
        <v>18.872599999999998</v>
      </c>
      <c r="F7222">
        <f t="shared" si="116"/>
        <v>95</v>
      </c>
    </row>
    <row r="7223" spans="1:6" x14ac:dyDescent="0.35">
      <c r="A7223">
        <v>95028</v>
      </c>
      <c r="B7223" t="s">
        <v>7561</v>
      </c>
      <c r="C7223" t="s">
        <v>442</v>
      </c>
      <c r="D7223" t="s">
        <v>433</v>
      </c>
      <c r="E7223">
        <v>17.151199999999999</v>
      </c>
      <c r="F7223">
        <f t="shared" si="116"/>
        <v>95</v>
      </c>
    </row>
    <row r="7224" spans="1:6" x14ac:dyDescent="0.35">
      <c r="A7224">
        <v>95029</v>
      </c>
      <c r="B7224" t="s">
        <v>7562</v>
      </c>
      <c r="C7224" t="s">
        <v>442</v>
      </c>
      <c r="D7224" t="s">
        <v>433</v>
      </c>
      <c r="E7224">
        <v>49.225200000000001</v>
      </c>
      <c r="F7224">
        <f t="shared" si="116"/>
        <v>95</v>
      </c>
    </row>
    <row r="7225" spans="1:6" x14ac:dyDescent="0.35">
      <c r="A7225">
        <v>95030</v>
      </c>
      <c r="B7225" t="s">
        <v>7563</v>
      </c>
      <c r="C7225" t="s">
        <v>442</v>
      </c>
      <c r="D7225" t="s">
        <v>433</v>
      </c>
      <c r="E7225">
        <v>45.187100000000001</v>
      </c>
      <c r="F7225">
        <f t="shared" si="116"/>
        <v>95</v>
      </c>
    </row>
    <row r="7226" spans="1:6" x14ac:dyDescent="0.35">
      <c r="A7226">
        <v>95031</v>
      </c>
      <c r="B7226" t="s">
        <v>7564</v>
      </c>
      <c r="C7226" t="s">
        <v>428</v>
      </c>
      <c r="D7226" t="s">
        <v>429</v>
      </c>
      <c r="E7226">
        <v>40.917099999999998</v>
      </c>
      <c r="F7226">
        <f t="shared" si="116"/>
        <v>95</v>
      </c>
    </row>
    <row r="7227" spans="1:6" x14ac:dyDescent="0.35">
      <c r="A7227">
        <v>95032</v>
      </c>
      <c r="B7227" t="s">
        <v>7565</v>
      </c>
      <c r="C7227" t="s">
        <v>432</v>
      </c>
      <c r="D7227" t="s">
        <v>433</v>
      </c>
      <c r="E7227">
        <v>47.7639</v>
      </c>
      <c r="F7227">
        <f t="shared" si="116"/>
        <v>95</v>
      </c>
    </row>
    <row r="7228" spans="1:6" x14ac:dyDescent="0.35">
      <c r="A7228">
        <v>95033</v>
      </c>
      <c r="B7228" t="s">
        <v>7566</v>
      </c>
      <c r="C7228" t="s">
        <v>442</v>
      </c>
      <c r="D7228" t="s">
        <v>433</v>
      </c>
      <c r="E7228">
        <v>25.9801</v>
      </c>
      <c r="F7228">
        <f t="shared" si="116"/>
        <v>95</v>
      </c>
    </row>
    <row r="7229" spans="1:6" x14ac:dyDescent="0.35">
      <c r="A7229">
        <v>95034</v>
      </c>
      <c r="B7229" t="s">
        <v>7567</v>
      </c>
      <c r="C7229" t="s">
        <v>432</v>
      </c>
      <c r="D7229" t="s">
        <v>433</v>
      </c>
      <c r="E7229">
        <v>28.391500000000001</v>
      </c>
      <c r="F7229">
        <f t="shared" si="116"/>
        <v>95</v>
      </c>
    </row>
    <row r="7230" spans="1:6" x14ac:dyDescent="0.35">
      <c r="A7230">
        <v>95035</v>
      </c>
      <c r="B7230" t="s">
        <v>7568</v>
      </c>
      <c r="C7230" t="s">
        <v>428</v>
      </c>
      <c r="D7230" t="s">
        <v>429</v>
      </c>
      <c r="E7230">
        <v>16.16</v>
      </c>
      <c r="F7230">
        <f t="shared" si="116"/>
        <v>95</v>
      </c>
    </row>
    <row r="7231" spans="1:6" x14ac:dyDescent="0.35">
      <c r="A7231">
        <v>95036</v>
      </c>
      <c r="B7231" t="s">
        <v>7569</v>
      </c>
      <c r="C7231" t="s">
        <v>432</v>
      </c>
      <c r="D7231" t="s">
        <v>433</v>
      </c>
      <c r="E7231">
        <v>12.784700000000001</v>
      </c>
      <c r="F7231">
        <f t="shared" si="116"/>
        <v>95</v>
      </c>
    </row>
    <row r="7232" spans="1:6" x14ac:dyDescent="0.35">
      <c r="A7232">
        <v>95037</v>
      </c>
      <c r="B7232" t="s">
        <v>7570</v>
      </c>
      <c r="C7232" t="s">
        <v>428</v>
      </c>
      <c r="D7232" t="s">
        <v>429</v>
      </c>
      <c r="E7232">
        <v>20.7742</v>
      </c>
      <c r="F7232">
        <f t="shared" si="116"/>
        <v>95</v>
      </c>
    </row>
    <row r="7233" spans="1:6" x14ac:dyDescent="0.35">
      <c r="A7233">
        <v>95038</v>
      </c>
      <c r="B7233" t="s">
        <v>115</v>
      </c>
      <c r="C7233" t="s">
        <v>511</v>
      </c>
      <c r="D7233" t="s">
        <v>429</v>
      </c>
      <c r="E7233">
        <v>83.801400000000001</v>
      </c>
      <c r="F7233">
        <f t="shared" si="116"/>
        <v>95</v>
      </c>
    </row>
    <row r="7234" spans="1:6" x14ac:dyDescent="0.35">
      <c r="A7234">
        <v>95039</v>
      </c>
      <c r="B7234" t="s">
        <v>7571</v>
      </c>
      <c r="C7234" t="s">
        <v>428</v>
      </c>
      <c r="D7234" t="s">
        <v>429</v>
      </c>
      <c r="E7234">
        <v>39.428600000000003</v>
      </c>
      <c r="F7234">
        <f t="shared" si="116"/>
        <v>95</v>
      </c>
    </row>
    <row r="7235" spans="1:6" x14ac:dyDescent="0.35">
      <c r="A7235">
        <v>95040</v>
      </c>
      <c r="B7235" t="s">
        <v>7572</v>
      </c>
      <c r="C7235" t="s">
        <v>432</v>
      </c>
      <c r="D7235" t="s">
        <v>433</v>
      </c>
      <c r="E7235">
        <v>14.055400000000001</v>
      </c>
      <c r="F7235">
        <f t="shared" ref="F7235:F7298" si="117">INT(A7235/1000)</f>
        <v>95</v>
      </c>
    </row>
    <row r="7236" spans="1:6" x14ac:dyDescent="0.35">
      <c r="A7236">
        <v>95041</v>
      </c>
      <c r="B7236" t="s">
        <v>7573</v>
      </c>
      <c r="C7236" t="s">
        <v>428</v>
      </c>
      <c r="D7236" t="s">
        <v>429</v>
      </c>
      <c r="E7236">
        <v>103.92359999999999</v>
      </c>
      <c r="F7236">
        <f t="shared" si="117"/>
        <v>95</v>
      </c>
    </row>
    <row r="7237" spans="1:6" x14ac:dyDescent="0.35">
      <c r="A7237">
        <v>95042</v>
      </c>
      <c r="B7237" t="s">
        <v>7574</v>
      </c>
      <c r="C7237" t="s">
        <v>442</v>
      </c>
      <c r="D7237" t="s">
        <v>433</v>
      </c>
      <c r="E7237">
        <v>5.2858999999999998</v>
      </c>
      <c r="F7237">
        <f t="shared" si="117"/>
        <v>95</v>
      </c>
    </row>
    <row r="7238" spans="1:6" x14ac:dyDescent="0.35">
      <c r="A7238">
        <v>95043</v>
      </c>
      <c r="B7238" t="s">
        <v>7575</v>
      </c>
      <c r="C7238" t="s">
        <v>428</v>
      </c>
      <c r="D7238" t="s">
        <v>429</v>
      </c>
      <c r="E7238">
        <v>47.9285</v>
      </c>
      <c r="F7238">
        <f t="shared" si="117"/>
        <v>95</v>
      </c>
    </row>
    <row r="7239" spans="1:6" x14ac:dyDescent="0.35">
      <c r="A7239">
        <v>95044</v>
      </c>
      <c r="B7239" t="s">
        <v>7576</v>
      </c>
      <c r="C7239" t="s">
        <v>442</v>
      </c>
      <c r="D7239" t="s">
        <v>433</v>
      </c>
      <c r="E7239">
        <v>30.883800000000001</v>
      </c>
      <c r="F7239">
        <f t="shared" si="117"/>
        <v>95</v>
      </c>
    </row>
    <row r="7240" spans="1:6" x14ac:dyDescent="0.35">
      <c r="A7240">
        <v>95045</v>
      </c>
      <c r="B7240" t="s">
        <v>7577</v>
      </c>
      <c r="C7240" t="s">
        <v>442</v>
      </c>
      <c r="D7240" t="s">
        <v>433</v>
      </c>
      <c r="E7240">
        <v>81.248800000000003</v>
      </c>
      <c r="F7240">
        <f t="shared" si="117"/>
        <v>95</v>
      </c>
    </row>
    <row r="7241" spans="1:6" x14ac:dyDescent="0.35">
      <c r="A7241">
        <v>95046</v>
      </c>
      <c r="B7241" t="s">
        <v>7578</v>
      </c>
      <c r="C7241" t="s">
        <v>428</v>
      </c>
      <c r="D7241" t="s">
        <v>429</v>
      </c>
      <c r="E7241">
        <v>27.976199999999999</v>
      </c>
      <c r="F7241">
        <f t="shared" si="117"/>
        <v>95</v>
      </c>
    </row>
    <row r="7242" spans="1:6" x14ac:dyDescent="0.35">
      <c r="A7242">
        <v>95047</v>
      </c>
      <c r="B7242" t="s">
        <v>7579</v>
      </c>
      <c r="C7242" t="s">
        <v>428</v>
      </c>
      <c r="D7242" t="s">
        <v>429</v>
      </c>
      <c r="E7242">
        <v>68.982399999999998</v>
      </c>
      <c r="F7242">
        <f t="shared" si="117"/>
        <v>95</v>
      </c>
    </row>
    <row r="7243" spans="1:6" x14ac:dyDescent="0.35">
      <c r="A7243">
        <v>95048</v>
      </c>
      <c r="B7243" t="s">
        <v>7580</v>
      </c>
      <c r="C7243" t="s">
        <v>442</v>
      </c>
      <c r="D7243" t="s">
        <v>433</v>
      </c>
      <c r="E7243">
        <v>19.331099999999999</v>
      </c>
      <c r="F7243">
        <f t="shared" si="117"/>
        <v>95</v>
      </c>
    </row>
    <row r="7244" spans="1:6" x14ac:dyDescent="0.35">
      <c r="A7244">
        <v>95049</v>
      </c>
      <c r="B7244" t="s">
        <v>7581</v>
      </c>
      <c r="C7244" t="s">
        <v>442</v>
      </c>
      <c r="D7244" t="s">
        <v>433</v>
      </c>
      <c r="E7244">
        <v>99.634500000000003</v>
      </c>
      <c r="F7244">
        <f t="shared" si="117"/>
        <v>95</v>
      </c>
    </row>
    <row r="7245" spans="1:6" x14ac:dyDescent="0.35">
      <c r="A7245">
        <v>95050</v>
      </c>
      <c r="B7245" t="s">
        <v>7582</v>
      </c>
      <c r="C7245" t="s">
        <v>428</v>
      </c>
      <c r="D7245" t="s">
        <v>429</v>
      </c>
      <c r="E7245">
        <v>72.308499999999995</v>
      </c>
      <c r="F7245">
        <f t="shared" si="117"/>
        <v>95</v>
      </c>
    </row>
    <row r="7246" spans="1:6" x14ac:dyDescent="0.35">
      <c r="A7246">
        <v>95051</v>
      </c>
      <c r="B7246" t="s">
        <v>7583</v>
      </c>
      <c r="C7246" t="s">
        <v>432</v>
      </c>
      <c r="D7246" t="s">
        <v>433</v>
      </c>
      <c r="E7246">
        <v>60.583500000000001</v>
      </c>
      <c r="F7246">
        <f t="shared" si="117"/>
        <v>95</v>
      </c>
    </row>
    <row r="7247" spans="1:6" x14ac:dyDescent="0.35">
      <c r="A7247">
        <v>95052</v>
      </c>
      <c r="B7247" t="s">
        <v>7584</v>
      </c>
      <c r="C7247" t="s">
        <v>442</v>
      </c>
      <c r="D7247" t="s">
        <v>433</v>
      </c>
      <c r="E7247">
        <v>68.346599999999995</v>
      </c>
      <c r="F7247">
        <f t="shared" si="117"/>
        <v>95</v>
      </c>
    </row>
    <row r="7248" spans="1:6" x14ac:dyDescent="0.35">
      <c r="A7248">
        <v>95053</v>
      </c>
      <c r="B7248" t="s">
        <v>7585</v>
      </c>
      <c r="C7248" t="s">
        <v>428</v>
      </c>
      <c r="D7248" t="s">
        <v>429</v>
      </c>
      <c r="E7248">
        <v>56.858499999999999</v>
      </c>
      <c r="F7248">
        <f t="shared" si="117"/>
        <v>95</v>
      </c>
    </row>
    <row r="7249" spans="1:6" x14ac:dyDescent="0.35">
      <c r="A7249">
        <v>95054</v>
      </c>
      <c r="B7249" t="s">
        <v>7586</v>
      </c>
      <c r="C7249" t="s">
        <v>432</v>
      </c>
      <c r="D7249" t="s">
        <v>433</v>
      </c>
      <c r="E7249">
        <v>16.293900000000001</v>
      </c>
      <c r="F7249">
        <f t="shared" si="117"/>
        <v>95</v>
      </c>
    </row>
    <row r="7250" spans="1:6" x14ac:dyDescent="0.35">
      <c r="A7250">
        <v>95055</v>
      </c>
      <c r="B7250" t="s">
        <v>7587</v>
      </c>
      <c r="C7250" t="s">
        <v>432</v>
      </c>
      <c r="D7250" t="s">
        <v>433</v>
      </c>
      <c r="E7250">
        <v>15.6157</v>
      </c>
      <c r="F7250">
        <f t="shared" si="117"/>
        <v>95</v>
      </c>
    </row>
    <row r="7251" spans="1:6" x14ac:dyDescent="0.35">
      <c r="A7251">
        <v>95056</v>
      </c>
      <c r="B7251" t="s">
        <v>7588</v>
      </c>
      <c r="C7251" t="s">
        <v>428</v>
      </c>
      <c r="D7251" t="s">
        <v>429</v>
      </c>
      <c r="E7251">
        <v>13.398999999999999</v>
      </c>
      <c r="F7251">
        <f t="shared" si="117"/>
        <v>95</v>
      </c>
    </row>
    <row r="7252" spans="1:6" x14ac:dyDescent="0.35">
      <c r="A7252">
        <v>95057</v>
      </c>
      <c r="B7252" t="s">
        <v>7589</v>
      </c>
      <c r="C7252" t="s">
        <v>428</v>
      </c>
      <c r="D7252" t="s">
        <v>429</v>
      </c>
      <c r="E7252">
        <v>28.715800000000002</v>
      </c>
      <c r="F7252">
        <f t="shared" si="117"/>
        <v>95</v>
      </c>
    </row>
    <row r="7253" spans="1:6" x14ac:dyDescent="0.35">
      <c r="A7253">
        <v>95058</v>
      </c>
      <c r="B7253" t="s">
        <v>7590</v>
      </c>
      <c r="C7253" t="s">
        <v>442</v>
      </c>
      <c r="D7253" t="s">
        <v>433</v>
      </c>
      <c r="E7253">
        <v>13.3001</v>
      </c>
      <c r="F7253">
        <f t="shared" si="117"/>
        <v>95</v>
      </c>
    </row>
    <row r="7254" spans="1:6" x14ac:dyDescent="0.35">
      <c r="A7254">
        <v>95059</v>
      </c>
      <c r="B7254" t="s">
        <v>7591</v>
      </c>
      <c r="C7254" t="s">
        <v>428</v>
      </c>
      <c r="D7254" t="s">
        <v>429</v>
      </c>
      <c r="E7254">
        <v>27.6874</v>
      </c>
      <c r="F7254">
        <f t="shared" si="117"/>
        <v>95</v>
      </c>
    </row>
    <row r="7255" spans="1:6" x14ac:dyDescent="0.35">
      <c r="A7255">
        <v>95060</v>
      </c>
      <c r="B7255" t="s">
        <v>7592</v>
      </c>
      <c r="C7255" t="s">
        <v>432</v>
      </c>
      <c r="D7255" t="s">
        <v>433</v>
      </c>
      <c r="E7255">
        <v>8.6311999999999998</v>
      </c>
      <c r="F7255">
        <f t="shared" si="117"/>
        <v>95</v>
      </c>
    </row>
    <row r="7256" spans="1:6" x14ac:dyDescent="0.35">
      <c r="A7256">
        <v>95061</v>
      </c>
      <c r="B7256" t="s">
        <v>7593</v>
      </c>
      <c r="C7256" t="s">
        <v>442</v>
      </c>
      <c r="D7256" t="s">
        <v>433</v>
      </c>
      <c r="E7256">
        <v>6.0380000000000003</v>
      </c>
      <c r="F7256">
        <f t="shared" si="117"/>
        <v>95</v>
      </c>
    </row>
    <row r="7257" spans="1:6" x14ac:dyDescent="0.35">
      <c r="A7257">
        <v>95062</v>
      </c>
      <c r="B7257" t="s">
        <v>7594</v>
      </c>
      <c r="C7257" t="s">
        <v>428</v>
      </c>
      <c r="D7257" t="s">
        <v>429</v>
      </c>
      <c r="E7257">
        <v>32.0824</v>
      </c>
      <c r="F7257">
        <f t="shared" si="117"/>
        <v>95</v>
      </c>
    </row>
    <row r="7258" spans="1:6" x14ac:dyDescent="0.35">
      <c r="A7258">
        <v>95063</v>
      </c>
      <c r="B7258" t="s">
        <v>7595</v>
      </c>
      <c r="C7258" t="s">
        <v>442</v>
      </c>
      <c r="D7258" t="s">
        <v>433</v>
      </c>
      <c r="E7258">
        <v>26.710699999999999</v>
      </c>
      <c r="F7258">
        <f t="shared" si="117"/>
        <v>95</v>
      </c>
    </row>
    <row r="7259" spans="1:6" x14ac:dyDescent="0.35">
      <c r="A7259">
        <v>95064</v>
      </c>
      <c r="B7259" t="s">
        <v>7596</v>
      </c>
      <c r="C7259" t="s">
        <v>442</v>
      </c>
      <c r="D7259" t="s">
        <v>433</v>
      </c>
      <c r="E7259">
        <v>5.1730999999999998</v>
      </c>
      <c r="F7259">
        <f t="shared" si="117"/>
        <v>95</v>
      </c>
    </row>
    <row r="7260" spans="1:6" x14ac:dyDescent="0.35">
      <c r="A7260">
        <v>95065</v>
      </c>
      <c r="B7260" t="s">
        <v>7597</v>
      </c>
      <c r="C7260" t="s">
        <v>428</v>
      </c>
      <c r="D7260" t="s">
        <v>429</v>
      </c>
      <c r="E7260">
        <v>50.543300000000002</v>
      </c>
      <c r="F7260">
        <f t="shared" si="117"/>
        <v>95</v>
      </c>
    </row>
    <row r="7261" spans="1:6" x14ac:dyDescent="0.35">
      <c r="A7261">
        <v>95066</v>
      </c>
      <c r="B7261" t="s">
        <v>7598</v>
      </c>
      <c r="C7261" t="s">
        <v>428</v>
      </c>
      <c r="D7261" t="s">
        <v>429</v>
      </c>
      <c r="E7261">
        <v>16.981100000000001</v>
      </c>
      <c r="F7261">
        <f t="shared" si="117"/>
        <v>95</v>
      </c>
    </row>
    <row r="7262" spans="1:6" x14ac:dyDescent="0.35">
      <c r="A7262">
        <v>95067</v>
      </c>
      <c r="B7262" t="s">
        <v>7599</v>
      </c>
      <c r="C7262" t="s">
        <v>432</v>
      </c>
      <c r="D7262" t="s">
        <v>433</v>
      </c>
      <c r="E7262">
        <v>31.424800000000001</v>
      </c>
      <c r="F7262">
        <f t="shared" si="117"/>
        <v>95</v>
      </c>
    </row>
    <row r="7263" spans="1:6" x14ac:dyDescent="0.35">
      <c r="A7263">
        <v>95068</v>
      </c>
      <c r="B7263" t="s">
        <v>7600</v>
      </c>
      <c r="C7263" t="s">
        <v>432</v>
      </c>
      <c r="D7263" t="s">
        <v>433</v>
      </c>
      <c r="E7263">
        <v>18.834199999999999</v>
      </c>
      <c r="F7263">
        <f t="shared" si="117"/>
        <v>95</v>
      </c>
    </row>
    <row r="7264" spans="1:6" x14ac:dyDescent="0.35">
      <c r="A7264">
        <v>95069</v>
      </c>
      <c r="B7264" t="s">
        <v>7601</v>
      </c>
      <c r="C7264" t="s">
        <v>428</v>
      </c>
      <c r="D7264" t="s">
        <v>429</v>
      </c>
      <c r="E7264">
        <v>39.033499999999997</v>
      </c>
      <c r="F7264">
        <f t="shared" si="117"/>
        <v>95</v>
      </c>
    </row>
    <row r="7265" spans="1:6" x14ac:dyDescent="0.35">
      <c r="A7265">
        <v>95070</v>
      </c>
      <c r="B7265" t="s">
        <v>7602</v>
      </c>
      <c r="C7265" t="s">
        <v>442</v>
      </c>
      <c r="D7265" t="s">
        <v>433</v>
      </c>
      <c r="E7265">
        <v>35.006300000000003</v>
      </c>
      <c r="F7265">
        <f t="shared" si="117"/>
        <v>95</v>
      </c>
    </row>
    <row r="7266" spans="1:6" x14ac:dyDescent="0.35">
      <c r="A7266">
        <v>95071</v>
      </c>
      <c r="B7266" t="s">
        <v>7603</v>
      </c>
      <c r="C7266" t="s">
        <v>428</v>
      </c>
      <c r="D7266" t="s">
        <v>429</v>
      </c>
      <c r="E7266">
        <v>17.1252</v>
      </c>
      <c r="F7266">
        <f t="shared" si="117"/>
        <v>95</v>
      </c>
    </row>
    <row r="7267" spans="1:6" x14ac:dyDescent="0.35">
      <c r="A7267">
        <v>95072</v>
      </c>
      <c r="B7267" t="s">
        <v>7604</v>
      </c>
      <c r="C7267" t="s">
        <v>428</v>
      </c>
      <c r="D7267" t="s">
        <v>429</v>
      </c>
      <c r="E7267">
        <v>58.616500000000002</v>
      </c>
      <c r="F7267">
        <f t="shared" si="117"/>
        <v>95</v>
      </c>
    </row>
    <row r="7268" spans="1:6" x14ac:dyDescent="0.35">
      <c r="A7268">
        <v>95073</v>
      </c>
      <c r="B7268" t="s">
        <v>7605</v>
      </c>
      <c r="C7268" t="s">
        <v>442</v>
      </c>
      <c r="D7268" t="s">
        <v>433</v>
      </c>
      <c r="E7268">
        <v>17.578199999999999</v>
      </c>
      <c r="F7268">
        <f t="shared" si="117"/>
        <v>95</v>
      </c>
    </row>
    <row r="7269" spans="1:6" x14ac:dyDescent="0.35">
      <c r="A7269">
        <v>95074</v>
      </c>
      <c r="B7269" t="s">
        <v>7606</v>
      </c>
      <c r="C7269" t="s">
        <v>428</v>
      </c>
      <c r="D7269" t="s">
        <v>429</v>
      </c>
      <c r="E7269">
        <v>12.0451</v>
      </c>
      <c r="F7269">
        <f t="shared" si="117"/>
        <v>95</v>
      </c>
    </row>
    <row r="7270" spans="1:6" x14ac:dyDescent="0.35">
      <c r="A7270">
        <v>95075</v>
      </c>
      <c r="B7270" t="s">
        <v>7607</v>
      </c>
      <c r="C7270" t="s">
        <v>428</v>
      </c>
      <c r="D7270" t="s">
        <v>429</v>
      </c>
      <c r="E7270">
        <v>15.5906</v>
      </c>
      <c r="F7270">
        <f t="shared" si="117"/>
        <v>95</v>
      </c>
    </row>
    <row r="7271" spans="1:6" x14ac:dyDescent="0.35">
      <c r="A7271">
        <v>95076</v>
      </c>
      <c r="B7271" t="s">
        <v>7608</v>
      </c>
      <c r="C7271" t="s">
        <v>428</v>
      </c>
      <c r="D7271" t="s">
        <v>429</v>
      </c>
      <c r="E7271">
        <v>17.652699999999999</v>
      </c>
      <c r="F7271">
        <f t="shared" si="117"/>
        <v>95</v>
      </c>
    </row>
    <row r="7272" spans="1:6" x14ac:dyDescent="0.35">
      <c r="A7272">
        <v>95077</v>
      </c>
      <c r="B7272" t="s">
        <v>7609</v>
      </c>
      <c r="C7272" t="s">
        <v>442</v>
      </c>
      <c r="D7272" t="s">
        <v>433</v>
      </c>
      <c r="E7272">
        <v>7.2610000000000001</v>
      </c>
      <c r="F7272">
        <f t="shared" si="117"/>
        <v>95</v>
      </c>
    </row>
    <row r="7273" spans="1:6" x14ac:dyDescent="0.35">
      <c r="A7273">
        <v>95078</v>
      </c>
      <c r="B7273" t="s">
        <v>7610</v>
      </c>
      <c r="C7273" t="s">
        <v>442</v>
      </c>
      <c r="D7273" t="s">
        <v>433</v>
      </c>
      <c r="E7273">
        <v>5.4882</v>
      </c>
      <c r="F7273">
        <f t="shared" si="117"/>
        <v>95</v>
      </c>
    </row>
    <row r="7274" spans="1:6" x14ac:dyDescent="0.35">
      <c r="A7274">
        <v>95079</v>
      </c>
      <c r="B7274" t="s">
        <v>7611</v>
      </c>
      <c r="C7274" t="s">
        <v>451</v>
      </c>
      <c r="D7274" t="s">
        <v>433</v>
      </c>
      <c r="E7274">
        <v>128.03829999999999</v>
      </c>
      <c r="F7274">
        <f t="shared" si="117"/>
        <v>95</v>
      </c>
    </row>
    <row r="7275" spans="1:6" x14ac:dyDescent="0.35">
      <c r="A7275">
        <v>95080</v>
      </c>
      <c r="B7275" t="s">
        <v>7612</v>
      </c>
      <c r="C7275" t="s">
        <v>432</v>
      </c>
      <c r="D7275" t="s">
        <v>433</v>
      </c>
      <c r="E7275">
        <v>6.8665000000000003</v>
      </c>
      <c r="F7275">
        <f t="shared" si="117"/>
        <v>95</v>
      </c>
    </row>
    <row r="7276" spans="1:6" x14ac:dyDescent="0.35">
      <c r="A7276">
        <v>95082</v>
      </c>
      <c r="B7276" t="s">
        <v>7613</v>
      </c>
      <c r="C7276" t="s">
        <v>432</v>
      </c>
      <c r="D7276" t="s">
        <v>433</v>
      </c>
      <c r="E7276">
        <v>124.49290000000001</v>
      </c>
      <c r="F7276">
        <f t="shared" si="117"/>
        <v>95</v>
      </c>
    </row>
    <row r="7277" spans="1:6" x14ac:dyDescent="0.35">
      <c r="A7277">
        <v>95083</v>
      </c>
      <c r="B7277" t="s">
        <v>7614</v>
      </c>
      <c r="C7277" t="s">
        <v>432</v>
      </c>
      <c r="D7277" t="s">
        <v>433</v>
      </c>
      <c r="E7277">
        <v>9.0298999999999996</v>
      </c>
      <c r="F7277">
        <f t="shared" si="117"/>
        <v>95</v>
      </c>
    </row>
    <row r="7278" spans="1:6" x14ac:dyDescent="0.35">
      <c r="A7278">
        <v>95084</v>
      </c>
      <c r="B7278" t="s">
        <v>7615</v>
      </c>
      <c r="C7278" t="s">
        <v>432</v>
      </c>
      <c r="D7278" t="s">
        <v>433</v>
      </c>
      <c r="E7278">
        <v>2.8732000000000002</v>
      </c>
      <c r="F7278">
        <f t="shared" si="117"/>
        <v>95</v>
      </c>
    </row>
    <row r="7279" spans="1:6" x14ac:dyDescent="0.35">
      <c r="A7279">
        <v>95085</v>
      </c>
      <c r="B7279" t="s">
        <v>7616</v>
      </c>
      <c r="C7279" t="s">
        <v>432</v>
      </c>
      <c r="D7279" t="s">
        <v>433</v>
      </c>
      <c r="E7279">
        <v>31.436699999999998</v>
      </c>
      <c r="F7279">
        <f t="shared" si="117"/>
        <v>95</v>
      </c>
    </row>
    <row r="7280" spans="1:6" x14ac:dyDescent="0.35">
      <c r="A7280">
        <v>95086</v>
      </c>
      <c r="B7280" t="s">
        <v>7617</v>
      </c>
      <c r="C7280" t="s">
        <v>432</v>
      </c>
      <c r="D7280" t="s">
        <v>433</v>
      </c>
      <c r="E7280">
        <v>11.762600000000001</v>
      </c>
      <c r="F7280">
        <f t="shared" si="117"/>
        <v>95</v>
      </c>
    </row>
    <row r="7281" spans="1:6" x14ac:dyDescent="0.35">
      <c r="A7281">
        <v>95087</v>
      </c>
      <c r="B7281" t="s">
        <v>7618</v>
      </c>
      <c r="C7281" t="s">
        <v>432</v>
      </c>
      <c r="D7281" t="s">
        <v>433</v>
      </c>
      <c r="E7281">
        <v>48.063499999999998</v>
      </c>
      <c r="F7281">
        <f t="shared" si="117"/>
        <v>95</v>
      </c>
    </row>
    <row r="7282" spans="1:6" x14ac:dyDescent="0.35">
      <c r="A7282">
        <v>95088</v>
      </c>
      <c r="B7282" t="s">
        <v>7619</v>
      </c>
      <c r="C7282" t="s">
        <v>432</v>
      </c>
      <c r="D7282" t="s">
        <v>433</v>
      </c>
      <c r="E7282">
        <v>3.5838999999999999</v>
      </c>
      <c r="F7282">
        <f t="shared" si="117"/>
        <v>95</v>
      </c>
    </row>
    <row r="7283" spans="1:6" x14ac:dyDescent="0.35">
      <c r="A7283">
        <v>96001</v>
      </c>
      <c r="B7283" t="s">
        <v>7620</v>
      </c>
      <c r="C7283" t="s">
        <v>442</v>
      </c>
      <c r="D7283" t="s">
        <v>433</v>
      </c>
      <c r="E7283">
        <v>10.5839</v>
      </c>
      <c r="F7283">
        <f t="shared" si="117"/>
        <v>96</v>
      </c>
    </row>
    <row r="7284" spans="1:6" x14ac:dyDescent="0.35">
      <c r="A7284">
        <v>96002</v>
      </c>
      <c r="B7284" t="s">
        <v>7621</v>
      </c>
      <c r="C7284" t="s">
        <v>428</v>
      </c>
      <c r="D7284" t="s">
        <v>429</v>
      </c>
      <c r="E7284">
        <v>11.723000000000001</v>
      </c>
      <c r="F7284">
        <f t="shared" si="117"/>
        <v>96</v>
      </c>
    </row>
    <row r="7285" spans="1:6" x14ac:dyDescent="0.35">
      <c r="A7285">
        <v>96003</v>
      </c>
      <c r="B7285" t="s">
        <v>7622</v>
      </c>
      <c r="C7285" t="s">
        <v>428</v>
      </c>
      <c r="D7285" t="s">
        <v>429</v>
      </c>
      <c r="E7285">
        <v>9.5558999999999994</v>
      </c>
      <c r="F7285">
        <f t="shared" si="117"/>
        <v>96</v>
      </c>
    </row>
    <row r="7286" spans="1:6" x14ac:dyDescent="0.35">
      <c r="A7286">
        <v>96004</v>
      </c>
      <c r="B7286" t="s">
        <v>16</v>
      </c>
      <c r="C7286" t="s">
        <v>438</v>
      </c>
      <c r="D7286" t="s">
        <v>429</v>
      </c>
      <c r="E7286">
        <v>45.970500000000001</v>
      </c>
      <c r="F7286">
        <f t="shared" si="117"/>
        <v>96</v>
      </c>
    </row>
    <row r="7287" spans="1:6" x14ac:dyDescent="0.35">
      <c r="A7287">
        <v>96005</v>
      </c>
      <c r="B7287" t="s">
        <v>7623</v>
      </c>
      <c r="C7287" t="s">
        <v>428</v>
      </c>
      <c r="D7287" t="s">
        <v>429</v>
      </c>
      <c r="E7287">
        <v>18.341799999999999</v>
      </c>
      <c r="F7287">
        <f t="shared" si="117"/>
        <v>96</v>
      </c>
    </row>
    <row r="7288" spans="1:6" x14ac:dyDescent="0.35">
      <c r="A7288">
        <v>96006</v>
      </c>
      <c r="B7288" t="s">
        <v>7624</v>
      </c>
      <c r="C7288" t="s">
        <v>428</v>
      </c>
      <c r="D7288" t="s">
        <v>429</v>
      </c>
      <c r="E7288">
        <v>5.5949</v>
      </c>
      <c r="F7288">
        <f t="shared" si="117"/>
        <v>96</v>
      </c>
    </row>
    <row r="7289" spans="1:6" x14ac:dyDescent="0.35">
      <c r="A7289">
        <v>96007</v>
      </c>
      <c r="B7289" t="s">
        <v>7625</v>
      </c>
      <c r="C7289" t="s">
        <v>428</v>
      </c>
      <c r="D7289" t="s">
        <v>429</v>
      </c>
      <c r="E7289">
        <v>10.4404</v>
      </c>
      <c r="F7289">
        <f t="shared" si="117"/>
        <v>96</v>
      </c>
    </row>
    <row r="7290" spans="1:6" x14ac:dyDescent="0.35">
      <c r="A7290">
        <v>96008</v>
      </c>
      <c r="B7290" t="s">
        <v>7626</v>
      </c>
      <c r="C7290" t="s">
        <v>428</v>
      </c>
      <c r="D7290" t="s">
        <v>429</v>
      </c>
      <c r="E7290">
        <v>5.9603999999999999</v>
      </c>
      <c r="F7290">
        <f t="shared" si="117"/>
        <v>96</v>
      </c>
    </row>
    <row r="7291" spans="1:6" x14ac:dyDescent="0.35">
      <c r="A7291">
        <v>96009</v>
      </c>
      <c r="B7291" t="s">
        <v>7627</v>
      </c>
      <c r="C7291" t="s">
        <v>428</v>
      </c>
      <c r="D7291" t="s">
        <v>429</v>
      </c>
      <c r="E7291">
        <v>9.3397000000000006</v>
      </c>
      <c r="F7291">
        <f t="shared" si="117"/>
        <v>96</v>
      </c>
    </row>
    <row r="7292" spans="1:6" x14ac:dyDescent="0.35">
      <c r="A7292">
        <v>96010</v>
      </c>
      <c r="B7292" t="s">
        <v>7628</v>
      </c>
      <c r="C7292" t="s">
        <v>428</v>
      </c>
      <c r="D7292" t="s">
        <v>429</v>
      </c>
      <c r="E7292">
        <v>3.7888000000000002</v>
      </c>
      <c r="F7292">
        <f t="shared" si="117"/>
        <v>96</v>
      </c>
    </row>
    <row r="7293" spans="1:6" x14ac:dyDescent="0.35">
      <c r="A7293">
        <v>96012</v>
      </c>
      <c r="B7293" t="s">
        <v>7629</v>
      </c>
      <c r="C7293" t="s">
        <v>428</v>
      </c>
      <c r="D7293" t="s">
        <v>429</v>
      </c>
      <c r="E7293">
        <v>14.9488</v>
      </c>
      <c r="F7293">
        <f t="shared" si="117"/>
        <v>96</v>
      </c>
    </row>
    <row r="7294" spans="1:6" x14ac:dyDescent="0.35">
      <c r="A7294">
        <v>96013</v>
      </c>
      <c r="B7294" t="s">
        <v>7630</v>
      </c>
      <c r="C7294" t="s">
        <v>442</v>
      </c>
      <c r="D7294" t="s">
        <v>433</v>
      </c>
      <c r="E7294">
        <v>12.0244</v>
      </c>
      <c r="F7294">
        <f t="shared" si="117"/>
        <v>96</v>
      </c>
    </row>
    <row r="7295" spans="1:6" x14ac:dyDescent="0.35">
      <c r="A7295">
        <v>96014</v>
      </c>
      <c r="B7295" t="s">
        <v>7631</v>
      </c>
      <c r="C7295" t="s">
        <v>428</v>
      </c>
      <c r="D7295" t="s">
        <v>429</v>
      </c>
      <c r="E7295">
        <v>2.9394999999999998</v>
      </c>
      <c r="F7295">
        <f t="shared" si="117"/>
        <v>96</v>
      </c>
    </row>
    <row r="7296" spans="1:6" x14ac:dyDescent="0.35">
      <c r="A7296">
        <v>96015</v>
      </c>
      <c r="B7296" t="s">
        <v>7632</v>
      </c>
      <c r="C7296" t="s">
        <v>428</v>
      </c>
      <c r="D7296" t="s">
        <v>429</v>
      </c>
      <c r="E7296">
        <v>15.1472</v>
      </c>
      <c r="F7296">
        <f t="shared" si="117"/>
        <v>96</v>
      </c>
    </row>
    <row r="7297" spans="1:6" x14ac:dyDescent="0.35">
      <c r="A7297">
        <v>96016</v>
      </c>
      <c r="B7297" t="s">
        <v>7633</v>
      </c>
      <c r="C7297" t="s">
        <v>428</v>
      </c>
      <c r="D7297" t="s">
        <v>429</v>
      </c>
      <c r="E7297">
        <v>25.434200000000001</v>
      </c>
      <c r="F7297">
        <f t="shared" si="117"/>
        <v>96</v>
      </c>
    </row>
    <row r="7298" spans="1:6" x14ac:dyDescent="0.35">
      <c r="A7298">
        <v>96018</v>
      </c>
      <c r="B7298" t="s">
        <v>7634</v>
      </c>
      <c r="C7298" t="s">
        <v>428</v>
      </c>
      <c r="D7298" t="s">
        <v>429</v>
      </c>
      <c r="E7298">
        <v>27.848500000000001</v>
      </c>
      <c r="F7298">
        <f t="shared" si="117"/>
        <v>96</v>
      </c>
    </row>
    <row r="7299" spans="1:6" x14ac:dyDescent="0.35">
      <c r="A7299">
        <v>96019</v>
      </c>
      <c r="B7299" t="s">
        <v>7635</v>
      </c>
      <c r="C7299" t="s">
        <v>442</v>
      </c>
      <c r="D7299" t="s">
        <v>433</v>
      </c>
      <c r="E7299">
        <v>23.368099999999998</v>
      </c>
      <c r="F7299">
        <f t="shared" ref="F7299:F7362" si="118">INT(A7299/1000)</f>
        <v>96</v>
      </c>
    </row>
    <row r="7300" spans="1:6" x14ac:dyDescent="0.35">
      <c r="A7300">
        <v>96020</v>
      </c>
      <c r="B7300" t="s">
        <v>7636</v>
      </c>
      <c r="C7300" t="s">
        <v>428</v>
      </c>
      <c r="D7300" t="s">
        <v>429</v>
      </c>
      <c r="E7300">
        <v>27.859300000000001</v>
      </c>
      <c r="F7300">
        <f t="shared" si="118"/>
        <v>96</v>
      </c>
    </row>
    <row r="7301" spans="1:6" x14ac:dyDescent="0.35">
      <c r="A7301">
        <v>96021</v>
      </c>
      <c r="B7301" t="s">
        <v>7637</v>
      </c>
      <c r="C7301" t="s">
        <v>442</v>
      </c>
      <c r="D7301" t="s">
        <v>433</v>
      </c>
      <c r="E7301">
        <v>8.6219000000000001</v>
      </c>
      <c r="F7301">
        <f t="shared" si="118"/>
        <v>96</v>
      </c>
    </row>
    <row r="7302" spans="1:6" x14ac:dyDescent="0.35">
      <c r="A7302">
        <v>96023</v>
      </c>
      <c r="B7302" t="s">
        <v>7638</v>
      </c>
      <c r="C7302" t="s">
        <v>428</v>
      </c>
      <c r="D7302" t="s">
        <v>429</v>
      </c>
      <c r="E7302">
        <v>21.954899999999999</v>
      </c>
      <c r="F7302">
        <f t="shared" si="118"/>
        <v>96</v>
      </c>
    </row>
    <row r="7303" spans="1:6" x14ac:dyDescent="0.35">
      <c r="A7303">
        <v>96024</v>
      </c>
      <c r="B7303" t="s">
        <v>7639</v>
      </c>
      <c r="C7303" t="s">
        <v>428</v>
      </c>
      <c r="D7303" t="s">
        <v>429</v>
      </c>
      <c r="E7303">
        <v>12.052</v>
      </c>
      <c r="F7303">
        <f t="shared" si="118"/>
        <v>96</v>
      </c>
    </row>
    <row r="7304" spans="1:6" x14ac:dyDescent="0.35">
      <c r="A7304">
        <v>96025</v>
      </c>
      <c r="B7304" t="s">
        <v>7640</v>
      </c>
      <c r="C7304" t="s">
        <v>428</v>
      </c>
      <c r="D7304" t="s">
        <v>429</v>
      </c>
      <c r="E7304">
        <v>4.8781999999999996</v>
      </c>
      <c r="F7304">
        <f t="shared" si="118"/>
        <v>96</v>
      </c>
    </row>
    <row r="7305" spans="1:6" x14ac:dyDescent="0.35">
      <c r="A7305">
        <v>96026</v>
      </c>
      <c r="B7305" t="s">
        <v>7641</v>
      </c>
      <c r="C7305" t="s">
        <v>428</v>
      </c>
      <c r="D7305" t="s">
        <v>429</v>
      </c>
      <c r="E7305">
        <v>4.5404</v>
      </c>
      <c r="F7305">
        <f t="shared" si="118"/>
        <v>96</v>
      </c>
    </row>
    <row r="7306" spans="1:6" x14ac:dyDescent="0.35">
      <c r="A7306">
        <v>96027</v>
      </c>
      <c r="B7306" t="s">
        <v>7642</v>
      </c>
      <c r="C7306" t="s">
        <v>428</v>
      </c>
      <c r="D7306" t="s">
        <v>429</v>
      </c>
      <c r="E7306">
        <v>2.3687</v>
      </c>
      <c r="F7306">
        <f t="shared" si="118"/>
        <v>96</v>
      </c>
    </row>
    <row r="7307" spans="1:6" x14ac:dyDescent="0.35">
      <c r="A7307">
        <v>96028</v>
      </c>
      <c r="B7307" t="s">
        <v>7643</v>
      </c>
      <c r="C7307" t="s">
        <v>428</v>
      </c>
      <c r="D7307" t="s">
        <v>429</v>
      </c>
      <c r="E7307">
        <v>20.127300000000002</v>
      </c>
      <c r="F7307">
        <f t="shared" si="118"/>
        <v>96</v>
      </c>
    </row>
    <row r="7308" spans="1:6" x14ac:dyDescent="0.35">
      <c r="A7308">
        <v>96030</v>
      </c>
      <c r="B7308" t="s">
        <v>7644</v>
      </c>
      <c r="C7308" t="s">
        <v>428</v>
      </c>
      <c r="D7308" t="s">
        <v>429</v>
      </c>
      <c r="E7308">
        <v>10.3628</v>
      </c>
      <c r="F7308">
        <f t="shared" si="118"/>
        <v>96</v>
      </c>
    </row>
    <row r="7309" spans="1:6" x14ac:dyDescent="0.35">
      <c r="A7309">
        <v>96031</v>
      </c>
      <c r="B7309" t="s">
        <v>7645</v>
      </c>
      <c r="C7309" t="s">
        <v>428</v>
      </c>
      <c r="D7309" t="s">
        <v>429</v>
      </c>
      <c r="E7309">
        <v>11.710699999999999</v>
      </c>
      <c r="F7309">
        <f t="shared" si="118"/>
        <v>96</v>
      </c>
    </row>
    <row r="7310" spans="1:6" x14ac:dyDescent="0.35">
      <c r="A7310">
        <v>96032</v>
      </c>
      <c r="B7310" t="s">
        <v>7646</v>
      </c>
      <c r="C7310" t="s">
        <v>428</v>
      </c>
      <c r="D7310" t="s">
        <v>429</v>
      </c>
      <c r="E7310">
        <v>26.859400000000001</v>
      </c>
      <c r="F7310">
        <f t="shared" si="118"/>
        <v>96</v>
      </c>
    </row>
    <row r="7311" spans="1:6" x14ac:dyDescent="0.35">
      <c r="A7311">
        <v>96033</v>
      </c>
      <c r="B7311" t="s">
        <v>7647</v>
      </c>
      <c r="C7311" t="s">
        <v>428</v>
      </c>
      <c r="D7311" t="s">
        <v>429</v>
      </c>
      <c r="E7311">
        <v>4.1596000000000002</v>
      </c>
      <c r="F7311">
        <f t="shared" si="118"/>
        <v>96</v>
      </c>
    </row>
    <row r="7312" spans="1:6" x14ac:dyDescent="0.35">
      <c r="A7312">
        <v>96034</v>
      </c>
      <c r="B7312" t="s">
        <v>7648</v>
      </c>
      <c r="C7312" t="s">
        <v>428</v>
      </c>
      <c r="D7312" t="s">
        <v>429</v>
      </c>
      <c r="E7312">
        <v>0.62790000000000001</v>
      </c>
      <c r="F7312">
        <f t="shared" si="118"/>
        <v>96</v>
      </c>
    </row>
    <row r="7313" spans="1:6" x14ac:dyDescent="0.35">
      <c r="A7313">
        <v>96035</v>
      </c>
      <c r="B7313" t="s">
        <v>7649</v>
      </c>
      <c r="C7313" t="s">
        <v>428</v>
      </c>
      <c r="D7313" t="s">
        <v>429</v>
      </c>
      <c r="E7313">
        <v>16.207799999999999</v>
      </c>
      <c r="F7313">
        <f t="shared" si="118"/>
        <v>96</v>
      </c>
    </row>
    <row r="7314" spans="1:6" x14ac:dyDescent="0.35">
      <c r="A7314">
        <v>96037</v>
      </c>
      <c r="B7314" t="s">
        <v>7650</v>
      </c>
      <c r="C7314" t="s">
        <v>428</v>
      </c>
      <c r="D7314" t="s">
        <v>429</v>
      </c>
      <c r="E7314">
        <v>17.913900000000002</v>
      </c>
      <c r="F7314">
        <f t="shared" si="118"/>
        <v>96</v>
      </c>
    </row>
    <row r="7315" spans="1:6" x14ac:dyDescent="0.35">
      <c r="A7315">
        <v>96038</v>
      </c>
      <c r="B7315" t="s">
        <v>7651</v>
      </c>
      <c r="C7315" t="s">
        <v>428</v>
      </c>
      <c r="D7315" t="s">
        <v>429</v>
      </c>
      <c r="E7315">
        <v>5.8331</v>
      </c>
      <c r="F7315">
        <f t="shared" si="118"/>
        <v>96</v>
      </c>
    </row>
    <row r="7316" spans="1:6" x14ac:dyDescent="0.35">
      <c r="A7316">
        <v>96039</v>
      </c>
      <c r="B7316" t="s">
        <v>7652</v>
      </c>
      <c r="C7316" t="s">
        <v>428</v>
      </c>
      <c r="D7316" t="s">
        <v>429</v>
      </c>
      <c r="E7316">
        <v>13.0726</v>
      </c>
      <c r="F7316">
        <f t="shared" si="118"/>
        <v>96</v>
      </c>
    </row>
    <row r="7317" spans="1:6" x14ac:dyDescent="0.35">
      <c r="A7317">
        <v>96040</v>
      </c>
      <c r="B7317" t="s">
        <v>7653</v>
      </c>
      <c r="C7317" t="s">
        <v>428</v>
      </c>
      <c r="D7317" t="s">
        <v>429</v>
      </c>
      <c r="E7317">
        <v>4.0483000000000002</v>
      </c>
      <c r="F7317">
        <f t="shared" si="118"/>
        <v>96</v>
      </c>
    </row>
    <row r="7318" spans="1:6" x14ac:dyDescent="0.35">
      <c r="A7318">
        <v>96041</v>
      </c>
      <c r="B7318" t="s">
        <v>7654</v>
      </c>
      <c r="C7318" t="s">
        <v>428</v>
      </c>
      <c r="D7318" t="s">
        <v>429</v>
      </c>
      <c r="E7318">
        <v>5.0182000000000002</v>
      </c>
      <c r="F7318">
        <f t="shared" si="118"/>
        <v>96</v>
      </c>
    </row>
    <row r="7319" spans="1:6" x14ac:dyDescent="0.35">
      <c r="A7319">
        <v>96042</v>
      </c>
      <c r="B7319" t="s">
        <v>7655</v>
      </c>
      <c r="C7319" t="s">
        <v>428</v>
      </c>
      <c r="D7319" t="s">
        <v>429</v>
      </c>
      <c r="E7319">
        <v>15.456</v>
      </c>
      <c r="F7319">
        <f t="shared" si="118"/>
        <v>96</v>
      </c>
    </row>
    <row r="7320" spans="1:6" x14ac:dyDescent="0.35">
      <c r="A7320">
        <v>96043</v>
      </c>
      <c r="B7320" t="s">
        <v>7656</v>
      </c>
      <c r="C7320" t="s">
        <v>428</v>
      </c>
      <c r="D7320" t="s">
        <v>429</v>
      </c>
      <c r="E7320">
        <v>3.7147000000000001</v>
      </c>
      <c r="F7320">
        <f t="shared" si="118"/>
        <v>96</v>
      </c>
    </row>
    <row r="7321" spans="1:6" x14ac:dyDescent="0.35">
      <c r="A7321">
        <v>96044</v>
      </c>
      <c r="B7321" t="s">
        <v>7657</v>
      </c>
      <c r="C7321" t="s">
        <v>428</v>
      </c>
      <c r="D7321" t="s">
        <v>429</v>
      </c>
      <c r="E7321">
        <v>18.0823</v>
      </c>
      <c r="F7321">
        <f t="shared" si="118"/>
        <v>96</v>
      </c>
    </row>
    <row r="7322" spans="1:6" x14ac:dyDescent="0.35">
      <c r="A7322">
        <v>96046</v>
      </c>
      <c r="B7322" t="s">
        <v>7658</v>
      </c>
      <c r="C7322" t="s">
        <v>428</v>
      </c>
      <c r="D7322" t="s">
        <v>429</v>
      </c>
      <c r="E7322">
        <v>16.506399999999999</v>
      </c>
      <c r="F7322">
        <f t="shared" si="118"/>
        <v>96</v>
      </c>
    </row>
    <row r="7323" spans="1:6" x14ac:dyDescent="0.35">
      <c r="A7323">
        <v>96047</v>
      </c>
      <c r="B7323" t="s">
        <v>7659</v>
      </c>
      <c r="C7323" t="s">
        <v>438</v>
      </c>
      <c r="D7323" t="s">
        <v>429</v>
      </c>
      <c r="E7323">
        <v>7.1825000000000001</v>
      </c>
      <c r="F7323">
        <f t="shared" si="118"/>
        <v>96</v>
      </c>
    </row>
    <row r="7324" spans="1:6" x14ac:dyDescent="0.35">
      <c r="A7324">
        <v>96048</v>
      </c>
      <c r="B7324" t="s">
        <v>7660</v>
      </c>
      <c r="C7324" t="s">
        <v>442</v>
      </c>
      <c r="D7324" t="s">
        <v>433</v>
      </c>
      <c r="E7324">
        <v>11.3452</v>
      </c>
      <c r="F7324">
        <f t="shared" si="118"/>
        <v>96</v>
      </c>
    </row>
    <row r="7325" spans="1:6" x14ac:dyDescent="0.35">
      <c r="A7325">
        <v>96049</v>
      </c>
      <c r="B7325" t="s">
        <v>7661</v>
      </c>
      <c r="C7325" t="s">
        <v>428</v>
      </c>
      <c r="D7325" t="s">
        <v>429</v>
      </c>
      <c r="E7325">
        <v>7.3583999999999996</v>
      </c>
      <c r="F7325">
        <f t="shared" si="118"/>
        <v>96</v>
      </c>
    </row>
    <row r="7326" spans="1:6" x14ac:dyDescent="0.35">
      <c r="A7326">
        <v>96050</v>
      </c>
      <c r="B7326" t="s">
        <v>7662</v>
      </c>
      <c r="C7326" t="s">
        <v>442</v>
      </c>
      <c r="D7326" t="s">
        <v>433</v>
      </c>
      <c r="E7326">
        <v>8.8143999999999991</v>
      </c>
      <c r="F7326">
        <f t="shared" si="118"/>
        <v>96</v>
      </c>
    </row>
    <row r="7327" spans="1:6" x14ac:dyDescent="0.35">
      <c r="A7327">
        <v>96053</v>
      </c>
      <c r="B7327" t="s">
        <v>7663</v>
      </c>
      <c r="C7327" t="s">
        <v>428</v>
      </c>
      <c r="D7327" t="s">
        <v>429</v>
      </c>
      <c r="E7327">
        <v>3.7294999999999998</v>
      </c>
      <c r="F7327">
        <f t="shared" si="118"/>
        <v>96</v>
      </c>
    </row>
    <row r="7328" spans="1:6" x14ac:dyDescent="0.35">
      <c r="A7328">
        <v>96054</v>
      </c>
      <c r="B7328" t="s">
        <v>7664</v>
      </c>
      <c r="C7328" t="s">
        <v>428</v>
      </c>
      <c r="D7328" t="s">
        <v>429</v>
      </c>
      <c r="E7328">
        <v>8.1920999999999999</v>
      </c>
      <c r="F7328">
        <f t="shared" si="118"/>
        <v>96</v>
      </c>
    </row>
    <row r="7329" spans="1:6" x14ac:dyDescent="0.35">
      <c r="A7329">
        <v>96055</v>
      </c>
      <c r="B7329" t="s">
        <v>7665</v>
      </c>
      <c r="C7329" t="s">
        <v>428</v>
      </c>
      <c r="D7329" t="s">
        <v>429</v>
      </c>
      <c r="E7329">
        <v>8.7078000000000007</v>
      </c>
      <c r="F7329">
        <f t="shared" si="118"/>
        <v>96</v>
      </c>
    </row>
    <row r="7330" spans="1:6" x14ac:dyDescent="0.35">
      <c r="A7330">
        <v>96056</v>
      </c>
      <c r="B7330" t="s">
        <v>7666</v>
      </c>
      <c r="C7330" t="s">
        <v>428</v>
      </c>
      <c r="D7330" t="s">
        <v>429</v>
      </c>
      <c r="E7330">
        <v>14.3979</v>
      </c>
      <c r="F7330">
        <f t="shared" si="118"/>
        <v>96</v>
      </c>
    </row>
    <row r="7331" spans="1:6" x14ac:dyDescent="0.35">
      <c r="A7331">
        <v>96057</v>
      </c>
      <c r="B7331" t="s">
        <v>7667</v>
      </c>
      <c r="C7331" t="s">
        <v>428</v>
      </c>
      <c r="D7331" t="s">
        <v>429</v>
      </c>
      <c r="E7331">
        <v>8.0463000000000005</v>
      </c>
      <c r="F7331">
        <f t="shared" si="118"/>
        <v>96</v>
      </c>
    </row>
    <row r="7332" spans="1:6" x14ac:dyDescent="0.35">
      <c r="A7332">
        <v>96058</v>
      </c>
      <c r="B7332" t="s">
        <v>7668</v>
      </c>
      <c r="C7332" t="s">
        <v>428</v>
      </c>
      <c r="D7332" t="s">
        <v>429</v>
      </c>
      <c r="E7332">
        <v>38.75</v>
      </c>
      <c r="F7332">
        <f t="shared" si="118"/>
        <v>96</v>
      </c>
    </row>
    <row r="7333" spans="1:6" x14ac:dyDescent="0.35">
      <c r="A7333">
        <v>96059</v>
      </c>
      <c r="B7333" t="s">
        <v>7669</v>
      </c>
      <c r="C7333" t="s">
        <v>428</v>
      </c>
      <c r="D7333" t="s">
        <v>429</v>
      </c>
      <c r="E7333">
        <v>10.3682</v>
      </c>
      <c r="F7333">
        <f t="shared" si="118"/>
        <v>96</v>
      </c>
    </row>
    <row r="7334" spans="1:6" x14ac:dyDescent="0.35">
      <c r="A7334">
        <v>96063</v>
      </c>
      <c r="B7334" t="s">
        <v>7670</v>
      </c>
      <c r="C7334" t="s">
        <v>428</v>
      </c>
      <c r="D7334" t="s">
        <v>429</v>
      </c>
      <c r="E7334">
        <v>13.9757</v>
      </c>
      <c r="F7334">
        <f t="shared" si="118"/>
        <v>96</v>
      </c>
    </row>
    <row r="7335" spans="1:6" x14ac:dyDescent="0.35">
      <c r="A7335">
        <v>96064</v>
      </c>
      <c r="B7335" t="s">
        <v>7671</v>
      </c>
      <c r="C7335" t="s">
        <v>442</v>
      </c>
      <c r="D7335" t="s">
        <v>433</v>
      </c>
      <c r="E7335">
        <v>18.265899999999998</v>
      </c>
      <c r="F7335">
        <f t="shared" si="118"/>
        <v>96</v>
      </c>
    </row>
    <row r="7336" spans="1:6" x14ac:dyDescent="0.35">
      <c r="A7336">
        <v>96065</v>
      </c>
      <c r="B7336" t="s">
        <v>7672</v>
      </c>
      <c r="C7336" t="s">
        <v>428</v>
      </c>
      <c r="D7336" t="s">
        <v>429</v>
      </c>
      <c r="E7336">
        <v>3.823</v>
      </c>
      <c r="F7336">
        <f t="shared" si="118"/>
        <v>96</v>
      </c>
    </row>
    <row r="7337" spans="1:6" x14ac:dyDescent="0.35">
      <c r="A7337">
        <v>96066</v>
      </c>
      <c r="B7337" t="s">
        <v>7673</v>
      </c>
      <c r="C7337" t="s">
        <v>428</v>
      </c>
      <c r="D7337" t="s">
        <v>429</v>
      </c>
      <c r="E7337">
        <v>11.5245</v>
      </c>
      <c r="F7337">
        <f t="shared" si="118"/>
        <v>96</v>
      </c>
    </row>
    <row r="7338" spans="1:6" x14ac:dyDescent="0.35">
      <c r="A7338">
        <v>96067</v>
      </c>
      <c r="B7338" t="s">
        <v>7674</v>
      </c>
      <c r="C7338" t="s">
        <v>428</v>
      </c>
      <c r="D7338" t="s">
        <v>429</v>
      </c>
      <c r="E7338">
        <v>1.8853</v>
      </c>
      <c r="F7338">
        <f t="shared" si="118"/>
        <v>96</v>
      </c>
    </row>
    <row r="7339" spans="1:6" x14ac:dyDescent="0.35">
      <c r="A7339">
        <v>96068</v>
      </c>
      <c r="B7339" t="s">
        <v>7675</v>
      </c>
      <c r="C7339" t="s">
        <v>428</v>
      </c>
      <c r="D7339" t="s">
        <v>429</v>
      </c>
      <c r="E7339">
        <v>3.3298999999999999</v>
      </c>
      <c r="F7339">
        <f t="shared" si="118"/>
        <v>96</v>
      </c>
    </row>
    <row r="7340" spans="1:6" x14ac:dyDescent="0.35">
      <c r="A7340">
        <v>96069</v>
      </c>
      <c r="B7340" t="s">
        <v>7676</v>
      </c>
      <c r="C7340" t="s">
        <v>428</v>
      </c>
      <c r="D7340" t="s">
        <v>429</v>
      </c>
      <c r="E7340">
        <v>5.6208999999999998</v>
      </c>
      <c r="F7340">
        <f t="shared" si="118"/>
        <v>96</v>
      </c>
    </row>
    <row r="7341" spans="1:6" x14ac:dyDescent="0.35">
      <c r="A7341">
        <v>96071</v>
      </c>
      <c r="B7341" t="s">
        <v>7677</v>
      </c>
      <c r="C7341" t="s">
        <v>428</v>
      </c>
      <c r="D7341" t="s">
        <v>429</v>
      </c>
      <c r="E7341">
        <v>7.7466999999999997</v>
      </c>
      <c r="F7341">
        <f t="shared" si="118"/>
        <v>96</v>
      </c>
    </row>
    <row r="7342" spans="1:6" x14ac:dyDescent="0.35">
      <c r="A7342">
        <v>96072</v>
      </c>
      <c r="B7342" t="s">
        <v>7678</v>
      </c>
      <c r="C7342" t="s">
        <v>428</v>
      </c>
      <c r="D7342" t="s">
        <v>429</v>
      </c>
      <c r="E7342">
        <v>4.5770999999999997</v>
      </c>
      <c r="F7342">
        <f t="shared" si="118"/>
        <v>96</v>
      </c>
    </row>
    <row r="7343" spans="1:6" x14ac:dyDescent="0.35">
      <c r="A7343">
        <v>96074</v>
      </c>
      <c r="B7343" t="s">
        <v>7679</v>
      </c>
      <c r="C7343" t="s">
        <v>428</v>
      </c>
      <c r="D7343" t="s">
        <v>429</v>
      </c>
      <c r="E7343">
        <v>13.3148</v>
      </c>
      <c r="F7343">
        <f t="shared" si="118"/>
        <v>96</v>
      </c>
    </row>
    <row r="7344" spans="1:6" x14ac:dyDescent="0.35">
      <c r="A7344">
        <v>96075</v>
      </c>
      <c r="B7344" t="s">
        <v>7680</v>
      </c>
      <c r="C7344" t="s">
        <v>428</v>
      </c>
      <c r="D7344" t="s">
        <v>429</v>
      </c>
      <c r="E7344">
        <v>6.6090999999999998</v>
      </c>
      <c r="F7344">
        <f t="shared" si="118"/>
        <v>96</v>
      </c>
    </row>
    <row r="7345" spans="1:6" x14ac:dyDescent="0.35">
      <c r="A7345">
        <v>96076</v>
      </c>
      <c r="B7345" t="s">
        <v>7681</v>
      </c>
      <c r="C7345" t="s">
        <v>428</v>
      </c>
      <c r="D7345" t="s">
        <v>429</v>
      </c>
      <c r="E7345">
        <v>8.1835000000000004</v>
      </c>
      <c r="F7345">
        <f t="shared" si="118"/>
        <v>96</v>
      </c>
    </row>
    <row r="7346" spans="1:6" x14ac:dyDescent="0.35">
      <c r="A7346">
        <v>96077</v>
      </c>
      <c r="B7346" t="s">
        <v>7682</v>
      </c>
      <c r="C7346" t="s">
        <v>428</v>
      </c>
      <c r="D7346" t="s">
        <v>429</v>
      </c>
      <c r="E7346">
        <v>8.6113</v>
      </c>
      <c r="F7346">
        <f t="shared" si="118"/>
        <v>96</v>
      </c>
    </row>
    <row r="7347" spans="1:6" x14ac:dyDescent="0.35">
      <c r="A7347">
        <v>96078</v>
      </c>
      <c r="B7347" t="s">
        <v>7683</v>
      </c>
      <c r="C7347" t="s">
        <v>428</v>
      </c>
      <c r="D7347" t="s">
        <v>429</v>
      </c>
      <c r="E7347">
        <v>3.7002000000000002</v>
      </c>
      <c r="F7347">
        <f t="shared" si="118"/>
        <v>96</v>
      </c>
    </row>
    <row r="7348" spans="1:6" x14ac:dyDescent="0.35">
      <c r="A7348">
        <v>96079</v>
      </c>
      <c r="B7348" t="s">
        <v>7684</v>
      </c>
      <c r="C7348" t="s">
        <v>428</v>
      </c>
      <c r="D7348" t="s">
        <v>429</v>
      </c>
      <c r="E7348">
        <v>7.8659999999999997</v>
      </c>
      <c r="F7348">
        <f t="shared" si="118"/>
        <v>96</v>
      </c>
    </row>
    <row r="7349" spans="1:6" x14ac:dyDescent="0.35">
      <c r="A7349">
        <v>96080</v>
      </c>
      <c r="B7349" t="s">
        <v>7685</v>
      </c>
      <c r="C7349" t="s">
        <v>428</v>
      </c>
      <c r="D7349" t="s">
        <v>429</v>
      </c>
      <c r="E7349">
        <v>12.1938</v>
      </c>
      <c r="F7349">
        <f t="shared" si="118"/>
        <v>96</v>
      </c>
    </row>
    <row r="7350" spans="1:6" x14ac:dyDescent="0.35">
      <c r="A7350">
        <v>96081</v>
      </c>
      <c r="B7350" t="s">
        <v>7686</v>
      </c>
      <c r="C7350" t="s">
        <v>428</v>
      </c>
      <c r="D7350" t="s">
        <v>429</v>
      </c>
      <c r="E7350">
        <v>3.0735999999999999</v>
      </c>
      <c r="F7350">
        <f t="shared" si="118"/>
        <v>96</v>
      </c>
    </row>
    <row r="7351" spans="1:6" x14ac:dyDescent="0.35">
      <c r="A7351">
        <v>96082</v>
      </c>
      <c r="B7351" t="s">
        <v>7687</v>
      </c>
      <c r="C7351" t="s">
        <v>428</v>
      </c>
      <c r="D7351" t="s">
        <v>429</v>
      </c>
      <c r="E7351">
        <v>12.767200000000001</v>
      </c>
      <c r="F7351">
        <f t="shared" si="118"/>
        <v>96</v>
      </c>
    </row>
    <row r="7352" spans="1:6" x14ac:dyDescent="0.35">
      <c r="A7352">
        <v>96083</v>
      </c>
      <c r="B7352" t="s">
        <v>7688</v>
      </c>
      <c r="C7352" t="s">
        <v>428</v>
      </c>
      <c r="D7352" t="s">
        <v>429</v>
      </c>
      <c r="E7352">
        <v>2.8437999999999999</v>
      </c>
      <c r="F7352">
        <f t="shared" si="118"/>
        <v>96</v>
      </c>
    </row>
    <row r="7353" spans="1:6" x14ac:dyDescent="0.35">
      <c r="A7353">
        <v>96085</v>
      </c>
      <c r="B7353" t="s">
        <v>7689</v>
      </c>
      <c r="C7353" t="s">
        <v>428</v>
      </c>
      <c r="D7353" t="s">
        <v>429</v>
      </c>
      <c r="E7353">
        <v>12.8026</v>
      </c>
      <c r="F7353">
        <f t="shared" si="118"/>
        <v>96</v>
      </c>
    </row>
    <row r="7354" spans="1:6" x14ac:dyDescent="0.35">
      <c r="A7354">
        <v>96086</v>
      </c>
      <c r="B7354" t="s">
        <v>7690</v>
      </c>
      <c r="C7354" t="s">
        <v>428</v>
      </c>
      <c r="D7354" t="s">
        <v>429</v>
      </c>
      <c r="E7354">
        <v>28.5899</v>
      </c>
      <c r="F7354">
        <f t="shared" si="118"/>
        <v>96</v>
      </c>
    </row>
    <row r="7355" spans="1:6" x14ac:dyDescent="0.35">
      <c r="A7355">
        <v>96087</v>
      </c>
      <c r="B7355" t="s">
        <v>7691</v>
      </c>
      <c r="C7355" t="s">
        <v>428</v>
      </c>
      <c r="D7355" t="s">
        <v>429</v>
      </c>
      <c r="E7355">
        <v>8.5545000000000009</v>
      </c>
      <c r="F7355">
        <f t="shared" si="118"/>
        <v>96</v>
      </c>
    </row>
    <row r="7356" spans="1:6" x14ac:dyDescent="0.35">
      <c r="A7356">
        <v>96088</v>
      </c>
      <c r="B7356" t="s">
        <v>7692</v>
      </c>
      <c r="C7356" t="s">
        <v>442</v>
      </c>
      <c r="D7356" t="s">
        <v>433</v>
      </c>
      <c r="E7356">
        <v>61.148699999999998</v>
      </c>
      <c r="F7356">
        <f t="shared" si="118"/>
        <v>96</v>
      </c>
    </row>
    <row r="7357" spans="1:6" x14ac:dyDescent="0.35">
      <c r="A7357">
        <v>97001</v>
      </c>
      <c r="B7357" t="s">
        <v>7693</v>
      </c>
      <c r="C7357" t="s">
        <v>428</v>
      </c>
      <c r="D7357" t="s">
        <v>429</v>
      </c>
      <c r="E7357">
        <v>16.222000000000001</v>
      </c>
      <c r="F7357">
        <f t="shared" si="118"/>
        <v>97</v>
      </c>
    </row>
    <row r="7358" spans="1:6" x14ac:dyDescent="0.35">
      <c r="A7358">
        <v>97002</v>
      </c>
      <c r="B7358" t="s">
        <v>7694</v>
      </c>
      <c r="C7358" t="s">
        <v>428</v>
      </c>
      <c r="D7358" t="s">
        <v>429</v>
      </c>
      <c r="E7358">
        <v>4.4580000000000002</v>
      </c>
      <c r="F7358">
        <f t="shared" si="118"/>
        <v>97</v>
      </c>
    </row>
    <row r="7359" spans="1:6" x14ac:dyDescent="0.35">
      <c r="A7359">
        <v>97003</v>
      </c>
      <c r="B7359" t="s">
        <v>7695</v>
      </c>
      <c r="C7359" t="s">
        <v>428</v>
      </c>
      <c r="D7359" t="s">
        <v>429</v>
      </c>
      <c r="E7359">
        <v>5.9165999999999999</v>
      </c>
      <c r="F7359">
        <f t="shared" si="118"/>
        <v>97</v>
      </c>
    </row>
    <row r="7360" spans="1:6" x14ac:dyDescent="0.35">
      <c r="A7360">
        <v>97004</v>
      </c>
      <c r="B7360" t="s">
        <v>7696</v>
      </c>
      <c r="C7360" t="s">
        <v>428</v>
      </c>
      <c r="D7360" t="s">
        <v>429</v>
      </c>
      <c r="E7360">
        <v>15.153</v>
      </c>
      <c r="F7360">
        <f t="shared" si="118"/>
        <v>97</v>
      </c>
    </row>
    <row r="7361" spans="1:6" x14ac:dyDescent="0.35">
      <c r="A7361">
        <v>97005</v>
      </c>
      <c r="B7361" t="s">
        <v>7697</v>
      </c>
      <c r="C7361" t="s">
        <v>428</v>
      </c>
      <c r="D7361" t="s">
        <v>429</v>
      </c>
      <c r="E7361">
        <v>3.7915000000000001</v>
      </c>
      <c r="F7361">
        <f t="shared" si="118"/>
        <v>97</v>
      </c>
    </row>
    <row r="7362" spans="1:6" x14ac:dyDescent="0.35">
      <c r="A7362">
        <v>97006</v>
      </c>
      <c r="B7362" t="s">
        <v>7698</v>
      </c>
      <c r="C7362" t="s">
        <v>428</v>
      </c>
      <c r="D7362" t="s">
        <v>429</v>
      </c>
      <c r="E7362">
        <v>3.6909999999999998</v>
      </c>
      <c r="F7362">
        <f t="shared" si="118"/>
        <v>97</v>
      </c>
    </row>
    <row r="7363" spans="1:6" x14ac:dyDescent="0.35">
      <c r="A7363">
        <v>97007</v>
      </c>
      <c r="B7363" t="s">
        <v>7699</v>
      </c>
      <c r="C7363" t="s">
        <v>428</v>
      </c>
      <c r="D7363" t="s">
        <v>429</v>
      </c>
      <c r="E7363">
        <v>21.700600000000001</v>
      </c>
      <c r="F7363">
        <f t="shared" ref="F7363:F7426" si="119">INT(A7363/1000)</f>
        <v>97</v>
      </c>
    </row>
    <row r="7364" spans="1:6" x14ac:dyDescent="0.35">
      <c r="A7364">
        <v>97008</v>
      </c>
      <c r="B7364" t="s">
        <v>7700</v>
      </c>
      <c r="C7364" t="s">
        <v>428</v>
      </c>
      <c r="D7364" t="s">
        <v>429</v>
      </c>
      <c r="E7364">
        <v>21.938500000000001</v>
      </c>
      <c r="F7364">
        <f t="shared" si="119"/>
        <v>97</v>
      </c>
    </row>
    <row r="7365" spans="1:6" x14ac:dyDescent="0.35">
      <c r="A7365">
        <v>97009</v>
      </c>
      <c r="B7365" t="s">
        <v>7701</v>
      </c>
      <c r="C7365" t="s">
        <v>428</v>
      </c>
      <c r="D7365" t="s">
        <v>429</v>
      </c>
      <c r="E7365">
        <v>6.1475999999999997</v>
      </c>
      <c r="F7365">
        <f t="shared" si="119"/>
        <v>97</v>
      </c>
    </row>
    <row r="7366" spans="1:6" x14ac:dyDescent="0.35">
      <c r="A7366">
        <v>97010</v>
      </c>
      <c r="B7366" t="s">
        <v>7702</v>
      </c>
      <c r="C7366" t="s">
        <v>428</v>
      </c>
      <c r="D7366" t="s">
        <v>429</v>
      </c>
      <c r="E7366">
        <v>7.7609000000000004</v>
      </c>
      <c r="F7366">
        <f t="shared" si="119"/>
        <v>97</v>
      </c>
    </row>
    <row r="7367" spans="1:6" x14ac:dyDescent="0.35">
      <c r="A7367">
        <v>97011</v>
      </c>
      <c r="B7367" t="s">
        <v>7703</v>
      </c>
      <c r="C7367" t="s">
        <v>428</v>
      </c>
      <c r="D7367" t="s">
        <v>429</v>
      </c>
      <c r="E7367">
        <v>2.9754999999999998</v>
      </c>
      <c r="F7367">
        <f t="shared" si="119"/>
        <v>97</v>
      </c>
    </row>
    <row r="7368" spans="1:6" x14ac:dyDescent="0.35">
      <c r="A7368">
        <v>97012</v>
      </c>
      <c r="B7368" t="s">
        <v>7704</v>
      </c>
      <c r="C7368" t="s">
        <v>428</v>
      </c>
      <c r="D7368" t="s">
        <v>429</v>
      </c>
      <c r="E7368">
        <v>4.7621000000000002</v>
      </c>
      <c r="F7368">
        <f t="shared" si="119"/>
        <v>97</v>
      </c>
    </row>
    <row r="7369" spans="1:6" x14ac:dyDescent="0.35">
      <c r="A7369">
        <v>97013</v>
      </c>
      <c r="B7369" t="s">
        <v>7705</v>
      </c>
      <c r="C7369" t="s">
        <v>428</v>
      </c>
      <c r="D7369" t="s">
        <v>429</v>
      </c>
      <c r="E7369">
        <v>8.8088999999999995</v>
      </c>
      <c r="F7369">
        <f t="shared" si="119"/>
        <v>97</v>
      </c>
    </row>
    <row r="7370" spans="1:6" x14ac:dyDescent="0.35">
      <c r="A7370">
        <v>97014</v>
      </c>
      <c r="B7370" t="s">
        <v>7706</v>
      </c>
      <c r="C7370" t="s">
        <v>428</v>
      </c>
      <c r="D7370" t="s">
        <v>429</v>
      </c>
      <c r="E7370">
        <v>7.9660000000000002</v>
      </c>
      <c r="F7370">
        <f t="shared" si="119"/>
        <v>97</v>
      </c>
    </row>
    <row r="7371" spans="1:6" x14ac:dyDescent="0.35">
      <c r="A7371">
        <v>97015</v>
      </c>
      <c r="B7371" t="s">
        <v>7707</v>
      </c>
      <c r="C7371" t="s">
        <v>442</v>
      </c>
      <c r="D7371" t="s">
        <v>433</v>
      </c>
      <c r="E7371">
        <v>19.7639</v>
      </c>
      <c r="F7371">
        <f t="shared" si="119"/>
        <v>97</v>
      </c>
    </row>
    <row r="7372" spans="1:6" x14ac:dyDescent="0.35">
      <c r="A7372">
        <v>97016</v>
      </c>
      <c r="B7372" t="s">
        <v>7708</v>
      </c>
      <c r="C7372" t="s">
        <v>428</v>
      </c>
      <c r="D7372" t="s">
        <v>429</v>
      </c>
      <c r="E7372">
        <v>12.5296</v>
      </c>
      <c r="F7372">
        <f t="shared" si="119"/>
        <v>97</v>
      </c>
    </row>
    <row r="7373" spans="1:6" x14ac:dyDescent="0.35">
      <c r="A7373">
        <v>97017</v>
      </c>
      <c r="B7373" t="s">
        <v>7709</v>
      </c>
      <c r="C7373" t="s">
        <v>428</v>
      </c>
      <c r="D7373" t="s">
        <v>429</v>
      </c>
      <c r="E7373">
        <v>3.4289000000000001</v>
      </c>
      <c r="F7373">
        <f t="shared" si="119"/>
        <v>97</v>
      </c>
    </row>
    <row r="7374" spans="1:6" x14ac:dyDescent="0.35">
      <c r="A7374">
        <v>97018</v>
      </c>
      <c r="B7374" t="s">
        <v>7710</v>
      </c>
      <c r="C7374" t="s">
        <v>428</v>
      </c>
      <c r="D7374" t="s">
        <v>429</v>
      </c>
      <c r="E7374">
        <v>2.7997000000000001</v>
      </c>
      <c r="F7374">
        <f t="shared" si="119"/>
        <v>97</v>
      </c>
    </row>
    <row r="7375" spans="1:6" x14ac:dyDescent="0.35">
      <c r="A7375">
        <v>97019</v>
      </c>
      <c r="B7375" t="s">
        <v>7711</v>
      </c>
      <c r="C7375" t="s">
        <v>428</v>
      </c>
      <c r="D7375" t="s">
        <v>429</v>
      </c>
      <c r="E7375">
        <v>3.5177</v>
      </c>
      <c r="F7375">
        <f t="shared" si="119"/>
        <v>97</v>
      </c>
    </row>
    <row r="7376" spans="1:6" x14ac:dyDescent="0.35">
      <c r="A7376">
        <v>97020</v>
      </c>
      <c r="B7376" t="s">
        <v>7712</v>
      </c>
      <c r="C7376" t="s">
        <v>438</v>
      </c>
      <c r="D7376" t="s">
        <v>429</v>
      </c>
      <c r="E7376">
        <v>3.9733999999999998</v>
      </c>
      <c r="F7376">
        <f t="shared" si="119"/>
        <v>97</v>
      </c>
    </row>
    <row r="7377" spans="1:6" x14ac:dyDescent="0.35">
      <c r="A7377">
        <v>97021</v>
      </c>
      <c r="B7377" t="s">
        <v>7713</v>
      </c>
      <c r="C7377" t="s">
        <v>428</v>
      </c>
      <c r="D7377" t="s">
        <v>429</v>
      </c>
      <c r="E7377">
        <v>3.6878000000000002</v>
      </c>
      <c r="F7377">
        <f t="shared" si="119"/>
        <v>97</v>
      </c>
    </row>
    <row r="7378" spans="1:6" x14ac:dyDescent="0.35">
      <c r="A7378">
        <v>97022</v>
      </c>
      <c r="B7378" t="s">
        <v>7714</v>
      </c>
      <c r="C7378" t="s">
        <v>428</v>
      </c>
      <c r="D7378" t="s">
        <v>429</v>
      </c>
      <c r="E7378">
        <v>9.3149999999999995</v>
      </c>
      <c r="F7378">
        <f t="shared" si="119"/>
        <v>97</v>
      </c>
    </row>
    <row r="7379" spans="1:6" x14ac:dyDescent="0.35">
      <c r="A7379">
        <v>97023</v>
      </c>
      <c r="B7379" t="s">
        <v>7715</v>
      </c>
      <c r="C7379" t="s">
        <v>442</v>
      </c>
      <c r="D7379" t="s">
        <v>433</v>
      </c>
      <c r="E7379">
        <v>35.008000000000003</v>
      </c>
      <c r="F7379">
        <f t="shared" si="119"/>
        <v>97</v>
      </c>
    </row>
    <row r="7380" spans="1:6" x14ac:dyDescent="0.35">
      <c r="A7380">
        <v>97024</v>
      </c>
      <c r="B7380" t="s">
        <v>7716</v>
      </c>
      <c r="C7380" t="s">
        <v>428</v>
      </c>
      <c r="D7380" t="s">
        <v>429</v>
      </c>
      <c r="E7380">
        <v>8.4171999999999993</v>
      </c>
      <c r="F7380">
        <f t="shared" si="119"/>
        <v>97</v>
      </c>
    </row>
    <row r="7381" spans="1:6" x14ac:dyDescent="0.35">
      <c r="A7381">
        <v>97025</v>
      </c>
      <c r="B7381" t="s">
        <v>7717</v>
      </c>
      <c r="C7381" t="s">
        <v>442</v>
      </c>
      <c r="D7381" t="s">
        <v>433</v>
      </c>
      <c r="E7381">
        <v>11.4452</v>
      </c>
      <c r="F7381">
        <f t="shared" si="119"/>
        <v>97</v>
      </c>
    </row>
    <row r="7382" spans="1:6" x14ac:dyDescent="0.35">
      <c r="A7382">
        <v>97026</v>
      </c>
      <c r="B7382" t="s">
        <v>7718</v>
      </c>
      <c r="C7382" t="s">
        <v>428</v>
      </c>
      <c r="D7382" t="s">
        <v>429</v>
      </c>
      <c r="E7382">
        <v>5.9448999999999996</v>
      </c>
      <c r="F7382">
        <f t="shared" si="119"/>
        <v>97</v>
      </c>
    </row>
    <row r="7383" spans="1:6" x14ac:dyDescent="0.35">
      <c r="A7383">
        <v>97027</v>
      </c>
      <c r="B7383" t="s">
        <v>7719</v>
      </c>
      <c r="C7383" t="s">
        <v>442</v>
      </c>
      <c r="D7383" t="s">
        <v>433</v>
      </c>
      <c r="E7383">
        <v>8.8992000000000004</v>
      </c>
      <c r="F7383">
        <f t="shared" si="119"/>
        <v>97</v>
      </c>
    </row>
    <row r="7384" spans="1:6" x14ac:dyDescent="0.35">
      <c r="A7384">
        <v>97028</v>
      </c>
      <c r="B7384" t="s">
        <v>7720</v>
      </c>
      <c r="C7384" t="s">
        <v>428</v>
      </c>
      <c r="D7384" t="s">
        <v>429</v>
      </c>
      <c r="E7384">
        <v>1.7504999999999999</v>
      </c>
      <c r="F7384">
        <f t="shared" si="119"/>
        <v>97</v>
      </c>
    </row>
    <row r="7385" spans="1:6" x14ac:dyDescent="0.35">
      <c r="A7385">
        <v>97029</v>
      </c>
      <c r="B7385" t="s">
        <v>7721</v>
      </c>
      <c r="C7385" t="s">
        <v>428</v>
      </c>
      <c r="D7385" t="s">
        <v>429</v>
      </c>
      <c r="E7385">
        <v>13.152799999999999</v>
      </c>
      <c r="F7385">
        <f t="shared" si="119"/>
        <v>97</v>
      </c>
    </row>
    <row r="7386" spans="1:6" x14ac:dyDescent="0.35">
      <c r="A7386">
        <v>97030</v>
      </c>
      <c r="B7386" t="s">
        <v>7722</v>
      </c>
      <c r="C7386" t="s">
        <v>428</v>
      </c>
      <c r="D7386" t="s">
        <v>429</v>
      </c>
      <c r="E7386">
        <v>11.872400000000001</v>
      </c>
      <c r="F7386">
        <f t="shared" si="119"/>
        <v>97</v>
      </c>
    </row>
    <row r="7387" spans="1:6" x14ac:dyDescent="0.35">
      <c r="A7387">
        <v>97031</v>
      </c>
      <c r="B7387" t="s">
        <v>7723</v>
      </c>
      <c r="C7387" t="s">
        <v>428</v>
      </c>
      <c r="D7387" t="s">
        <v>429</v>
      </c>
      <c r="E7387">
        <v>2.3997000000000002</v>
      </c>
      <c r="F7387">
        <f t="shared" si="119"/>
        <v>97</v>
      </c>
    </row>
    <row r="7388" spans="1:6" x14ac:dyDescent="0.35">
      <c r="A7388">
        <v>97032</v>
      </c>
      <c r="B7388" t="s">
        <v>7724</v>
      </c>
      <c r="C7388" t="s">
        <v>428</v>
      </c>
      <c r="D7388" t="s">
        <v>429</v>
      </c>
      <c r="E7388">
        <v>11.7575</v>
      </c>
      <c r="F7388">
        <f t="shared" si="119"/>
        <v>97</v>
      </c>
    </row>
    <row r="7389" spans="1:6" x14ac:dyDescent="0.35">
      <c r="A7389">
        <v>97033</v>
      </c>
      <c r="B7389" t="s">
        <v>7725</v>
      </c>
      <c r="C7389" t="s">
        <v>428</v>
      </c>
      <c r="D7389" t="s">
        <v>429</v>
      </c>
      <c r="E7389">
        <v>2.3328000000000002</v>
      </c>
      <c r="F7389">
        <f t="shared" si="119"/>
        <v>97</v>
      </c>
    </row>
    <row r="7390" spans="1:6" x14ac:dyDescent="0.35">
      <c r="A7390">
        <v>97034</v>
      </c>
      <c r="B7390" t="s">
        <v>7726</v>
      </c>
      <c r="C7390" t="s">
        <v>428</v>
      </c>
      <c r="D7390" t="s">
        <v>429</v>
      </c>
      <c r="E7390">
        <v>6.1561000000000003</v>
      </c>
      <c r="F7390">
        <f t="shared" si="119"/>
        <v>97</v>
      </c>
    </row>
    <row r="7391" spans="1:6" x14ac:dyDescent="0.35">
      <c r="A7391">
        <v>97035</v>
      </c>
      <c r="B7391" t="s">
        <v>7727</v>
      </c>
      <c r="C7391" t="s">
        <v>432</v>
      </c>
      <c r="D7391" t="s">
        <v>433</v>
      </c>
      <c r="E7391">
        <v>17.905100000000001</v>
      </c>
      <c r="F7391">
        <f t="shared" si="119"/>
        <v>97</v>
      </c>
    </row>
    <row r="7392" spans="1:6" x14ac:dyDescent="0.35">
      <c r="A7392">
        <v>97036</v>
      </c>
      <c r="B7392" t="s">
        <v>7728</v>
      </c>
      <c r="C7392" t="s">
        <v>428</v>
      </c>
      <c r="D7392" t="s">
        <v>429</v>
      </c>
      <c r="E7392">
        <v>15.536300000000001</v>
      </c>
      <c r="F7392">
        <f t="shared" si="119"/>
        <v>97</v>
      </c>
    </row>
    <row r="7393" spans="1:6" x14ac:dyDescent="0.35">
      <c r="A7393">
        <v>97037</v>
      </c>
      <c r="B7393" t="s">
        <v>7729</v>
      </c>
      <c r="C7393" t="s">
        <v>428</v>
      </c>
      <c r="D7393" t="s">
        <v>429</v>
      </c>
      <c r="E7393">
        <v>3.5729000000000002</v>
      </c>
      <c r="F7393">
        <f t="shared" si="119"/>
        <v>97</v>
      </c>
    </row>
    <row r="7394" spans="1:6" x14ac:dyDescent="0.35">
      <c r="A7394">
        <v>97038</v>
      </c>
      <c r="B7394" t="s">
        <v>7730</v>
      </c>
      <c r="C7394" t="s">
        <v>428</v>
      </c>
      <c r="D7394" t="s">
        <v>429</v>
      </c>
      <c r="E7394">
        <v>3.7816000000000001</v>
      </c>
      <c r="F7394">
        <f t="shared" si="119"/>
        <v>97</v>
      </c>
    </row>
    <row r="7395" spans="1:6" x14ac:dyDescent="0.35">
      <c r="A7395">
        <v>97039</v>
      </c>
      <c r="B7395" t="s">
        <v>7731</v>
      </c>
      <c r="C7395" t="s">
        <v>428</v>
      </c>
      <c r="D7395" t="s">
        <v>429</v>
      </c>
      <c r="E7395">
        <v>3.2427000000000001</v>
      </c>
      <c r="F7395">
        <f t="shared" si="119"/>
        <v>97</v>
      </c>
    </row>
    <row r="7396" spans="1:6" x14ac:dyDescent="0.35">
      <c r="A7396">
        <v>97040</v>
      </c>
      <c r="B7396" t="s">
        <v>7732</v>
      </c>
      <c r="C7396" t="s">
        <v>428</v>
      </c>
      <c r="D7396" t="s">
        <v>429</v>
      </c>
      <c r="E7396">
        <v>25.9435</v>
      </c>
      <c r="F7396">
        <f t="shared" si="119"/>
        <v>97</v>
      </c>
    </row>
    <row r="7397" spans="1:6" x14ac:dyDescent="0.35">
      <c r="A7397">
        <v>97042</v>
      </c>
      <c r="B7397" t="s">
        <v>28</v>
      </c>
      <c r="C7397" t="s">
        <v>511</v>
      </c>
      <c r="D7397" t="s">
        <v>429</v>
      </c>
      <c r="E7397">
        <v>45.089300000000001</v>
      </c>
      <c r="F7397">
        <f t="shared" si="119"/>
        <v>97</v>
      </c>
    </row>
    <row r="7398" spans="1:6" x14ac:dyDescent="0.35">
      <c r="A7398">
        <v>97043</v>
      </c>
      <c r="B7398" t="s">
        <v>7733</v>
      </c>
      <c r="C7398" t="s">
        <v>428</v>
      </c>
      <c r="D7398" t="s">
        <v>429</v>
      </c>
      <c r="E7398">
        <v>10.894299999999999</v>
      </c>
      <c r="F7398">
        <f t="shared" si="119"/>
        <v>97</v>
      </c>
    </row>
    <row r="7399" spans="1:6" x14ac:dyDescent="0.35">
      <c r="A7399">
        <v>97044</v>
      </c>
      <c r="B7399" t="s">
        <v>7734</v>
      </c>
      <c r="C7399" t="s">
        <v>428</v>
      </c>
      <c r="D7399" t="s">
        <v>429</v>
      </c>
      <c r="E7399">
        <v>3.8163</v>
      </c>
      <c r="F7399">
        <f t="shared" si="119"/>
        <v>97</v>
      </c>
    </row>
    <row r="7400" spans="1:6" x14ac:dyDescent="0.35">
      <c r="A7400">
        <v>97045</v>
      </c>
      <c r="B7400" t="s">
        <v>7735</v>
      </c>
      <c r="C7400" t="s">
        <v>428</v>
      </c>
      <c r="D7400" t="s">
        <v>429</v>
      </c>
      <c r="E7400">
        <v>1.9175</v>
      </c>
      <c r="F7400">
        <f t="shared" si="119"/>
        <v>97</v>
      </c>
    </row>
    <row r="7401" spans="1:6" x14ac:dyDescent="0.35">
      <c r="A7401">
        <v>97046</v>
      </c>
      <c r="B7401" t="s">
        <v>7736</v>
      </c>
      <c r="C7401" t="s">
        <v>428</v>
      </c>
      <c r="D7401" t="s">
        <v>429</v>
      </c>
      <c r="E7401">
        <v>43.9375</v>
      </c>
      <c r="F7401">
        <f t="shared" si="119"/>
        <v>97</v>
      </c>
    </row>
    <row r="7402" spans="1:6" x14ac:dyDescent="0.35">
      <c r="A7402">
        <v>97047</v>
      </c>
      <c r="B7402" t="s">
        <v>7737</v>
      </c>
      <c r="C7402" t="s">
        <v>442</v>
      </c>
      <c r="D7402" t="s">
        <v>433</v>
      </c>
      <c r="E7402">
        <v>3.8757000000000001</v>
      </c>
      <c r="F7402">
        <f t="shared" si="119"/>
        <v>97</v>
      </c>
    </row>
    <row r="7403" spans="1:6" x14ac:dyDescent="0.35">
      <c r="A7403">
        <v>97048</v>
      </c>
      <c r="B7403" t="s">
        <v>7738</v>
      </c>
      <c r="C7403" t="s">
        <v>438</v>
      </c>
      <c r="D7403" t="s">
        <v>429</v>
      </c>
      <c r="E7403">
        <v>11.181699999999999</v>
      </c>
      <c r="F7403">
        <f t="shared" si="119"/>
        <v>97</v>
      </c>
    </row>
    <row r="7404" spans="1:6" x14ac:dyDescent="0.35">
      <c r="A7404">
        <v>97049</v>
      </c>
      <c r="B7404" t="s">
        <v>7739</v>
      </c>
      <c r="C7404" t="s">
        <v>428</v>
      </c>
      <c r="D7404" t="s">
        <v>429</v>
      </c>
      <c r="E7404">
        <v>11.811400000000001</v>
      </c>
      <c r="F7404">
        <f t="shared" si="119"/>
        <v>97</v>
      </c>
    </row>
    <row r="7405" spans="1:6" x14ac:dyDescent="0.35">
      <c r="A7405">
        <v>97050</v>
      </c>
      <c r="B7405" t="s">
        <v>7740</v>
      </c>
      <c r="C7405" t="s">
        <v>428</v>
      </c>
      <c r="D7405" t="s">
        <v>429</v>
      </c>
      <c r="E7405">
        <v>12.854699999999999</v>
      </c>
      <c r="F7405">
        <f t="shared" si="119"/>
        <v>97</v>
      </c>
    </row>
    <row r="7406" spans="1:6" x14ac:dyDescent="0.35">
      <c r="A7406">
        <v>97051</v>
      </c>
      <c r="B7406" t="s">
        <v>7741</v>
      </c>
      <c r="C7406" t="s">
        <v>428</v>
      </c>
      <c r="D7406" t="s">
        <v>429</v>
      </c>
      <c r="E7406">
        <v>3.0145</v>
      </c>
      <c r="F7406">
        <f t="shared" si="119"/>
        <v>97</v>
      </c>
    </row>
    <row r="7407" spans="1:6" x14ac:dyDescent="0.35">
      <c r="A7407">
        <v>97052</v>
      </c>
      <c r="B7407" t="s">
        <v>7742</v>
      </c>
      <c r="C7407" t="s">
        <v>428</v>
      </c>
      <c r="D7407" t="s">
        <v>429</v>
      </c>
      <c r="E7407">
        <v>3.1484000000000001</v>
      </c>
      <c r="F7407">
        <f t="shared" si="119"/>
        <v>97</v>
      </c>
    </row>
    <row r="7408" spans="1:6" x14ac:dyDescent="0.35">
      <c r="A7408">
        <v>97053</v>
      </c>
      <c r="B7408" t="s">
        <v>7743</v>
      </c>
      <c r="C7408" t="s">
        <v>428</v>
      </c>
      <c r="D7408" t="s">
        <v>429</v>
      </c>
      <c r="E7408">
        <v>5.57</v>
      </c>
      <c r="F7408">
        <f t="shared" si="119"/>
        <v>97</v>
      </c>
    </row>
    <row r="7409" spans="1:6" x14ac:dyDescent="0.35">
      <c r="A7409">
        <v>97054</v>
      </c>
      <c r="B7409" t="s">
        <v>7744</v>
      </c>
      <c r="C7409" t="s">
        <v>428</v>
      </c>
      <c r="D7409" t="s">
        <v>429</v>
      </c>
      <c r="E7409">
        <v>4.3544</v>
      </c>
      <c r="F7409">
        <f t="shared" si="119"/>
        <v>97</v>
      </c>
    </row>
    <row r="7410" spans="1:6" x14ac:dyDescent="0.35">
      <c r="A7410">
        <v>97055</v>
      </c>
      <c r="B7410" t="s">
        <v>7745</v>
      </c>
      <c r="C7410" t="s">
        <v>432</v>
      </c>
      <c r="D7410" t="s">
        <v>433</v>
      </c>
      <c r="E7410">
        <v>13.561</v>
      </c>
      <c r="F7410">
        <f t="shared" si="119"/>
        <v>97</v>
      </c>
    </row>
    <row r="7411" spans="1:6" x14ac:dyDescent="0.35">
      <c r="A7411">
        <v>97056</v>
      </c>
      <c r="B7411" t="s">
        <v>7746</v>
      </c>
      <c r="C7411" t="s">
        <v>428</v>
      </c>
      <c r="D7411" t="s">
        <v>429</v>
      </c>
      <c r="E7411">
        <v>3.3714</v>
      </c>
      <c r="F7411">
        <f t="shared" si="119"/>
        <v>97</v>
      </c>
    </row>
    <row r="7412" spans="1:6" x14ac:dyDescent="0.35">
      <c r="A7412">
        <v>97057</v>
      </c>
      <c r="B7412" t="s">
        <v>7747</v>
      </c>
      <c r="C7412" t="s">
        <v>428</v>
      </c>
      <c r="D7412" t="s">
        <v>429</v>
      </c>
      <c r="E7412">
        <v>7.6917</v>
      </c>
      <c r="F7412">
        <f t="shared" si="119"/>
        <v>97</v>
      </c>
    </row>
    <row r="7413" spans="1:6" x14ac:dyDescent="0.35">
      <c r="A7413">
        <v>97058</v>
      </c>
      <c r="B7413" t="s">
        <v>7748</v>
      </c>
      <c r="C7413" t="s">
        <v>438</v>
      </c>
      <c r="D7413" t="s">
        <v>429</v>
      </c>
      <c r="E7413">
        <v>6.8532000000000002</v>
      </c>
      <c r="F7413">
        <f t="shared" si="119"/>
        <v>97</v>
      </c>
    </row>
    <row r="7414" spans="1:6" x14ac:dyDescent="0.35">
      <c r="A7414">
        <v>97059</v>
      </c>
      <c r="B7414" t="s">
        <v>7749</v>
      </c>
      <c r="C7414" t="s">
        <v>428</v>
      </c>
      <c r="D7414" t="s">
        <v>429</v>
      </c>
      <c r="E7414">
        <v>7.9997999999999996</v>
      </c>
      <c r="F7414">
        <f t="shared" si="119"/>
        <v>97</v>
      </c>
    </row>
    <row r="7415" spans="1:6" x14ac:dyDescent="0.35">
      <c r="A7415">
        <v>97060</v>
      </c>
      <c r="B7415" t="s">
        <v>7750</v>
      </c>
      <c r="C7415" t="s">
        <v>428</v>
      </c>
      <c r="D7415" t="s">
        <v>429</v>
      </c>
      <c r="E7415">
        <v>15.654999999999999</v>
      </c>
      <c r="F7415">
        <f t="shared" si="119"/>
        <v>97</v>
      </c>
    </row>
    <row r="7416" spans="1:6" x14ac:dyDescent="0.35">
      <c r="A7416">
        <v>97061</v>
      </c>
      <c r="B7416" t="s">
        <v>7751</v>
      </c>
      <c r="C7416" t="s">
        <v>428</v>
      </c>
      <c r="D7416" t="s">
        <v>429</v>
      </c>
      <c r="E7416">
        <v>4.2944000000000004</v>
      </c>
      <c r="F7416">
        <f t="shared" si="119"/>
        <v>97</v>
      </c>
    </row>
    <row r="7417" spans="1:6" x14ac:dyDescent="0.35">
      <c r="A7417">
        <v>97062</v>
      </c>
      <c r="B7417" t="s">
        <v>7752</v>
      </c>
      <c r="C7417" t="s">
        <v>428</v>
      </c>
      <c r="D7417" t="s">
        <v>429</v>
      </c>
      <c r="E7417">
        <v>3.3647</v>
      </c>
      <c r="F7417">
        <f t="shared" si="119"/>
        <v>97</v>
      </c>
    </row>
    <row r="7418" spans="1:6" x14ac:dyDescent="0.35">
      <c r="A7418">
        <v>97063</v>
      </c>
      <c r="B7418" t="s">
        <v>7753</v>
      </c>
      <c r="C7418" t="s">
        <v>432</v>
      </c>
      <c r="D7418" t="s">
        <v>433</v>
      </c>
      <c r="E7418">
        <v>9.1112000000000002</v>
      </c>
      <c r="F7418">
        <f t="shared" si="119"/>
        <v>97</v>
      </c>
    </row>
    <row r="7419" spans="1:6" x14ac:dyDescent="0.35">
      <c r="A7419">
        <v>97064</v>
      </c>
      <c r="B7419" t="s">
        <v>7754</v>
      </c>
      <c r="C7419" t="s">
        <v>428</v>
      </c>
      <c r="D7419" t="s">
        <v>429</v>
      </c>
      <c r="E7419">
        <v>3.0886999999999998</v>
      </c>
      <c r="F7419">
        <f t="shared" si="119"/>
        <v>97</v>
      </c>
    </row>
    <row r="7420" spans="1:6" x14ac:dyDescent="0.35">
      <c r="A7420">
        <v>97065</v>
      </c>
      <c r="B7420" t="s">
        <v>7755</v>
      </c>
      <c r="C7420" t="s">
        <v>428</v>
      </c>
      <c r="D7420" t="s">
        <v>429</v>
      </c>
      <c r="E7420">
        <v>22.042100000000001</v>
      </c>
      <c r="F7420">
        <f t="shared" si="119"/>
        <v>97</v>
      </c>
    </row>
    <row r="7421" spans="1:6" x14ac:dyDescent="0.35">
      <c r="A7421">
        <v>97067</v>
      </c>
      <c r="B7421" t="s">
        <v>7756</v>
      </c>
      <c r="C7421" t="s">
        <v>442</v>
      </c>
      <c r="D7421" t="s">
        <v>433</v>
      </c>
      <c r="E7421">
        <v>13.7119</v>
      </c>
      <c r="F7421">
        <f t="shared" si="119"/>
        <v>97</v>
      </c>
    </row>
    <row r="7422" spans="1:6" x14ac:dyDescent="0.35">
      <c r="A7422">
        <v>97068</v>
      </c>
      <c r="B7422" t="s">
        <v>7757</v>
      </c>
      <c r="C7422" t="s">
        <v>428</v>
      </c>
      <c r="D7422" t="s">
        <v>429</v>
      </c>
      <c r="E7422">
        <v>2.0246</v>
      </c>
      <c r="F7422">
        <f t="shared" si="119"/>
        <v>97</v>
      </c>
    </row>
    <row r="7423" spans="1:6" x14ac:dyDescent="0.35">
      <c r="A7423">
        <v>97069</v>
      </c>
      <c r="B7423" t="s">
        <v>7758</v>
      </c>
      <c r="C7423" t="s">
        <v>432</v>
      </c>
      <c r="D7423" t="s">
        <v>433</v>
      </c>
      <c r="E7423">
        <v>32.961199999999998</v>
      </c>
      <c r="F7423">
        <f t="shared" si="119"/>
        <v>97</v>
      </c>
    </row>
    <row r="7424" spans="1:6" x14ac:dyDescent="0.35">
      <c r="A7424">
        <v>97070</v>
      </c>
      <c r="B7424" t="s">
        <v>7759</v>
      </c>
      <c r="C7424" t="s">
        <v>428</v>
      </c>
      <c r="D7424" t="s">
        <v>429</v>
      </c>
      <c r="E7424">
        <v>23.2148</v>
      </c>
      <c r="F7424">
        <f t="shared" si="119"/>
        <v>97</v>
      </c>
    </row>
    <row r="7425" spans="1:6" x14ac:dyDescent="0.35">
      <c r="A7425">
        <v>97071</v>
      </c>
      <c r="B7425" t="s">
        <v>7760</v>
      </c>
      <c r="C7425" t="s">
        <v>428</v>
      </c>
      <c r="D7425" t="s">
        <v>429</v>
      </c>
      <c r="E7425">
        <v>4.5651999999999999</v>
      </c>
      <c r="F7425">
        <f t="shared" si="119"/>
        <v>97</v>
      </c>
    </row>
    <row r="7426" spans="1:6" x14ac:dyDescent="0.35">
      <c r="A7426">
        <v>97072</v>
      </c>
      <c r="B7426" t="s">
        <v>7761</v>
      </c>
      <c r="C7426" t="s">
        <v>428</v>
      </c>
      <c r="D7426" t="s">
        <v>429</v>
      </c>
      <c r="E7426">
        <v>4.8696999999999999</v>
      </c>
      <c r="F7426">
        <f t="shared" si="119"/>
        <v>97</v>
      </c>
    </row>
    <row r="7427" spans="1:6" x14ac:dyDescent="0.35">
      <c r="A7427">
        <v>97074</v>
      </c>
      <c r="B7427" t="s">
        <v>7762</v>
      </c>
      <c r="C7427" t="s">
        <v>428</v>
      </c>
      <c r="D7427" t="s">
        <v>429</v>
      </c>
      <c r="E7427">
        <v>2.5787</v>
      </c>
      <c r="F7427">
        <f t="shared" ref="F7427:F7490" si="120">INT(A7427/1000)</f>
        <v>97</v>
      </c>
    </row>
    <row r="7428" spans="1:6" x14ac:dyDescent="0.35">
      <c r="A7428">
        <v>97075</v>
      </c>
      <c r="B7428" t="s">
        <v>7763</v>
      </c>
      <c r="C7428" t="s">
        <v>428</v>
      </c>
      <c r="D7428" t="s">
        <v>429</v>
      </c>
      <c r="E7428">
        <v>3.2786</v>
      </c>
      <c r="F7428">
        <f t="shared" si="120"/>
        <v>97</v>
      </c>
    </row>
    <row r="7429" spans="1:6" x14ac:dyDescent="0.35">
      <c r="A7429">
        <v>97076</v>
      </c>
      <c r="B7429" t="s">
        <v>7764</v>
      </c>
      <c r="C7429" t="s">
        <v>428</v>
      </c>
      <c r="D7429" t="s">
        <v>429</v>
      </c>
      <c r="E7429">
        <v>4.2690000000000001</v>
      </c>
      <c r="F7429">
        <f t="shared" si="120"/>
        <v>97</v>
      </c>
    </row>
    <row r="7430" spans="1:6" x14ac:dyDescent="0.35">
      <c r="A7430">
        <v>97077</v>
      </c>
      <c r="B7430" t="s">
        <v>7765</v>
      </c>
      <c r="C7430" t="s">
        <v>442</v>
      </c>
      <c r="D7430" t="s">
        <v>433</v>
      </c>
      <c r="E7430">
        <v>4.3273000000000001</v>
      </c>
      <c r="F7430">
        <f t="shared" si="120"/>
        <v>97</v>
      </c>
    </row>
    <row r="7431" spans="1:6" x14ac:dyDescent="0.35">
      <c r="A7431">
        <v>97078</v>
      </c>
      <c r="B7431" t="s">
        <v>7766</v>
      </c>
      <c r="C7431" t="s">
        <v>428</v>
      </c>
      <c r="D7431" t="s">
        <v>429</v>
      </c>
      <c r="E7431">
        <v>2.8155000000000001</v>
      </c>
      <c r="F7431">
        <f t="shared" si="120"/>
        <v>97</v>
      </c>
    </row>
    <row r="7432" spans="1:6" x14ac:dyDescent="0.35">
      <c r="A7432">
        <v>97079</v>
      </c>
      <c r="B7432" t="s">
        <v>7767</v>
      </c>
      <c r="C7432" t="s">
        <v>442</v>
      </c>
      <c r="D7432" t="s">
        <v>433</v>
      </c>
      <c r="E7432">
        <v>3.6311</v>
      </c>
      <c r="F7432">
        <f t="shared" si="120"/>
        <v>97</v>
      </c>
    </row>
    <row r="7433" spans="1:6" x14ac:dyDescent="0.35">
      <c r="A7433">
        <v>97082</v>
      </c>
      <c r="B7433" t="s">
        <v>7768</v>
      </c>
      <c r="C7433" t="s">
        <v>428</v>
      </c>
      <c r="D7433" t="s">
        <v>429</v>
      </c>
      <c r="E7433">
        <v>6.2606999999999999</v>
      </c>
      <c r="F7433">
        <f t="shared" si="120"/>
        <v>97</v>
      </c>
    </row>
    <row r="7434" spans="1:6" x14ac:dyDescent="0.35">
      <c r="A7434">
        <v>97083</v>
      </c>
      <c r="B7434" t="s">
        <v>7769</v>
      </c>
      <c r="C7434" t="s">
        <v>428</v>
      </c>
      <c r="D7434" t="s">
        <v>429</v>
      </c>
      <c r="E7434">
        <v>12.313000000000001</v>
      </c>
      <c r="F7434">
        <f t="shared" si="120"/>
        <v>97</v>
      </c>
    </row>
    <row r="7435" spans="1:6" x14ac:dyDescent="0.35">
      <c r="A7435">
        <v>97084</v>
      </c>
      <c r="B7435" t="s">
        <v>7770</v>
      </c>
      <c r="C7435" t="s">
        <v>428</v>
      </c>
      <c r="D7435" t="s">
        <v>429</v>
      </c>
      <c r="E7435">
        <v>12.673400000000001</v>
      </c>
      <c r="F7435">
        <f t="shared" si="120"/>
        <v>97</v>
      </c>
    </row>
    <row r="7436" spans="1:6" x14ac:dyDescent="0.35">
      <c r="A7436">
        <v>97086</v>
      </c>
      <c r="B7436" t="s">
        <v>7771</v>
      </c>
      <c r="C7436" t="s">
        <v>428</v>
      </c>
      <c r="D7436" t="s">
        <v>429</v>
      </c>
      <c r="E7436">
        <v>2.2644000000000002</v>
      </c>
      <c r="F7436">
        <f t="shared" si="120"/>
        <v>97</v>
      </c>
    </row>
    <row r="7437" spans="1:6" x14ac:dyDescent="0.35">
      <c r="A7437">
        <v>97090</v>
      </c>
      <c r="B7437" t="s">
        <v>7772</v>
      </c>
      <c r="C7437" t="s">
        <v>428</v>
      </c>
      <c r="D7437" t="s">
        <v>429</v>
      </c>
      <c r="E7437">
        <v>1.7323999999999999</v>
      </c>
      <c r="F7437">
        <f t="shared" si="120"/>
        <v>97</v>
      </c>
    </row>
    <row r="7438" spans="1:6" x14ac:dyDescent="0.35">
      <c r="A7438">
        <v>97091</v>
      </c>
      <c r="B7438" t="s">
        <v>7773</v>
      </c>
      <c r="C7438" t="s">
        <v>428</v>
      </c>
      <c r="D7438" t="s">
        <v>429</v>
      </c>
      <c r="E7438">
        <v>6.3605</v>
      </c>
      <c r="F7438">
        <f t="shared" si="120"/>
        <v>97</v>
      </c>
    </row>
    <row r="7439" spans="1:6" x14ac:dyDescent="0.35">
      <c r="A7439">
        <v>97092</v>
      </c>
      <c r="B7439" t="s">
        <v>7774</v>
      </c>
      <c r="C7439" t="s">
        <v>428</v>
      </c>
      <c r="D7439" t="s">
        <v>429</v>
      </c>
      <c r="E7439">
        <v>9.0434999999999999</v>
      </c>
      <c r="F7439">
        <f t="shared" si="120"/>
        <v>97</v>
      </c>
    </row>
    <row r="7440" spans="1:6" x14ac:dyDescent="0.35">
      <c r="A7440">
        <v>97093</v>
      </c>
      <c r="B7440" t="s">
        <v>7775</v>
      </c>
      <c r="C7440" t="s">
        <v>442</v>
      </c>
      <c r="D7440" t="s">
        <v>433</v>
      </c>
      <c r="E7440">
        <v>14.5725</v>
      </c>
      <c r="F7440">
        <f t="shared" si="120"/>
        <v>97</v>
      </c>
    </row>
    <row r="7441" spans="1:6" x14ac:dyDescent="0.35">
      <c r="A7441">
        <v>98001</v>
      </c>
      <c r="B7441" t="s">
        <v>7776</v>
      </c>
      <c r="C7441" t="s">
        <v>428</v>
      </c>
      <c r="D7441" t="s">
        <v>429</v>
      </c>
      <c r="E7441">
        <v>6.5763999999999996</v>
      </c>
      <c r="F7441">
        <f t="shared" si="120"/>
        <v>98</v>
      </c>
    </row>
    <row r="7442" spans="1:6" x14ac:dyDescent="0.35">
      <c r="A7442">
        <v>98002</v>
      </c>
      <c r="B7442" t="s">
        <v>7777</v>
      </c>
      <c r="C7442" t="s">
        <v>428</v>
      </c>
      <c r="D7442" t="s">
        <v>429</v>
      </c>
      <c r="E7442">
        <v>20.547999999999998</v>
      </c>
      <c r="F7442">
        <f t="shared" si="120"/>
        <v>98</v>
      </c>
    </row>
    <row r="7443" spans="1:6" x14ac:dyDescent="0.35">
      <c r="A7443">
        <v>98003</v>
      </c>
      <c r="B7443" t="s">
        <v>7778</v>
      </c>
      <c r="C7443" t="s">
        <v>428</v>
      </c>
      <c r="D7443" t="s">
        <v>429</v>
      </c>
      <c r="E7443">
        <v>8.1910000000000007</v>
      </c>
      <c r="F7443">
        <f t="shared" si="120"/>
        <v>98</v>
      </c>
    </row>
    <row r="7444" spans="1:6" x14ac:dyDescent="0.35">
      <c r="A7444">
        <v>98004</v>
      </c>
      <c r="B7444" t="s">
        <v>7779</v>
      </c>
      <c r="C7444" t="s">
        <v>428</v>
      </c>
      <c r="D7444" t="s">
        <v>429</v>
      </c>
      <c r="E7444">
        <v>24.8325</v>
      </c>
      <c r="F7444">
        <f t="shared" si="120"/>
        <v>98</v>
      </c>
    </row>
    <row r="7445" spans="1:6" x14ac:dyDescent="0.35">
      <c r="A7445">
        <v>98005</v>
      </c>
      <c r="B7445" t="s">
        <v>7780</v>
      </c>
      <c r="C7445" t="s">
        <v>428</v>
      </c>
      <c r="D7445" t="s">
        <v>429</v>
      </c>
      <c r="E7445">
        <v>8.0942000000000007</v>
      </c>
      <c r="F7445">
        <f t="shared" si="120"/>
        <v>98</v>
      </c>
    </row>
    <row r="7446" spans="1:6" x14ac:dyDescent="0.35">
      <c r="A7446">
        <v>98006</v>
      </c>
      <c r="B7446" t="s">
        <v>7781</v>
      </c>
      <c r="C7446" t="s">
        <v>428</v>
      </c>
      <c r="D7446" t="s">
        <v>429</v>
      </c>
      <c r="E7446">
        <v>17.527799999999999</v>
      </c>
      <c r="F7446">
        <f t="shared" si="120"/>
        <v>98</v>
      </c>
    </row>
    <row r="7447" spans="1:6" x14ac:dyDescent="0.35">
      <c r="A7447">
        <v>98008</v>
      </c>
      <c r="B7447" t="s">
        <v>7782</v>
      </c>
      <c r="C7447" t="s">
        <v>428</v>
      </c>
      <c r="D7447" t="s">
        <v>429</v>
      </c>
      <c r="E7447">
        <v>9.7439999999999998</v>
      </c>
      <c r="F7447">
        <f t="shared" si="120"/>
        <v>98</v>
      </c>
    </row>
    <row r="7448" spans="1:6" x14ac:dyDescent="0.35">
      <c r="A7448">
        <v>98009</v>
      </c>
      <c r="B7448" t="s">
        <v>7783</v>
      </c>
      <c r="C7448" t="s">
        <v>428</v>
      </c>
      <c r="D7448" t="s">
        <v>429</v>
      </c>
      <c r="E7448">
        <v>4.6901000000000002</v>
      </c>
      <c r="F7448">
        <f t="shared" si="120"/>
        <v>98</v>
      </c>
    </row>
    <row r="7449" spans="1:6" x14ac:dyDescent="0.35">
      <c r="A7449">
        <v>98010</v>
      </c>
      <c r="B7449" t="s">
        <v>7784</v>
      </c>
      <c r="C7449" t="s">
        <v>428</v>
      </c>
      <c r="D7449" t="s">
        <v>429</v>
      </c>
      <c r="E7449">
        <v>25.468399999999999</v>
      </c>
      <c r="F7449">
        <f t="shared" si="120"/>
        <v>98</v>
      </c>
    </row>
    <row r="7450" spans="1:6" x14ac:dyDescent="0.35">
      <c r="A7450">
        <v>98011</v>
      </c>
      <c r="B7450" t="s">
        <v>7785</v>
      </c>
      <c r="C7450" t="s">
        <v>428</v>
      </c>
      <c r="D7450" t="s">
        <v>429</v>
      </c>
      <c r="E7450">
        <v>26.0489</v>
      </c>
      <c r="F7450">
        <f t="shared" si="120"/>
        <v>98</v>
      </c>
    </row>
    <row r="7451" spans="1:6" x14ac:dyDescent="0.35">
      <c r="A7451">
        <v>98012</v>
      </c>
      <c r="B7451" t="s">
        <v>7786</v>
      </c>
      <c r="C7451" t="s">
        <v>428</v>
      </c>
      <c r="D7451" t="s">
        <v>429</v>
      </c>
      <c r="E7451">
        <v>7.4211999999999998</v>
      </c>
      <c r="F7451">
        <f t="shared" si="120"/>
        <v>98</v>
      </c>
    </row>
    <row r="7452" spans="1:6" x14ac:dyDescent="0.35">
      <c r="A7452">
        <v>98013</v>
      </c>
      <c r="B7452" t="s">
        <v>7787</v>
      </c>
      <c r="C7452" t="s">
        <v>428</v>
      </c>
      <c r="D7452" t="s">
        <v>429</v>
      </c>
      <c r="E7452">
        <v>20.5716</v>
      </c>
      <c r="F7452">
        <f t="shared" si="120"/>
        <v>98</v>
      </c>
    </row>
    <row r="7453" spans="1:6" x14ac:dyDescent="0.35">
      <c r="A7453">
        <v>98014</v>
      </c>
      <c r="B7453" t="s">
        <v>7788</v>
      </c>
      <c r="C7453" t="s">
        <v>428</v>
      </c>
      <c r="D7453" t="s">
        <v>429</v>
      </c>
      <c r="E7453">
        <v>13.2745</v>
      </c>
      <c r="F7453">
        <f t="shared" si="120"/>
        <v>98</v>
      </c>
    </row>
    <row r="7454" spans="1:6" x14ac:dyDescent="0.35">
      <c r="A7454">
        <v>98015</v>
      </c>
      <c r="B7454" t="s">
        <v>7789</v>
      </c>
      <c r="C7454" t="s">
        <v>428</v>
      </c>
      <c r="D7454" t="s">
        <v>429</v>
      </c>
      <c r="E7454">
        <v>4.5111999999999997</v>
      </c>
      <c r="F7454">
        <f t="shared" si="120"/>
        <v>98</v>
      </c>
    </row>
    <row r="7455" spans="1:6" x14ac:dyDescent="0.35">
      <c r="A7455">
        <v>98017</v>
      </c>
      <c r="B7455" t="s">
        <v>7790</v>
      </c>
      <c r="C7455" t="s">
        <v>428</v>
      </c>
      <c r="D7455" t="s">
        <v>429</v>
      </c>
      <c r="E7455">
        <v>16.9238</v>
      </c>
      <c r="F7455">
        <f t="shared" si="120"/>
        <v>98</v>
      </c>
    </row>
    <row r="7456" spans="1:6" x14ac:dyDescent="0.35">
      <c r="A7456">
        <v>98018</v>
      </c>
      <c r="B7456" t="s">
        <v>7791</v>
      </c>
      <c r="C7456" t="s">
        <v>428</v>
      </c>
      <c r="D7456" t="s">
        <v>429</v>
      </c>
      <c r="E7456">
        <v>4.149</v>
      </c>
      <c r="F7456">
        <f t="shared" si="120"/>
        <v>98</v>
      </c>
    </row>
    <row r="7457" spans="1:6" x14ac:dyDescent="0.35">
      <c r="A7457">
        <v>98019</v>
      </c>
      <c r="B7457" t="s">
        <v>7792</v>
      </c>
      <c r="C7457" t="s">
        <v>428</v>
      </c>
      <c r="D7457" t="s">
        <v>429</v>
      </c>
      <c r="E7457">
        <v>21.232500000000002</v>
      </c>
      <c r="F7457">
        <f t="shared" si="120"/>
        <v>98</v>
      </c>
    </row>
    <row r="7458" spans="1:6" x14ac:dyDescent="0.35">
      <c r="A7458">
        <v>98020</v>
      </c>
      <c r="B7458" t="s">
        <v>7793</v>
      </c>
      <c r="C7458" t="s">
        <v>428</v>
      </c>
      <c r="D7458" t="s">
        <v>429</v>
      </c>
      <c r="E7458">
        <v>12.5008</v>
      </c>
      <c r="F7458">
        <f t="shared" si="120"/>
        <v>98</v>
      </c>
    </row>
    <row r="7459" spans="1:6" x14ac:dyDescent="0.35">
      <c r="A7459">
        <v>98021</v>
      </c>
      <c r="B7459" t="s">
        <v>7794</v>
      </c>
      <c r="C7459" t="s">
        <v>428</v>
      </c>
      <c r="D7459" t="s">
        <v>429</v>
      </c>
      <c r="E7459">
        <v>5.5529000000000002</v>
      </c>
      <c r="F7459">
        <f t="shared" si="120"/>
        <v>98</v>
      </c>
    </row>
    <row r="7460" spans="1:6" x14ac:dyDescent="0.35">
      <c r="A7460">
        <v>98022</v>
      </c>
      <c r="B7460" t="s">
        <v>7795</v>
      </c>
      <c r="C7460" t="s">
        <v>428</v>
      </c>
      <c r="D7460" t="s">
        <v>429</v>
      </c>
      <c r="E7460">
        <v>10.2499</v>
      </c>
      <c r="F7460">
        <f t="shared" si="120"/>
        <v>98</v>
      </c>
    </row>
    <row r="7461" spans="1:6" x14ac:dyDescent="0.35">
      <c r="A7461">
        <v>98023</v>
      </c>
      <c r="B7461" t="s">
        <v>7796</v>
      </c>
      <c r="C7461" t="s">
        <v>428</v>
      </c>
      <c r="D7461" t="s">
        <v>429</v>
      </c>
      <c r="E7461">
        <v>6.4817999999999998</v>
      </c>
      <c r="F7461">
        <f t="shared" si="120"/>
        <v>98</v>
      </c>
    </row>
    <row r="7462" spans="1:6" x14ac:dyDescent="0.35">
      <c r="A7462">
        <v>98024</v>
      </c>
      <c r="B7462" t="s">
        <v>7797</v>
      </c>
      <c r="C7462" t="s">
        <v>428</v>
      </c>
      <c r="D7462" t="s">
        <v>429</v>
      </c>
      <c r="E7462">
        <v>15.476100000000001</v>
      </c>
      <c r="F7462">
        <f t="shared" si="120"/>
        <v>98</v>
      </c>
    </row>
    <row r="7463" spans="1:6" x14ac:dyDescent="0.35">
      <c r="A7463">
        <v>98025</v>
      </c>
      <c r="B7463" t="s">
        <v>7798</v>
      </c>
      <c r="C7463" t="s">
        <v>428</v>
      </c>
      <c r="D7463" t="s">
        <v>429</v>
      </c>
      <c r="E7463">
        <v>7.2188999999999997</v>
      </c>
      <c r="F7463">
        <f t="shared" si="120"/>
        <v>98</v>
      </c>
    </row>
    <row r="7464" spans="1:6" x14ac:dyDescent="0.35">
      <c r="A7464">
        <v>98026</v>
      </c>
      <c r="B7464" t="s">
        <v>7799</v>
      </c>
      <c r="C7464" t="s">
        <v>428</v>
      </c>
      <c r="D7464" t="s">
        <v>429</v>
      </c>
      <c r="E7464">
        <v>7.2755999999999998</v>
      </c>
      <c r="F7464">
        <f t="shared" si="120"/>
        <v>98</v>
      </c>
    </row>
    <row r="7465" spans="1:6" x14ac:dyDescent="0.35">
      <c r="A7465">
        <v>98027</v>
      </c>
      <c r="B7465" t="s">
        <v>7800</v>
      </c>
      <c r="C7465" t="s">
        <v>428</v>
      </c>
      <c r="D7465" t="s">
        <v>429</v>
      </c>
      <c r="E7465">
        <v>5.6638000000000002</v>
      </c>
      <c r="F7465">
        <f t="shared" si="120"/>
        <v>98</v>
      </c>
    </row>
    <row r="7466" spans="1:6" x14ac:dyDescent="0.35">
      <c r="A7466">
        <v>98028</v>
      </c>
      <c r="B7466" t="s">
        <v>7801</v>
      </c>
      <c r="C7466" t="s">
        <v>428</v>
      </c>
      <c r="D7466" t="s">
        <v>429</v>
      </c>
      <c r="E7466">
        <v>10.7126</v>
      </c>
      <c r="F7466">
        <f t="shared" si="120"/>
        <v>98</v>
      </c>
    </row>
    <row r="7467" spans="1:6" x14ac:dyDescent="0.35">
      <c r="A7467">
        <v>98029</v>
      </c>
      <c r="B7467" t="s">
        <v>7802</v>
      </c>
      <c r="C7467" t="s">
        <v>428</v>
      </c>
      <c r="D7467" t="s">
        <v>429</v>
      </c>
      <c r="E7467">
        <v>10.238799999999999</v>
      </c>
      <c r="F7467">
        <f t="shared" si="120"/>
        <v>98</v>
      </c>
    </row>
    <row r="7468" spans="1:6" x14ac:dyDescent="0.35">
      <c r="A7468">
        <v>98030</v>
      </c>
      <c r="B7468" t="s">
        <v>7803</v>
      </c>
      <c r="C7468" t="s">
        <v>428</v>
      </c>
      <c r="D7468" t="s">
        <v>429</v>
      </c>
      <c r="E7468">
        <v>11.7897</v>
      </c>
      <c r="F7468">
        <f t="shared" si="120"/>
        <v>98</v>
      </c>
    </row>
    <row r="7469" spans="1:6" x14ac:dyDescent="0.35">
      <c r="A7469">
        <v>98031</v>
      </c>
      <c r="B7469" t="s">
        <v>29</v>
      </c>
      <c r="C7469" t="s">
        <v>511</v>
      </c>
      <c r="D7469" t="s">
        <v>429</v>
      </c>
      <c r="E7469">
        <v>41.602400000000003</v>
      </c>
      <c r="F7469">
        <f t="shared" si="120"/>
        <v>98</v>
      </c>
    </row>
    <row r="7470" spans="1:6" x14ac:dyDescent="0.35">
      <c r="A7470">
        <v>98032</v>
      </c>
      <c r="B7470" t="s">
        <v>7804</v>
      </c>
      <c r="C7470" t="s">
        <v>428</v>
      </c>
      <c r="D7470" t="s">
        <v>429</v>
      </c>
      <c r="E7470">
        <v>16.6402</v>
      </c>
      <c r="F7470">
        <f t="shared" si="120"/>
        <v>98</v>
      </c>
    </row>
    <row r="7471" spans="1:6" x14ac:dyDescent="0.35">
      <c r="A7471">
        <v>98033</v>
      </c>
      <c r="B7471" t="s">
        <v>7805</v>
      </c>
      <c r="C7471" t="s">
        <v>428</v>
      </c>
      <c r="D7471" t="s">
        <v>429</v>
      </c>
      <c r="E7471">
        <v>5.3916000000000004</v>
      </c>
      <c r="F7471">
        <f t="shared" si="120"/>
        <v>98</v>
      </c>
    </row>
    <row r="7472" spans="1:6" x14ac:dyDescent="0.35">
      <c r="A7472">
        <v>98034</v>
      </c>
      <c r="B7472" t="s">
        <v>7806</v>
      </c>
      <c r="C7472" t="s">
        <v>428</v>
      </c>
      <c r="D7472" t="s">
        <v>429</v>
      </c>
      <c r="E7472">
        <v>11.0274</v>
      </c>
      <c r="F7472">
        <f t="shared" si="120"/>
        <v>98</v>
      </c>
    </row>
    <row r="7473" spans="1:6" x14ac:dyDescent="0.35">
      <c r="A7473">
        <v>98035</v>
      </c>
      <c r="B7473" t="s">
        <v>7807</v>
      </c>
      <c r="C7473" t="s">
        <v>428</v>
      </c>
      <c r="D7473" t="s">
        <v>429</v>
      </c>
      <c r="E7473">
        <v>19.541599999999999</v>
      </c>
      <c r="F7473">
        <f t="shared" si="120"/>
        <v>98</v>
      </c>
    </row>
    <row r="7474" spans="1:6" x14ac:dyDescent="0.35">
      <c r="A7474">
        <v>98036</v>
      </c>
      <c r="B7474" t="s">
        <v>7808</v>
      </c>
      <c r="C7474" t="s">
        <v>428</v>
      </c>
      <c r="D7474" t="s">
        <v>429</v>
      </c>
      <c r="E7474">
        <v>4.4222000000000001</v>
      </c>
      <c r="F7474">
        <f t="shared" si="120"/>
        <v>98</v>
      </c>
    </row>
    <row r="7475" spans="1:6" x14ac:dyDescent="0.35">
      <c r="A7475">
        <v>98037</v>
      </c>
      <c r="B7475" t="s">
        <v>7809</v>
      </c>
      <c r="C7475" t="s">
        <v>428</v>
      </c>
      <c r="D7475" t="s">
        <v>429</v>
      </c>
      <c r="E7475">
        <v>7.7534000000000001</v>
      </c>
      <c r="F7475">
        <f t="shared" si="120"/>
        <v>98</v>
      </c>
    </row>
    <row r="7476" spans="1:6" x14ac:dyDescent="0.35">
      <c r="A7476">
        <v>98038</v>
      </c>
      <c r="B7476" t="s">
        <v>7810</v>
      </c>
      <c r="C7476" t="s">
        <v>428</v>
      </c>
      <c r="D7476" t="s">
        <v>429</v>
      </c>
      <c r="E7476">
        <v>7.1318999999999999</v>
      </c>
      <c r="F7476">
        <f t="shared" si="120"/>
        <v>98</v>
      </c>
    </row>
    <row r="7477" spans="1:6" x14ac:dyDescent="0.35">
      <c r="A7477">
        <v>98039</v>
      </c>
      <c r="B7477" t="s">
        <v>7811</v>
      </c>
      <c r="C7477" t="s">
        <v>428</v>
      </c>
      <c r="D7477" t="s">
        <v>429</v>
      </c>
      <c r="E7477">
        <v>10.383900000000001</v>
      </c>
      <c r="F7477">
        <f t="shared" si="120"/>
        <v>98</v>
      </c>
    </row>
    <row r="7478" spans="1:6" x14ac:dyDescent="0.35">
      <c r="A7478">
        <v>98040</v>
      </c>
      <c r="B7478" t="s">
        <v>7812</v>
      </c>
      <c r="C7478" t="s">
        <v>428</v>
      </c>
      <c r="D7478" t="s">
        <v>429</v>
      </c>
      <c r="E7478">
        <v>9.9009999999999998</v>
      </c>
      <c r="F7478">
        <f t="shared" si="120"/>
        <v>98</v>
      </c>
    </row>
    <row r="7479" spans="1:6" x14ac:dyDescent="0.35">
      <c r="A7479">
        <v>98041</v>
      </c>
      <c r="B7479" t="s">
        <v>7813</v>
      </c>
      <c r="C7479" t="s">
        <v>428</v>
      </c>
      <c r="D7479" t="s">
        <v>429</v>
      </c>
      <c r="E7479">
        <v>15.311500000000001</v>
      </c>
      <c r="F7479">
        <f t="shared" si="120"/>
        <v>98</v>
      </c>
    </row>
    <row r="7480" spans="1:6" x14ac:dyDescent="0.35">
      <c r="A7480">
        <v>98042</v>
      </c>
      <c r="B7480" t="s">
        <v>7814</v>
      </c>
      <c r="C7480" t="s">
        <v>428</v>
      </c>
      <c r="D7480" t="s">
        <v>429</v>
      </c>
      <c r="E7480">
        <v>10.1747</v>
      </c>
      <c r="F7480">
        <f t="shared" si="120"/>
        <v>98</v>
      </c>
    </row>
    <row r="7481" spans="1:6" x14ac:dyDescent="0.35">
      <c r="A7481">
        <v>98043</v>
      </c>
      <c r="B7481" t="s">
        <v>7815</v>
      </c>
      <c r="C7481" t="s">
        <v>428</v>
      </c>
      <c r="D7481" t="s">
        <v>429</v>
      </c>
      <c r="E7481">
        <v>8.5092999999999996</v>
      </c>
      <c r="F7481">
        <f t="shared" si="120"/>
        <v>98</v>
      </c>
    </row>
    <row r="7482" spans="1:6" x14ac:dyDescent="0.35">
      <c r="A7482">
        <v>98044</v>
      </c>
      <c r="B7482" t="s">
        <v>7816</v>
      </c>
      <c r="C7482" t="s">
        <v>428</v>
      </c>
      <c r="D7482" t="s">
        <v>429</v>
      </c>
      <c r="E7482">
        <v>11.392200000000001</v>
      </c>
      <c r="F7482">
        <f t="shared" si="120"/>
        <v>98</v>
      </c>
    </row>
    <row r="7483" spans="1:6" x14ac:dyDescent="0.35">
      <c r="A7483">
        <v>98045</v>
      </c>
      <c r="B7483" t="s">
        <v>7817</v>
      </c>
      <c r="C7483" t="s">
        <v>428</v>
      </c>
      <c r="D7483" t="s">
        <v>429</v>
      </c>
      <c r="E7483">
        <v>11.998699999999999</v>
      </c>
      <c r="F7483">
        <f t="shared" si="120"/>
        <v>98</v>
      </c>
    </row>
    <row r="7484" spans="1:6" x14ac:dyDescent="0.35">
      <c r="A7484">
        <v>98046</v>
      </c>
      <c r="B7484" t="s">
        <v>7818</v>
      </c>
      <c r="C7484" t="s">
        <v>428</v>
      </c>
      <c r="D7484" t="s">
        <v>429</v>
      </c>
      <c r="E7484">
        <v>4.4728000000000003</v>
      </c>
      <c r="F7484">
        <f t="shared" si="120"/>
        <v>98</v>
      </c>
    </row>
    <row r="7485" spans="1:6" x14ac:dyDescent="0.35">
      <c r="A7485">
        <v>98047</v>
      </c>
      <c r="B7485" t="s">
        <v>7819</v>
      </c>
      <c r="C7485" t="s">
        <v>428</v>
      </c>
      <c r="D7485" t="s">
        <v>429</v>
      </c>
      <c r="E7485">
        <v>9.3598999999999997</v>
      </c>
      <c r="F7485">
        <f t="shared" si="120"/>
        <v>98</v>
      </c>
    </row>
    <row r="7486" spans="1:6" x14ac:dyDescent="0.35">
      <c r="A7486">
        <v>98048</v>
      </c>
      <c r="B7486" t="s">
        <v>7820</v>
      </c>
      <c r="C7486" t="s">
        <v>428</v>
      </c>
      <c r="D7486" t="s">
        <v>429</v>
      </c>
      <c r="E7486">
        <v>12.978300000000001</v>
      </c>
      <c r="F7486">
        <f t="shared" si="120"/>
        <v>98</v>
      </c>
    </row>
    <row r="7487" spans="1:6" x14ac:dyDescent="0.35">
      <c r="A7487">
        <v>98049</v>
      </c>
      <c r="B7487" t="s">
        <v>7821</v>
      </c>
      <c r="C7487" t="s">
        <v>428</v>
      </c>
      <c r="D7487" t="s">
        <v>429</v>
      </c>
      <c r="E7487">
        <v>31.079899999999999</v>
      </c>
      <c r="F7487">
        <f t="shared" si="120"/>
        <v>98</v>
      </c>
    </row>
    <row r="7488" spans="1:6" x14ac:dyDescent="0.35">
      <c r="A7488">
        <v>98050</v>
      </c>
      <c r="B7488" t="s">
        <v>7822</v>
      </c>
      <c r="C7488" t="s">
        <v>428</v>
      </c>
      <c r="D7488" t="s">
        <v>429</v>
      </c>
      <c r="E7488">
        <v>19.7896</v>
      </c>
      <c r="F7488">
        <f t="shared" si="120"/>
        <v>98</v>
      </c>
    </row>
    <row r="7489" spans="1:6" x14ac:dyDescent="0.35">
      <c r="A7489">
        <v>98051</v>
      </c>
      <c r="B7489" t="s">
        <v>7823</v>
      </c>
      <c r="C7489" t="s">
        <v>428</v>
      </c>
      <c r="D7489" t="s">
        <v>429</v>
      </c>
      <c r="E7489">
        <v>10.1502</v>
      </c>
      <c r="F7489">
        <f t="shared" si="120"/>
        <v>98</v>
      </c>
    </row>
    <row r="7490" spans="1:6" x14ac:dyDescent="0.35">
      <c r="A7490">
        <v>98052</v>
      </c>
      <c r="B7490" t="s">
        <v>7824</v>
      </c>
      <c r="C7490" t="s">
        <v>428</v>
      </c>
      <c r="D7490" t="s">
        <v>429</v>
      </c>
      <c r="E7490">
        <v>7.0452000000000004</v>
      </c>
      <c r="F7490">
        <f t="shared" si="120"/>
        <v>98</v>
      </c>
    </row>
    <row r="7491" spans="1:6" x14ac:dyDescent="0.35">
      <c r="A7491">
        <v>98053</v>
      </c>
      <c r="B7491" t="s">
        <v>7825</v>
      </c>
      <c r="C7491" t="s">
        <v>428</v>
      </c>
      <c r="D7491" t="s">
        <v>429</v>
      </c>
      <c r="E7491">
        <v>26.603000000000002</v>
      </c>
      <c r="F7491">
        <f t="shared" ref="F7491:F7554" si="121">INT(A7491/1000)</f>
        <v>98</v>
      </c>
    </row>
    <row r="7492" spans="1:6" x14ac:dyDescent="0.35">
      <c r="A7492">
        <v>98054</v>
      </c>
      <c r="B7492" t="s">
        <v>7826</v>
      </c>
      <c r="C7492" t="s">
        <v>428</v>
      </c>
      <c r="D7492" t="s">
        <v>429</v>
      </c>
      <c r="E7492">
        <v>20.411899999999999</v>
      </c>
      <c r="F7492">
        <f t="shared" si="121"/>
        <v>98</v>
      </c>
    </row>
    <row r="7493" spans="1:6" x14ac:dyDescent="0.35">
      <c r="A7493">
        <v>98055</v>
      </c>
      <c r="B7493" t="s">
        <v>7827</v>
      </c>
      <c r="C7493" t="s">
        <v>428</v>
      </c>
      <c r="D7493" t="s">
        <v>429</v>
      </c>
      <c r="E7493">
        <v>2.7669000000000001</v>
      </c>
      <c r="F7493">
        <f t="shared" si="121"/>
        <v>98</v>
      </c>
    </row>
    <row r="7494" spans="1:6" x14ac:dyDescent="0.35">
      <c r="A7494">
        <v>98056</v>
      </c>
      <c r="B7494" t="s">
        <v>7828</v>
      </c>
      <c r="C7494" t="s">
        <v>428</v>
      </c>
      <c r="D7494" t="s">
        <v>429</v>
      </c>
      <c r="E7494">
        <v>16.257300000000001</v>
      </c>
      <c r="F7494">
        <f t="shared" si="121"/>
        <v>98</v>
      </c>
    </row>
    <row r="7495" spans="1:6" x14ac:dyDescent="0.35">
      <c r="A7495">
        <v>98057</v>
      </c>
      <c r="B7495" t="s">
        <v>7829</v>
      </c>
      <c r="C7495" t="s">
        <v>428</v>
      </c>
      <c r="D7495" t="s">
        <v>429</v>
      </c>
      <c r="E7495">
        <v>10.876799999999999</v>
      </c>
      <c r="F7495">
        <f t="shared" si="121"/>
        <v>98</v>
      </c>
    </row>
    <row r="7496" spans="1:6" x14ac:dyDescent="0.35">
      <c r="A7496">
        <v>98058</v>
      </c>
      <c r="B7496" t="s">
        <v>7830</v>
      </c>
      <c r="C7496" t="s">
        <v>428</v>
      </c>
      <c r="D7496" t="s">
        <v>429</v>
      </c>
      <c r="E7496">
        <v>16.1312</v>
      </c>
      <c r="F7496">
        <f t="shared" si="121"/>
        <v>98</v>
      </c>
    </row>
    <row r="7497" spans="1:6" x14ac:dyDescent="0.35">
      <c r="A7497">
        <v>98059</v>
      </c>
      <c r="B7497" t="s">
        <v>7831</v>
      </c>
      <c r="C7497" t="s">
        <v>428</v>
      </c>
      <c r="D7497" t="s">
        <v>429</v>
      </c>
      <c r="E7497">
        <v>8.1611999999999991</v>
      </c>
      <c r="F7497">
        <f t="shared" si="121"/>
        <v>98</v>
      </c>
    </row>
    <row r="7498" spans="1:6" x14ac:dyDescent="0.35">
      <c r="A7498">
        <v>98060</v>
      </c>
      <c r="B7498" t="s">
        <v>7832</v>
      </c>
      <c r="C7498" t="s">
        <v>428</v>
      </c>
      <c r="D7498" t="s">
        <v>429</v>
      </c>
      <c r="E7498">
        <v>13.917400000000001</v>
      </c>
      <c r="F7498">
        <f t="shared" si="121"/>
        <v>98</v>
      </c>
    </row>
    <row r="7499" spans="1:6" x14ac:dyDescent="0.35">
      <c r="A7499">
        <v>98061</v>
      </c>
      <c r="B7499" t="s">
        <v>7833</v>
      </c>
      <c r="C7499" t="s">
        <v>428</v>
      </c>
      <c r="D7499" t="s">
        <v>429</v>
      </c>
      <c r="E7499">
        <v>18.797899999999998</v>
      </c>
      <c r="F7499">
        <f t="shared" si="121"/>
        <v>98</v>
      </c>
    </row>
    <row r="7500" spans="1:6" x14ac:dyDescent="0.35">
      <c r="A7500">
        <v>98062</v>
      </c>
      <c r="B7500" t="s">
        <v>7834</v>
      </c>
      <c r="C7500" t="s">
        <v>428</v>
      </c>
      <c r="D7500" t="s">
        <v>429</v>
      </c>
      <c r="E7500">
        <v>19.367799999999999</v>
      </c>
      <c r="F7500">
        <f t="shared" si="121"/>
        <v>98</v>
      </c>
    </row>
    <row r="7501" spans="1:6" x14ac:dyDescent="0.35">
      <c r="A7501">
        <v>99001</v>
      </c>
      <c r="B7501" t="s">
        <v>7835</v>
      </c>
      <c r="C7501" t="s">
        <v>428</v>
      </c>
      <c r="D7501" t="s">
        <v>429</v>
      </c>
      <c r="E7501">
        <v>18.665400000000002</v>
      </c>
      <c r="F7501">
        <f t="shared" si="121"/>
        <v>99</v>
      </c>
    </row>
    <row r="7502" spans="1:6" x14ac:dyDescent="0.35">
      <c r="A7502">
        <v>99002</v>
      </c>
      <c r="B7502" t="s">
        <v>7836</v>
      </c>
      <c r="C7502" t="s">
        <v>428</v>
      </c>
      <c r="D7502" t="s">
        <v>429</v>
      </c>
      <c r="E7502">
        <v>6.0689000000000002</v>
      </c>
      <c r="F7502">
        <f t="shared" si="121"/>
        <v>99</v>
      </c>
    </row>
    <row r="7503" spans="1:6" x14ac:dyDescent="0.35">
      <c r="A7503">
        <v>99003</v>
      </c>
      <c r="B7503" t="s">
        <v>7837</v>
      </c>
      <c r="C7503" t="s">
        <v>428</v>
      </c>
      <c r="D7503" t="s">
        <v>429</v>
      </c>
      <c r="E7503">
        <v>46.214599999999997</v>
      </c>
      <c r="F7503">
        <f t="shared" si="121"/>
        <v>99</v>
      </c>
    </row>
    <row r="7504" spans="1:6" x14ac:dyDescent="0.35">
      <c r="A7504">
        <v>99004</v>
      </c>
      <c r="B7504" t="s">
        <v>7838</v>
      </c>
      <c r="C7504" t="s">
        <v>428</v>
      </c>
      <c r="D7504" t="s">
        <v>429</v>
      </c>
      <c r="E7504">
        <v>18.962700000000002</v>
      </c>
      <c r="F7504">
        <f t="shared" si="121"/>
        <v>99</v>
      </c>
    </row>
    <row r="7505" spans="1:6" x14ac:dyDescent="0.35">
      <c r="A7505">
        <v>99005</v>
      </c>
      <c r="B7505" t="s">
        <v>7839</v>
      </c>
      <c r="C7505" t="s">
        <v>428</v>
      </c>
      <c r="D7505" t="s">
        <v>429</v>
      </c>
      <c r="E7505">
        <v>22.500699999999998</v>
      </c>
      <c r="F7505">
        <f t="shared" si="121"/>
        <v>99</v>
      </c>
    </row>
    <row r="7506" spans="1:6" x14ac:dyDescent="0.35">
      <c r="A7506">
        <v>99006</v>
      </c>
      <c r="B7506" t="s">
        <v>7840</v>
      </c>
      <c r="C7506" t="s">
        <v>442</v>
      </c>
      <c r="D7506" t="s">
        <v>433</v>
      </c>
      <c r="E7506">
        <v>19.938099999999999</v>
      </c>
      <c r="F7506">
        <f t="shared" si="121"/>
        <v>99</v>
      </c>
    </row>
    <row r="7507" spans="1:6" x14ac:dyDescent="0.35">
      <c r="A7507">
        <v>99008</v>
      </c>
      <c r="B7507" t="s">
        <v>7841</v>
      </c>
      <c r="C7507" t="s">
        <v>442</v>
      </c>
      <c r="D7507" t="s">
        <v>433</v>
      </c>
      <c r="E7507">
        <v>22.222300000000001</v>
      </c>
      <c r="F7507">
        <f t="shared" si="121"/>
        <v>99</v>
      </c>
    </row>
    <row r="7508" spans="1:6" x14ac:dyDescent="0.35">
      <c r="A7508">
        <v>99009</v>
      </c>
      <c r="B7508" t="s">
        <v>7842</v>
      </c>
      <c r="C7508" t="s">
        <v>442</v>
      </c>
      <c r="D7508" t="s">
        <v>433</v>
      </c>
      <c r="E7508">
        <v>6.9611999999999998</v>
      </c>
      <c r="F7508">
        <f t="shared" si="121"/>
        <v>99</v>
      </c>
    </row>
    <row r="7509" spans="1:6" x14ac:dyDescent="0.35">
      <c r="A7509">
        <v>99011</v>
      </c>
      <c r="B7509" t="s">
        <v>7843</v>
      </c>
      <c r="C7509" t="s">
        <v>428</v>
      </c>
      <c r="D7509" t="s">
        <v>429</v>
      </c>
      <c r="E7509">
        <v>5.5719000000000003</v>
      </c>
      <c r="F7509">
        <f t="shared" si="121"/>
        <v>99</v>
      </c>
    </row>
    <row r="7510" spans="1:6" x14ac:dyDescent="0.35">
      <c r="A7510">
        <v>99013</v>
      </c>
      <c r="B7510" t="s">
        <v>7844</v>
      </c>
      <c r="C7510" t="s">
        <v>511</v>
      </c>
      <c r="D7510" t="s">
        <v>429</v>
      </c>
      <c r="E7510">
        <v>17.909800000000001</v>
      </c>
      <c r="F7510">
        <f t="shared" si="121"/>
        <v>99</v>
      </c>
    </row>
    <row r="7511" spans="1:6" x14ac:dyDescent="0.35">
      <c r="A7511">
        <v>99014</v>
      </c>
      <c r="B7511" t="s">
        <v>56</v>
      </c>
      <c r="C7511" t="s">
        <v>511</v>
      </c>
      <c r="D7511" t="s">
        <v>429</v>
      </c>
      <c r="E7511">
        <v>135.44319999999999</v>
      </c>
      <c r="F7511">
        <f t="shared" si="121"/>
        <v>99</v>
      </c>
    </row>
    <row r="7512" spans="1:6" x14ac:dyDescent="0.35">
      <c r="A7512">
        <v>99015</v>
      </c>
      <c r="B7512" t="s">
        <v>7845</v>
      </c>
      <c r="C7512" t="s">
        <v>428</v>
      </c>
      <c r="D7512" t="s">
        <v>429</v>
      </c>
      <c r="E7512">
        <v>34.361600000000003</v>
      </c>
      <c r="F7512">
        <f t="shared" si="121"/>
        <v>99</v>
      </c>
    </row>
    <row r="7513" spans="1:6" x14ac:dyDescent="0.35">
      <c r="A7513">
        <v>99016</v>
      </c>
      <c r="B7513" t="s">
        <v>7846</v>
      </c>
      <c r="C7513" t="s">
        <v>428</v>
      </c>
      <c r="D7513" t="s">
        <v>429</v>
      </c>
      <c r="E7513">
        <v>20.4436</v>
      </c>
      <c r="F7513">
        <f t="shared" si="121"/>
        <v>99</v>
      </c>
    </row>
    <row r="7514" spans="1:6" x14ac:dyDescent="0.35">
      <c r="A7514">
        <v>99017</v>
      </c>
      <c r="B7514" t="s">
        <v>7847</v>
      </c>
      <c r="C7514" t="s">
        <v>428</v>
      </c>
      <c r="D7514" t="s">
        <v>429</v>
      </c>
      <c r="E7514">
        <v>21.2818</v>
      </c>
      <c r="F7514">
        <f t="shared" si="121"/>
        <v>99</v>
      </c>
    </row>
    <row r="7515" spans="1:6" x14ac:dyDescent="0.35">
      <c r="A7515">
        <v>99018</v>
      </c>
      <c r="B7515" t="s">
        <v>7848</v>
      </c>
      <c r="C7515" t="s">
        <v>428</v>
      </c>
      <c r="D7515" t="s">
        <v>429</v>
      </c>
      <c r="E7515">
        <v>44.731900000000003</v>
      </c>
      <c r="F7515">
        <f t="shared" si="121"/>
        <v>99</v>
      </c>
    </row>
    <row r="7516" spans="1:6" x14ac:dyDescent="0.35">
      <c r="A7516">
        <v>99020</v>
      </c>
      <c r="B7516" t="s">
        <v>7849</v>
      </c>
      <c r="C7516" t="s">
        <v>428</v>
      </c>
      <c r="D7516" t="s">
        <v>429</v>
      </c>
      <c r="E7516">
        <v>28.159099999999999</v>
      </c>
      <c r="F7516">
        <f t="shared" si="121"/>
        <v>99</v>
      </c>
    </row>
    <row r="7517" spans="1:6" x14ac:dyDescent="0.35">
      <c r="A7517">
        <v>99021</v>
      </c>
      <c r="B7517" t="s">
        <v>7850</v>
      </c>
      <c r="C7517" t="s">
        <v>432</v>
      </c>
      <c r="D7517" t="s">
        <v>433</v>
      </c>
      <c r="E7517">
        <v>49.922899999999998</v>
      </c>
      <c r="F7517">
        <f t="shared" si="121"/>
        <v>99</v>
      </c>
    </row>
    <row r="7518" spans="1:6" x14ac:dyDescent="0.35">
      <c r="A7518">
        <v>99022</v>
      </c>
      <c r="B7518" t="s">
        <v>7851</v>
      </c>
      <c r="C7518" t="s">
        <v>432</v>
      </c>
      <c r="D7518" t="s">
        <v>433</v>
      </c>
      <c r="E7518">
        <v>23.9467</v>
      </c>
      <c r="F7518">
        <f t="shared" si="121"/>
        <v>99</v>
      </c>
    </row>
    <row r="7519" spans="1:6" x14ac:dyDescent="0.35">
      <c r="A7519">
        <v>99023</v>
      </c>
      <c r="B7519" t="s">
        <v>7852</v>
      </c>
      <c r="C7519" t="s">
        <v>432</v>
      </c>
      <c r="D7519" t="s">
        <v>433</v>
      </c>
      <c r="E7519">
        <v>42.0871</v>
      </c>
      <c r="F7519">
        <f t="shared" si="121"/>
        <v>99</v>
      </c>
    </row>
    <row r="7520" spans="1:6" x14ac:dyDescent="0.35">
      <c r="A7520">
        <v>99024</v>
      </c>
      <c r="B7520" t="s">
        <v>7853</v>
      </c>
      <c r="C7520" t="s">
        <v>432</v>
      </c>
      <c r="D7520" t="s">
        <v>433</v>
      </c>
      <c r="E7520">
        <v>70.233099999999993</v>
      </c>
      <c r="F7520">
        <f t="shared" si="121"/>
        <v>99</v>
      </c>
    </row>
    <row r="7521" spans="1:6" x14ac:dyDescent="0.35">
      <c r="A7521">
        <v>99025</v>
      </c>
      <c r="B7521" t="s">
        <v>7854</v>
      </c>
      <c r="C7521" t="s">
        <v>432</v>
      </c>
      <c r="D7521" t="s">
        <v>433</v>
      </c>
      <c r="E7521">
        <v>52.880899999999997</v>
      </c>
      <c r="F7521">
        <f t="shared" si="121"/>
        <v>99</v>
      </c>
    </row>
    <row r="7522" spans="1:6" x14ac:dyDescent="0.35">
      <c r="A7522">
        <v>99026</v>
      </c>
      <c r="B7522" t="s">
        <v>7855</v>
      </c>
      <c r="C7522" t="s">
        <v>442</v>
      </c>
      <c r="D7522" t="s">
        <v>433</v>
      </c>
      <c r="E7522">
        <v>79.3917</v>
      </c>
      <c r="F7522">
        <f t="shared" si="121"/>
        <v>99</v>
      </c>
    </row>
    <row r="7523" spans="1:6" x14ac:dyDescent="0.35">
      <c r="A7523">
        <v>99027</v>
      </c>
      <c r="B7523" t="s">
        <v>7856</v>
      </c>
      <c r="C7523" t="s">
        <v>432</v>
      </c>
      <c r="D7523" t="s">
        <v>433</v>
      </c>
      <c r="E7523">
        <v>10.397</v>
      </c>
      <c r="F7523">
        <f t="shared" si="121"/>
        <v>99</v>
      </c>
    </row>
    <row r="7524" spans="1:6" x14ac:dyDescent="0.35">
      <c r="A7524">
        <v>99028</v>
      </c>
      <c r="B7524" t="s">
        <v>7857</v>
      </c>
      <c r="C7524" t="s">
        <v>442</v>
      </c>
      <c r="D7524" t="s">
        <v>433</v>
      </c>
      <c r="E7524">
        <v>35.191000000000003</v>
      </c>
      <c r="F7524">
        <f t="shared" si="121"/>
        <v>99</v>
      </c>
    </row>
    <row r="7525" spans="1:6" x14ac:dyDescent="0.35">
      <c r="A7525">
        <v>99029</v>
      </c>
      <c r="B7525" t="s">
        <v>7858</v>
      </c>
      <c r="C7525" t="s">
        <v>428</v>
      </c>
      <c r="D7525" t="s">
        <v>429</v>
      </c>
      <c r="E7525">
        <v>32.630200000000002</v>
      </c>
      <c r="F7525">
        <f t="shared" si="121"/>
        <v>99</v>
      </c>
    </row>
    <row r="7526" spans="1:6" x14ac:dyDescent="0.35">
      <c r="A7526">
        <v>99030</v>
      </c>
      <c r="B7526" t="s">
        <v>7859</v>
      </c>
      <c r="C7526" t="s">
        <v>432</v>
      </c>
      <c r="D7526" t="s">
        <v>433</v>
      </c>
      <c r="E7526">
        <v>35.842199999999998</v>
      </c>
      <c r="F7526">
        <f t="shared" si="121"/>
        <v>99</v>
      </c>
    </row>
    <row r="7527" spans="1:6" x14ac:dyDescent="0.35">
      <c r="A7527">
        <v>99031</v>
      </c>
      <c r="B7527" t="s">
        <v>7860</v>
      </c>
      <c r="C7527" t="s">
        <v>442</v>
      </c>
      <c r="D7527" t="s">
        <v>433</v>
      </c>
      <c r="E7527">
        <v>21.505500000000001</v>
      </c>
      <c r="F7527">
        <f t="shared" si="121"/>
        <v>99</v>
      </c>
    </row>
    <row r="7528" spans="1:6" x14ac:dyDescent="0.35">
      <c r="A7528">
        <v>100001</v>
      </c>
      <c r="B7528" t="s">
        <v>7861</v>
      </c>
      <c r="C7528" t="s">
        <v>432</v>
      </c>
      <c r="D7528" t="s">
        <v>433</v>
      </c>
      <c r="E7528">
        <v>95.206299999999999</v>
      </c>
      <c r="F7528">
        <f t="shared" si="121"/>
        <v>100</v>
      </c>
    </row>
    <row r="7529" spans="1:6" x14ac:dyDescent="0.35">
      <c r="A7529">
        <v>100002</v>
      </c>
      <c r="B7529" t="s">
        <v>7862</v>
      </c>
      <c r="C7529" t="s">
        <v>428</v>
      </c>
      <c r="D7529" t="s">
        <v>429</v>
      </c>
      <c r="E7529">
        <v>38.432499999999997</v>
      </c>
      <c r="F7529">
        <f t="shared" si="121"/>
        <v>100</v>
      </c>
    </row>
    <row r="7530" spans="1:6" x14ac:dyDescent="0.35">
      <c r="A7530">
        <v>100003</v>
      </c>
      <c r="B7530" t="s">
        <v>7863</v>
      </c>
      <c r="C7530" t="s">
        <v>428</v>
      </c>
      <c r="D7530" t="s">
        <v>429</v>
      </c>
      <c r="E7530">
        <v>30.796399999999998</v>
      </c>
      <c r="F7530">
        <f t="shared" si="121"/>
        <v>100</v>
      </c>
    </row>
    <row r="7531" spans="1:6" x14ac:dyDescent="0.35">
      <c r="A7531">
        <v>100004</v>
      </c>
      <c r="B7531" t="s">
        <v>7864</v>
      </c>
      <c r="C7531" t="s">
        <v>428</v>
      </c>
      <c r="D7531" t="s">
        <v>429</v>
      </c>
      <c r="E7531">
        <v>6.2598000000000003</v>
      </c>
      <c r="F7531">
        <f t="shared" si="121"/>
        <v>100</v>
      </c>
    </row>
    <row r="7532" spans="1:6" x14ac:dyDescent="0.35">
      <c r="A7532">
        <v>100005</v>
      </c>
      <c r="B7532" t="s">
        <v>66</v>
      </c>
      <c r="C7532" t="s">
        <v>511</v>
      </c>
      <c r="D7532" t="s">
        <v>429</v>
      </c>
      <c r="E7532">
        <v>97.6798</v>
      </c>
      <c r="F7532">
        <f t="shared" si="121"/>
        <v>100</v>
      </c>
    </row>
    <row r="7533" spans="1:6" x14ac:dyDescent="0.35">
      <c r="A7533">
        <v>100006</v>
      </c>
      <c r="B7533" t="s">
        <v>7865</v>
      </c>
      <c r="C7533" t="s">
        <v>442</v>
      </c>
      <c r="D7533" t="s">
        <v>433</v>
      </c>
      <c r="E7533">
        <v>34.326099999999997</v>
      </c>
      <c r="F7533">
        <f t="shared" si="121"/>
        <v>100</v>
      </c>
    </row>
    <row r="7534" spans="1:6" x14ac:dyDescent="0.35">
      <c r="A7534">
        <v>100007</v>
      </c>
      <c r="B7534" t="s">
        <v>7866</v>
      </c>
      <c r="C7534" t="s">
        <v>432</v>
      </c>
      <c r="D7534" t="s">
        <v>433</v>
      </c>
      <c r="E7534">
        <v>63.206600000000002</v>
      </c>
      <c r="F7534">
        <f t="shared" si="121"/>
        <v>100</v>
      </c>
    </row>
    <row r="7535" spans="1:6" x14ac:dyDescent="0.35">
      <c r="A7535">
        <v>101001</v>
      </c>
      <c r="B7535" t="s">
        <v>7867</v>
      </c>
      <c r="C7535" t="s">
        <v>442</v>
      </c>
      <c r="D7535" t="s">
        <v>433</v>
      </c>
      <c r="E7535">
        <v>30.044599999999999</v>
      </c>
      <c r="F7535">
        <f t="shared" si="121"/>
        <v>101</v>
      </c>
    </row>
    <row r="7536" spans="1:6" x14ac:dyDescent="0.35">
      <c r="A7536">
        <v>101002</v>
      </c>
      <c r="B7536" t="s">
        <v>7868</v>
      </c>
      <c r="C7536" t="s">
        <v>442</v>
      </c>
      <c r="D7536" t="s">
        <v>433</v>
      </c>
      <c r="E7536">
        <v>61.151400000000002</v>
      </c>
      <c r="F7536">
        <f t="shared" si="121"/>
        <v>101</v>
      </c>
    </row>
    <row r="7537" spans="1:6" x14ac:dyDescent="0.35">
      <c r="A7537">
        <v>101003</v>
      </c>
      <c r="B7537" t="s">
        <v>7869</v>
      </c>
      <c r="C7537" t="s">
        <v>432</v>
      </c>
      <c r="D7537" t="s">
        <v>433</v>
      </c>
      <c r="E7537">
        <v>21.154199999999999</v>
      </c>
      <c r="F7537">
        <f t="shared" si="121"/>
        <v>101</v>
      </c>
    </row>
    <row r="7538" spans="1:6" x14ac:dyDescent="0.35">
      <c r="A7538">
        <v>101004</v>
      </c>
      <c r="B7538" t="s">
        <v>7870</v>
      </c>
      <c r="C7538" t="s">
        <v>442</v>
      </c>
      <c r="D7538" t="s">
        <v>433</v>
      </c>
      <c r="E7538">
        <v>67.628900000000002</v>
      </c>
      <c r="F7538">
        <f t="shared" si="121"/>
        <v>101</v>
      </c>
    </row>
    <row r="7539" spans="1:6" x14ac:dyDescent="0.35">
      <c r="A7539">
        <v>101005</v>
      </c>
      <c r="B7539" t="s">
        <v>7871</v>
      </c>
      <c r="C7539" t="s">
        <v>442</v>
      </c>
      <c r="D7539" t="s">
        <v>433</v>
      </c>
      <c r="E7539">
        <v>41.573700000000002</v>
      </c>
      <c r="F7539">
        <f t="shared" si="121"/>
        <v>101</v>
      </c>
    </row>
    <row r="7540" spans="1:6" x14ac:dyDescent="0.35">
      <c r="A7540">
        <v>101006</v>
      </c>
      <c r="B7540" t="s">
        <v>7872</v>
      </c>
      <c r="C7540" t="s">
        <v>442</v>
      </c>
      <c r="D7540" t="s">
        <v>433</v>
      </c>
      <c r="E7540">
        <v>21.2225</v>
      </c>
      <c r="F7540">
        <f t="shared" si="121"/>
        <v>101</v>
      </c>
    </row>
    <row r="7541" spans="1:6" x14ac:dyDescent="0.35">
      <c r="A7541">
        <v>101007</v>
      </c>
      <c r="B7541" t="s">
        <v>7873</v>
      </c>
      <c r="C7541" t="s">
        <v>432</v>
      </c>
      <c r="D7541" t="s">
        <v>433</v>
      </c>
      <c r="E7541">
        <v>70.9285</v>
      </c>
      <c r="F7541">
        <f t="shared" si="121"/>
        <v>101</v>
      </c>
    </row>
    <row r="7542" spans="1:6" x14ac:dyDescent="0.35">
      <c r="A7542">
        <v>101008</v>
      </c>
      <c r="B7542" t="s">
        <v>7874</v>
      </c>
      <c r="C7542" t="s">
        <v>442</v>
      </c>
      <c r="D7542" t="s">
        <v>433</v>
      </c>
      <c r="E7542">
        <v>41.900399999999998</v>
      </c>
      <c r="F7542">
        <f t="shared" si="121"/>
        <v>101</v>
      </c>
    </row>
    <row r="7543" spans="1:6" x14ac:dyDescent="0.35">
      <c r="A7543">
        <v>101009</v>
      </c>
      <c r="B7543" t="s">
        <v>7875</v>
      </c>
      <c r="C7543" t="s">
        <v>432</v>
      </c>
      <c r="D7543" t="s">
        <v>433</v>
      </c>
      <c r="E7543">
        <v>80.020099999999999</v>
      </c>
      <c r="F7543">
        <f t="shared" si="121"/>
        <v>101</v>
      </c>
    </row>
    <row r="7544" spans="1:6" x14ac:dyDescent="0.35">
      <c r="A7544">
        <v>101010</v>
      </c>
      <c r="B7544" t="s">
        <v>101</v>
      </c>
      <c r="C7544" t="s">
        <v>511</v>
      </c>
      <c r="D7544" t="s">
        <v>429</v>
      </c>
      <c r="E7544">
        <v>180.83019999999999</v>
      </c>
      <c r="F7544">
        <f t="shared" si="121"/>
        <v>101</v>
      </c>
    </row>
    <row r="7545" spans="1:6" x14ac:dyDescent="0.35">
      <c r="A7545">
        <v>101011</v>
      </c>
      <c r="B7545" t="s">
        <v>7876</v>
      </c>
      <c r="C7545" t="s">
        <v>432</v>
      </c>
      <c r="D7545" t="s">
        <v>433</v>
      </c>
      <c r="E7545">
        <v>49.935099999999998</v>
      </c>
      <c r="F7545">
        <f t="shared" si="121"/>
        <v>101</v>
      </c>
    </row>
    <row r="7546" spans="1:6" x14ac:dyDescent="0.35">
      <c r="A7546">
        <v>101012</v>
      </c>
      <c r="B7546" t="s">
        <v>7877</v>
      </c>
      <c r="C7546" t="s">
        <v>428</v>
      </c>
      <c r="D7546" t="s">
        <v>429</v>
      </c>
      <c r="E7546">
        <v>134.02969999999999</v>
      </c>
      <c r="F7546">
        <f t="shared" si="121"/>
        <v>101</v>
      </c>
    </row>
    <row r="7547" spans="1:6" x14ac:dyDescent="0.35">
      <c r="A7547">
        <v>101013</v>
      </c>
      <c r="B7547" t="s">
        <v>7878</v>
      </c>
      <c r="C7547" t="s">
        <v>428</v>
      </c>
      <c r="D7547" t="s">
        <v>429</v>
      </c>
      <c r="E7547">
        <v>126.4238</v>
      </c>
      <c r="F7547">
        <f t="shared" si="121"/>
        <v>101</v>
      </c>
    </row>
    <row r="7548" spans="1:6" x14ac:dyDescent="0.35">
      <c r="A7548">
        <v>101014</v>
      </c>
      <c r="B7548" t="s">
        <v>7879</v>
      </c>
      <c r="C7548" t="s">
        <v>432</v>
      </c>
      <c r="D7548" t="s">
        <v>433</v>
      </c>
      <c r="E7548">
        <v>50.962899999999998</v>
      </c>
      <c r="F7548">
        <f t="shared" si="121"/>
        <v>101</v>
      </c>
    </row>
    <row r="7549" spans="1:6" x14ac:dyDescent="0.35">
      <c r="A7549">
        <v>101015</v>
      </c>
      <c r="B7549" t="s">
        <v>7880</v>
      </c>
      <c r="C7549" t="s">
        <v>432</v>
      </c>
      <c r="D7549" t="s">
        <v>433</v>
      </c>
      <c r="E7549">
        <v>94.003</v>
      </c>
      <c r="F7549">
        <f t="shared" si="121"/>
        <v>101</v>
      </c>
    </row>
    <row r="7550" spans="1:6" x14ac:dyDescent="0.35">
      <c r="A7550">
        <v>101016</v>
      </c>
      <c r="B7550" t="s">
        <v>7881</v>
      </c>
      <c r="C7550" t="s">
        <v>432</v>
      </c>
      <c r="D7550" t="s">
        <v>433</v>
      </c>
      <c r="E7550">
        <v>44.840499999999999</v>
      </c>
      <c r="F7550">
        <f t="shared" si="121"/>
        <v>101</v>
      </c>
    </row>
    <row r="7551" spans="1:6" x14ac:dyDescent="0.35">
      <c r="A7551">
        <v>101017</v>
      </c>
      <c r="B7551" t="s">
        <v>7882</v>
      </c>
      <c r="C7551" t="s">
        <v>432</v>
      </c>
      <c r="D7551" t="s">
        <v>433</v>
      </c>
      <c r="E7551">
        <v>98.026700000000005</v>
      </c>
      <c r="F7551">
        <f t="shared" si="121"/>
        <v>101</v>
      </c>
    </row>
    <row r="7552" spans="1:6" x14ac:dyDescent="0.35">
      <c r="A7552">
        <v>101018</v>
      </c>
      <c r="B7552" t="s">
        <v>7883</v>
      </c>
      <c r="C7552" t="s">
        <v>442</v>
      </c>
      <c r="D7552" t="s">
        <v>433</v>
      </c>
      <c r="E7552">
        <v>64.204099999999997</v>
      </c>
      <c r="F7552">
        <f t="shared" si="121"/>
        <v>101</v>
      </c>
    </row>
    <row r="7553" spans="1:6" x14ac:dyDescent="0.35">
      <c r="A7553">
        <v>101019</v>
      </c>
      <c r="B7553" t="s">
        <v>7884</v>
      </c>
      <c r="C7553" t="s">
        <v>428</v>
      </c>
      <c r="D7553" t="s">
        <v>429</v>
      </c>
      <c r="E7553">
        <v>45.877699999999997</v>
      </c>
      <c r="F7553">
        <f t="shared" si="121"/>
        <v>101</v>
      </c>
    </row>
    <row r="7554" spans="1:6" x14ac:dyDescent="0.35">
      <c r="A7554">
        <v>101020</v>
      </c>
      <c r="B7554" t="s">
        <v>7885</v>
      </c>
      <c r="C7554" t="s">
        <v>442</v>
      </c>
      <c r="D7554" t="s">
        <v>433</v>
      </c>
      <c r="E7554">
        <v>42.1295</v>
      </c>
      <c r="F7554">
        <f t="shared" si="121"/>
        <v>101</v>
      </c>
    </row>
    <row r="7555" spans="1:6" x14ac:dyDescent="0.35">
      <c r="A7555">
        <v>101021</v>
      </c>
      <c r="B7555" t="s">
        <v>7886</v>
      </c>
      <c r="C7555" t="s">
        <v>432</v>
      </c>
      <c r="D7555" t="s">
        <v>433</v>
      </c>
      <c r="E7555">
        <v>8.1220999999999997</v>
      </c>
      <c r="F7555">
        <f t="shared" ref="F7555:F7618" si="122">INT(A7555/1000)</f>
        <v>101</v>
      </c>
    </row>
    <row r="7556" spans="1:6" x14ac:dyDescent="0.35">
      <c r="A7556">
        <v>101022</v>
      </c>
      <c r="B7556" t="s">
        <v>7887</v>
      </c>
      <c r="C7556" t="s">
        <v>442</v>
      </c>
      <c r="D7556" t="s">
        <v>433</v>
      </c>
      <c r="E7556">
        <v>52.586199999999998</v>
      </c>
      <c r="F7556">
        <f t="shared" si="122"/>
        <v>101</v>
      </c>
    </row>
    <row r="7557" spans="1:6" x14ac:dyDescent="0.35">
      <c r="A7557">
        <v>101023</v>
      </c>
      <c r="B7557" t="s">
        <v>7888</v>
      </c>
      <c r="C7557" t="s">
        <v>432</v>
      </c>
      <c r="D7557" t="s">
        <v>433</v>
      </c>
      <c r="E7557">
        <v>48.959299999999999</v>
      </c>
      <c r="F7557">
        <f t="shared" si="122"/>
        <v>101</v>
      </c>
    </row>
    <row r="7558" spans="1:6" x14ac:dyDescent="0.35">
      <c r="A7558">
        <v>101024</v>
      </c>
      <c r="B7558" t="s">
        <v>7889</v>
      </c>
      <c r="C7558" t="s">
        <v>428</v>
      </c>
      <c r="D7558" t="s">
        <v>429</v>
      </c>
      <c r="E7558">
        <v>53.800600000000003</v>
      </c>
      <c r="F7558">
        <f t="shared" si="122"/>
        <v>101</v>
      </c>
    </row>
    <row r="7559" spans="1:6" x14ac:dyDescent="0.35">
      <c r="A7559">
        <v>101025</v>
      </c>
      <c r="B7559" t="s">
        <v>7890</v>
      </c>
      <c r="C7559" t="s">
        <v>442</v>
      </c>
      <c r="D7559" t="s">
        <v>433</v>
      </c>
      <c r="E7559">
        <v>85.517600000000002</v>
      </c>
      <c r="F7559">
        <f t="shared" si="122"/>
        <v>101</v>
      </c>
    </row>
    <row r="7560" spans="1:6" x14ac:dyDescent="0.35">
      <c r="A7560">
        <v>101026</v>
      </c>
      <c r="B7560" t="s">
        <v>7891</v>
      </c>
      <c r="C7560" t="s">
        <v>432</v>
      </c>
      <c r="D7560" t="s">
        <v>433</v>
      </c>
      <c r="E7560">
        <v>72.898700000000005</v>
      </c>
      <c r="F7560">
        <f t="shared" si="122"/>
        <v>101</v>
      </c>
    </row>
    <row r="7561" spans="1:6" x14ac:dyDescent="0.35">
      <c r="A7561">
        <v>101027</v>
      </c>
      <c r="B7561" t="s">
        <v>7892</v>
      </c>
      <c r="C7561" t="s">
        <v>432</v>
      </c>
      <c r="D7561" t="s">
        <v>433</v>
      </c>
      <c r="E7561">
        <v>45.2744</v>
      </c>
      <c r="F7561">
        <f t="shared" si="122"/>
        <v>101</v>
      </c>
    </row>
    <row r="7562" spans="1:6" x14ac:dyDescent="0.35">
      <c r="A7562">
        <v>102001</v>
      </c>
      <c r="B7562" t="s">
        <v>7893</v>
      </c>
      <c r="C7562" t="s">
        <v>442</v>
      </c>
      <c r="D7562" t="s">
        <v>433</v>
      </c>
      <c r="E7562">
        <v>24.967700000000001</v>
      </c>
      <c r="F7562">
        <f t="shared" si="122"/>
        <v>102</v>
      </c>
    </row>
    <row r="7563" spans="1:6" x14ac:dyDescent="0.35">
      <c r="A7563">
        <v>102002</v>
      </c>
      <c r="B7563" t="s">
        <v>7894</v>
      </c>
      <c r="C7563" t="s">
        <v>442</v>
      </c>
      <c r="D7563" t="s">
        <v>433</v>
      </c>
      <c r="E7563">
        <v>34.913699999999999</v>
      </c>
      <c r="F7563">
        <f t="shared" si="122"/>
        <v>102</v>
      </c>
    </row>
    <row r="7564" spans="1:6" x14ac:dyDescent="0.35">
      <c r="A7564">
        <v>102003</v>
      </c>
      <c r="B7564" t="s">
        <v>7895</v>
      </c>
      <c r="C7564" t="s">
        <v>428</v>
      </c>
      <c r="D7564" t="s">
        <v>429</v>
      </c>
      <c r="E7564">
        <v>27.282299999999999</v>
      </c>
      <c r="F7564">
        <f t="shared" si="122"/>
        <v>102</v>
      </c>
    </row>
    <row r="7565" spans="1:6" x14ac:dyDescent="0.35">
      <c r="A7565">
        <v>102004</v>
      </c>
      <c r="B7565" t="s">
        <v>7896</v>
      </c>
      <c r="C7565" t="s">
        <v>442</v>
      </c>
      <c r="D7565" t="s">
        <v>433</v>
      </c>
      <c r="E7565">
        <v>25.373100000000001</v>
      </c>
      <c r="F7565">
        <f t="shared" si="122"/>
        <v>102</v>
      </c>
    </row>
    <row r="7566" spans="1:6" x14ac:dyDescent="0.35">
      <c r="A7566">
        <v>102005</v>
      </c>
      <c r="B7566" t="s">
        <v>7897</v>
      </c>
      <c r="C7566" t="s">
        <v>442</v>
      </c>
      <c r="D7566" t="s">
        <v>433</v>
      </c>
      <c r="E7566">
        <v>21.532599999999999</v>
      </c>
      <c r="F7566">
        <f t="shared" si="122"/>
        <v>102</v>
      </c>
    </row>
    <row r="7567" spans="1:6" x14ac:dyDescent="0.35">
      <c r="A7567">
        <v>102006</v>
      </c>
      <c r="B7567" t="s">
        <v>7898</v>
      </c>
      <c r="C7567" t="s">
        <v>428</v>
      </c>
      <c r="D7567" t="s">
        <v>429</v>
      </c>
      <c r="E7567">
        <v>18.036799999999999</v>
      </c>
      <c r="F7567">
        <f t="shared" si="122"/>
        <v>102</v>
      </c>
    </row>
    <row r="7568" spans="1:6" x14ac:dyDescent="0.35">
      <c r="A7568">
        <v>102007</v>
      </c>
      <c r="B7568" t="s">
        <v>7899</v>
      </c>
      <c r="C7568" t="s">
        <v>442</v>
      </c>
      <c r="D7568" t="s">
        <v>433</v>
      </c>
      <c r="E7568">
        <v>6.3880999999999997</v>
      </c>
      <c r="F7568">
        <f t="shared" si="122"/>
        <v>102</v>
      </c>
    </row>
    <row r="7569" spans="1:6" x14ac:dyDescent="0.35">
      <c r="A7569">
        <v>102008</v>
      </c>
      <c r="B7569" t="s">
        <v>7900</v>
      </c>
      <c r="C7569" t="s">
        <v>442</v>
      </c>
      <c r="D7569" t="s">
        <v>433</v>
      </c>
      <c r="E7569">
        <v>45.039299999999997</v>
      </c>
      <c r="F7569">
        <f t="shared" si="122"/>
        <v>102</v>
      </c>
    </row>
    <row r="7570" spans="1:6" x14ac:dyDescent="0.35">
      <c r="A7570">
        <v>102009</v>
      </c>
      <c r="B7570" t="s">
        <v>7901</v>
      </c>
      <c r="C7570" t="s">
        <v>442</v>
      </c>
      <c r="D7570" t="s">
        <v>433</v>
      </c>
      <c r="E7570">
        <v>22.050999999999998</v>
      </c>
      <c r="F7570">
        <f t="shared" si="122"/>
        <v>102</v>
      </c>
    </row>
    <row r="7571" spans="1:6" x14ac:dyDescent="0.35">
      <c r="A7571">
        <v>102010</v>
      </c>
      <c r="B7571" t="s">
        <v>7902</v>
      </c>
      <c r="C7571" t="s">
        <v>432</v>
      </c>
      <c r="D7571" t="s">
        <v>433</v>
      </c>
      <c r="E7571">
        <v>39.390599999999999</v>
      </c>
      <c r="F7571">
        <f t="shared" si="122"/>
        <v>102</v>
      </c>
    </row>
    <row r="7572" spans="1:6" x14ac:dyDescent="0.35">
      <c r="A7572">
        <v>102011</v>
      </c>
      <c r="B7572" t="s">
        <v>7903</v>
      </c>
      <c r="C7572" t="s">
        <v>442</v>
      </c>
      <c r="D7572" t="s">
        <v>433</v>
      </c>
      <c r="E7572">
        <v>30.838799999999999</v>
      </c>
      <c r="F7572">
        <f t="shared" si="122"/>
        <v>102</v>
      </c>
    </row>
    <row r="7573" spans="1:6" x14ac:dyDescent="0.35">
      <c r="A7573">
        <v>102012</v>
      </c>
      <c r="B7573" t="s">
        <v>7904</v>
      </c>
      <c r="C7573" t="s">
        <v>428</v>
      </c>
      <c r="D7573" t="s">
        <v>429</v>
      </c>
      <c r="E7573">
        <v>18.9359</v>
      </c>
      <c r="F7573">
        <f t="shared" si="122"/>
        <v>102</v>
      </c>
    </row>
    <row r="7574" spans="1:6" x14ac:dyDescent="0.35">
      <c r="A7574">
        <v>102013</v>
      </c>
      <c r="B7574" t="s">
        <v>7905</v>
      </c>
      <c r="C7574" t="s">
        <v>428</v>
      </c>
      <c r="D7574" t="s">
        <v>429</v>
      </c>
      <c r="E7574">
        <v>23.8626</v>
      </c>
      <c r="F7574">
        <f t="shared" si="122"/>
        <v>102</v>
      </c>
    </row>
    <row r="7575" spans="1:6" x14ac:dyDescent="0.35">
      <c r="A7575">
        <v>102014</v>
      </c>
      <c r="B7575" t="s">
        <v>7906</v>
      </c>
      <c r="C7575" t="s">
        <v>428</v>
      </c>
      <c r="D7575" t="s">
        <v>429</v>
      </c>
      <c r="E7575">
        <v>29.084099999999999</v>
      </c>
      <c r="F7575">
        <f t="shared" si="122"/>
        <v>102</v>
      </c>
    </row>
    <row r="7576" spans="1:6" x14ac:dyDescent="0.35">
      <c r="A7576">
        <v>102015</v>
      </c>
      <c r="B7576" t="s">
        <v>7907</v>
      </c>
      <c r="C7576" t="s">
        <v>428</v>
      </c>
      <c r="D7576" t="s">
        <v>429</v>
      </c>
      <c r="E7576">
        <v>22.220500000000001</v>
      </c>
      <c r="F7576">
        <f t="shared" si="122"/>
        <v>102</v>
      </c>
    </row>
    <row r="7577" spans="1:6" x14ac:dyDescent="0.35">
      <c r="A7577">
        <v>102016</v>
      </c>
      <c r="B7577" t="s">
        <v>7908</v>
      </c>
      <c r="C7577" t="s">
        <v>442</v>
      </c>
      <c r="D7577" t="s">
        <v>433</v>
      </c>
      <c r="E7577">
        <v>45.215299999999999</v>
      </c>
      <c r="F7577">
        <f t="shared" si="122"/>
        <v>102</v>
      </c>
    </row>
    <row r="7578" spans="1:6" x14ac:dyDescent="0.35">
      <c r="A7578">
        <v>102017</v>
      </c>
      <c r="B7578" t="s">
        <v>7909</v>
      </c>
      <c r="C7578" t="s">
        <v>428</v>
      </c>
      <c r="D7578" t="s">
        <v>429</v>
      </c>
      <c r="E7578">
        <v>8.7791999999999994</v>
      </c>
      <c r="F7578">
        <f t="shared" si="122"/>
        <v>102</v>
      </c>
    </row>
    <row r="7579" spans="1:6" x14ac:dyDescent="0.35">
      <c r="A7579">
        <v>102018</v>
      </c>
      <c r="B7579" t="s">
        <v>7910</v>
      </c>
      <c r="C7579" t="s">
        <v>442</v>
      </c>
      <c r="D7579" t="s">
        <v>433</v>
      </c>
      <c r="E7579">
        <v>21.8842</v>
      </c>
      <c r="F7579">
        <f t="shared" si="122"/>
        <v>102</v>
      </c>
    </row>
    <row r="7580" spans="1:6" x14ac:dyDescent="0.35">
      <c r="A7580">
        <v>102019</v>
      </c>
      <c r="B7580" t="s">
        <v>7911</v>
      </c>
      <c r="C7580" t="s">
        <v>442</v>
      </c>
      <c r="D7580" t="s">
        <v>433</v>
      </c>
      <c r="E7580">
        <v>29.3719</v>
      </c>
      <c r="F7580">
        <f t="shared" si="122"/>
        <v>102</v>
      </c>
    </row>
    <row r="7581" spans="1:6" x14ac:dyDescent="0.35">
      <c r="A7581">
        <v>102020</v>
      </c>
      <c r="B7581" t="s">
        <v>7912</v>
      </c>
      <c r="C7581" t="s">
        <v>428</v>
      </c>
      <c r="D7581" t="s">
        <v>429</v>
      </c>
      <c r="E7581">
        <v>40.008899999999997</v>
      </c>
      <c r="F7581">
        <f t="shared" si="122"/>
        <v>102</v>
      </c>
    </row>
    <row r="7582" spans="1:6" x14ac:dyDescent="0.35">
      <c r="A7582">
        <v>102021</v>
      </c>
      <c r="B7582" t="s">
        <v>7913</v>
      </c>
      <c r="C7582" t="s">
        <v>428</v>
      </c>
      <c r="D7582" t="s">
        <v>429</v>
      </c>
      <c r="E7582">
        <v>35.5961</v>
      </c>
      <c r="F7582">
        <f t="shared" si="122"/>
        <v>102</v>
      </c>
    </row>
    <row r="7583" spans="1:6" x14ac:dyDescent="0.35">
      <c r="A7583">
        <v>102022</v>
      </c>
      <c r="B7583" t="s">
        <v>7914</v>
      </c>
      <c r="C7583" t="s">
        <v>432</v>
      </c>
      <c r="D7583" t="s">
        <v>433</v>
      </c>
      <c r="E7583">
        <v>18.1252</v>
      </c>
      <c r="F7583">
        <f t="shared" si="122"/>
        <v>102</v>
      </c>
    </row>
    <row r="7584" spans="1:6" x14ac:dyDescent="0.35">
      <c r="A7584">
        <v>102023</v>
      </c>
      <c r="B7584" t="s">
        <v>7915</v>
      </c>
      <c r="C7584" t="s">
        <v>442</v>
      </c>
      <c r="D7584" t="s">
        <v>433</v>
      </c>
      <c r="E7584">
        <v>18.283999999999999</v>
      </c>
      <c r="F7584">
        <f t="shared" si="122"/>
        <v>102</v>
      </c>
    </row>
    <row r="7585" spans="1:6" x14ac:dyDescent="0.35">
      <c r="A7585">
        <v>102024</v>
      </c>
      <c r="B7585" t="s">
        <v>7916</v>
      </c>
      <c r="C7585" t="s">
        <v>432</v>
      </c>
      <c r="D7585" t="s">
        <v>433</v>
      </c>
      <c r="E7585">
        <v>32.908700000000003</v>
      </c>
      <c r="F7585">
        <f t="shared" si="122"/>
        <v>102</v>
      </c>
    </row>
    <row r="7586" spans="1:6" x14ac:dyDescent="0.35">
      <c r="A7586">
        <v>102025</v>
      </c>
      <c r="B7586" t="s">
        <v>7917</v>
      </c>
      <c r="C7586" t="s">
        <v>442</v>
      </c>
      <c r="D7586" t="s">
        <v>433</v>
      </c>
      <c r="E7586">
        <v>28.107700000000001</v>
      </c>
      <c r="F7586">
        <f t="shared" si="122"/>
        <v>102</v>
      </c>
    </row>
    <row r="7587" spans="1:6" x14ac:dyDescent="0.35">
      <c r="A7587">
        <v>102026</v>
      </c>
      <c r="B7587" t="s">
        <v>7918</v>
      </c>
      <c r="C7587" t="s">
        <v>442</v>
      </c>
      <c r="D7587" t="s">
        <v>433</v>
      </c>
      <c r="E7587">
        <v>7.4452999999999996</v>
      </c>
      <c r="F7587">
        <f t="shared" si="122"/>
        <v>102</v>
      </c>
    </row>
    <row r="7588" spans="1:6" x14ac:dyDescent="0.35">
      <c r="A7588">
        <v>102027</v>
      </c>
      <c r="B7588" t="s">
        <v>7919</v>
      </c>
      <c r="C7588" t="s">
        <v>428</v>
      </c>
      <c r="D7588" t="s">
        <v>429</v>
      </c>
      <c r="E7588">
        <v>21.962599999999998</v>
      </c>
      <c r="F7588">
        <f t="shared" si="122"/>
        <v>102</v>
      </c>
    </row>
    <row r="7589" spans="1:6" x14ac:dyDescent="0.35">
      <c r="A7589">
        <v>102028</v>
      </c>
      <c r="B7589" t="s">
        <v>7920</v>
      </c>
      <c r="C7589" t="s">
        <v>428</v>
      </c>
      <c r="D7589" t="s">
        <v>429</v>
      </c>
      <c r="E7589">
        <v>21.492000000000001</v>
      </c>
      <c r="F7589">
        <f t="shared" si="122"/>
        <v>102</v>
      </c>
    </row>
    <row r="7590" spans="1:6" x14ac:dyDescent="0.35">
      <c r="A7590">
        <v>102029</v>
      </c>
      <c r="B7590" t="s">
        <v>7921</v>
      </c>
      <c r="C7590" t="s">
        <v>442</v>
      </c>
      <c r="D7590" t="s">
        <v>433</v>
      </c>
      <c r="E7590">
        <v>31.569299999999998</v>
      </c>
      <c r="F7590">
        <f t="shared" si="122"/>
        <v>102</v>
      </c>
    </row>
    <row r="7591" spans="1:6" x14ac:dyDescent="0.35">
      <c r="A7591">
        <v>102030</v>
      </c>
      <c r="B7591" t="s">
        <v>7922</v>
      </c>
      <c r="C7591" t="s">
        <v>442</v>
      </c>
      <c r="D7591" t="s">
        <v>433</v>
      </c>
      <c r="E7591">
        <v>22.317699999999999</v>
      </c>
      <c r="F7591">
        <f t="shared" si="122"/>
        <v>102</v>
      </c>
    </row>
    <row r="7592" spans="1:6" x14ac:dyDescent="0.35">
      <c r="A7592">
        <v>102031</v>
      </c>
      <c r="B7592" t="s">
        <v>7923</v>
      </c>
      <c r="C7592" t="s">
        <v>428</v>
      </c>
      <c r="D7592" t="s">
        <v>429</v>
      </c>
      <c r="E7592">
        <v>22.395</v>
      </c>
      <c r="F7592">
        <f t="shared" si="122"/>
        <v>102</v>
      </c>
    </row>
    <row r="7593" spans="1:6" x14ac:dyDescent="0.35">
      <c r="A7593">
        <v>102032</v>
      </c>
      <c r="B7593" t="s">
        <v>7924</v>
      </c>
      <c r="C7593" t="s">
        <v>442</v>
      </c>
      <c r="D7593" t="s">
        <v>433</v>
      </c>
      <c r="E7593">
        <v>25.419899999999998</v>
      </c>
      <c r="F7593">
        <f t="shared" si="122"/>
        <v>102</v>
      </c>
    </row>
    <row r="7594" spans="1:6" x14ac:dyDescent="0.35">
      <c r="A7594">
        <v>102033</v>
      </c>
      <c r="B7594" t="s">
        <v>7925</v>
      </c>
      <c r="C7594" t="s">
        <v>428</v>
      </c>
      <c r="D7594" t="s">
        <v>429</v>
      </c>
      <c r="E7594">
        <v>6.9439000000000002</v>
      </c>
      <c r="F7594">
        <f t="shared" si="122"/>
        <v>102</v>
      </c>
    </row>
    <row r="7595" spans="1:6" x14ac:dyDescent="0.35">
      <c r="A7595">
        <v>102034</v>
      </c>
      <c r="B7595" t="s">
        <v>7926</v>
      </c>
      <c r="C7595" t="s">
        <v>428</v>
      </c>
      <c r="D7595" t="s">
        <v>429</v>
      </c>
      <c r="E7595">
        <v>12.7475</v>
      </c>
      <c r="F7595">
        <f t="shared" si="122"/>
        <v>102</v>
      </c>
    </row>
    <row r="7596" spans="1:6" x14ac:dyDescent="0.35">
      <c r="A7596">
        <v>102035</v>
      </c>
      <c r="B7596" t="s">
        <v>7927</v>
      </c>
      <c r="C7596" t="s">
        <v>442</v>
      </c>
      <c r="D7596" t="s">
        <v>433</v>
      </c>
      <c r="E7596">
        <v>19.717099999999999</v>
      </c>
      <c r="F7596">
        <f t="shared" si="122"/>
        <v>102</v>
      </c>
    </row>
    <row r="7597" spans="1:6" x14ac:dyDescent="0.35">
      <c r="A7597">
        <v>102036</v>
      </c>
      <c r="B7597" t="s">
        <v>7928</v>
      </c>
      <c r="C7597" t="s">
        <v>428</v>
      </c>
      <c r="D7597" t="s">
        <v>429</v>
      </c>
      <c r="E7597">
        <v>18.389099999999999</v>
      </c>
      <c r="F7597">
        <f t="shared" si="122"/>
        <v>102</v>
      </c>
    </row>
    <row r="7598" spans="1:6" x14ac:dyDescent="0.35">
      <c r="A7598">
        <v>102037</v>
      </c>
      <c r="B7598" t="s">
        <v>7929</v>
      </c>
      <c r="C7598" t="s">
        <v>432</v>
      </c>
      <c r="D7598" t="s">
        <v>433</v>
      </c>
      <c r="E7598">
        <v>40.344799999999999</v>
      </c>
      <c r="F7598">
        <f t="shared" si="122"/>
        <v>102</v>
      </c>
    </row>
    <row r="7599" spans="1:6" x14ac:dyDescent="0.35">
      <c r="A7599">
        <v>102038</v>
      </c>
      <c r="B7599" t="s">
        <v>7930</v>
      </c>
      <c r="C7599" t="s">
        <v>442</v>
      </c>
      <c r="D7599" t="s">
        <v>433</v>
      </c>
      <c r="E7599">
        <v>20.573899999999998</v>
      </c>
      <c r="F7599">
        <f t="shared" si="122"/>
        <v>102</v>
      </c>
    </row>
    <row r="7600" spans="1:6" x14ac:dyDescent="0.35">
      <c r="A7600">
        <v>102039</v>
      </c>
      <c r="B7600" t="s">
        <v>7931</v>
      </c>
      <c r="C7600" t="s">
        <v>428</v>
      </c>
      <c r="D7600" t="s">
        <v>429</v>
      </c>
      <c r="E7600">
        <v>9.9121000000000006</v>
      </c>
      <c r="F7600">
        <f t="shared" si="122"/>
        <v>102</v>
      </c>
    </row>
    <row r="7601" spans="1:6" x14ac:dyDescent="0.35">
      <c r="A7601">
        <v>102040</v>
      </c>
      <c r="B7601" t="s">
        <v>7932</v>
      </c>
      <c r="C7601" t="s">
        <v>428</v>
      </c>
      <c r="D7601" t="s">
        <v>429</v>
      </c>
      <c r="E7601">
        <v>15.2705</v>
      </c>
      <c r="F7601">
        <f t="shared" si="122"/>
        <v>102</v>
      </c>
    </row>
    <row r="7602" spans="1:6" x14ac:dyDescent="0.35">
      <c r="A7602">
        <v>102041</v>
      </c>
      <c r="B7602" t="s">
        <v>7933</v>
      </c>
      <c r="C7602" t="s">
        <v>442</v>
      </c>
      <c r="D7602" t="s">
        <v>433</v>
      </c>
      <c r="E7602">
        <v>9.7539999999999996</v>
      </c>
      <c r="F7602">
        <f t="shared" si="122"/>
        <v>102</v>
      </c>
    </row>
    <row r="7603" spans="1:6" x14ac:dyDescent="0.35">
      <c r="A7603">
        <v>102042</v>
      </c>
      <c r="B7603" t="s">
        <v>7934</v>
      </c>
      <c r="C7603" t="s">
        <v>428</v>
      </c>
      <c r="D7603" t="s">
        <v>429</v>
      </c>
      <c r="E7603">
        <v>17.082999999999998</v>
      </c>
      <c r="F7603">
        <f t="shared" si="122"/>
        <v>102</v>
      </c>
    </row>
    <row r="7604" spans="1:6" x14ac:dyDescent="0.35">
      <c r="A7604">
        <v>102043</v>
      </c>
      <c r="B7604" t="s">
        <v>7935</v>
      </c>
      <c r="C7604" t="s">
        <v>428</v>
      </c>
      <c r="D7604" t="s">
        <v>429</v>
      </c>
      <c r="E7604">
        <v>23.615400000000001</v>
      </c>
      <c r="F7604">
        <f t="shared" si="122"/>
        <v>102</v>
      </c>
    </row>
    <row r="7605" spans="1:6" x14ac:dyDescent="0.35">
      <c r="A7605">
        <v>102044</v>
      </c>
      <c r="B7605" t="s">
        <v>7936</v>
      </c>
      <c r="C7605" t="s">
        <v>442</v>
      </c>
      <c r="D7605" t="s">
        <v>433</v>
      </c>
      <c r="E7605">
        <v>3.6044999999999998</v>
      </c>
      <c r="F7605">
        <f t="shared" si="122"/>
        <v>102</v>
      </c>
    </row>
    <row r="7606" spans="1:6" x14ac:dyDescent="0.35">
      <c r="A7606">
        <v>102045</v>
      </c>
      <c r="B7606" t="s">
        <v>7937</v>
      </c>
      <c r="C7606" t="s">
        <v>442</v>
      </c>
      <c r="D7606" t="s">
        <v>433</v>
      </c>
      <c r="E7606">
        <v>17.3474</v>
      </c>
      <c r="F7606">
        <f t="shared" si="122"/>
        <v>102</v>
      </c>
    </row>
    <row r="7607" spans="1:6" x14ac:dyDescent="0.35">
      <c r="A7607">
        <v>102046</v>
      </c>
      <c r="B7607" t="s">
        <v>7938</v>
      </c>
      <c r="C7607" t="s">
        <v>428</v>
      </c>
      <c r="D7607" t="s">
        <v>429</v>
      </c>
      <c r="E7607">
        <v>20.463999999999999</v>
      </c>
      <c r="F7607">
        <f t="shared" si="122"/>
        <v>102</v>
      </c>
    </row>
    <row r="7608" spans="1:6" x14ac:dyDescent="0.35">
      <c r="A7608">
        <v>102047</v>
      </c>
      <c r="B7608" t="s">
        <v>102</v>
      </c>
      <c r="C7608" t="s">
        <v>511</v>
      </c>
      <c r="D7608" t="s">
        <v>429</v>
      </c>
      <c r="E7608">
        <v>45.868299999999998</v>
      </c>
      <c r="F7608">
        <f t="shared" si="122"/>
        <v>102</v>
      </c>
    </row>
    <row r="7609" spans="1:6" x14ac:dyDescent="0.35">
      <c r="A7609">
        <v>102048</v>
      </c>
      <c r="B7609" t="s">
        <v>7939</v>
      </c>
      <c r="C7609" t="s">
        <v>428</v>
      </c>
      <c r="D7609" t="s">
        <v>429</v>
      </c>
      <c r="E7609">
        <v>5.5857999999999999</v>
      </c>
      <c r="F7609">
        <f t="shared" si="122"/>
        <v>102</v>
      </c>
    </row>
    <row r="7610" spans="1:6" x14ac:dyDescent="0.35">
      <c r="A7610">
        <v>102049</v>
      </c>
      <c r="B7610" t="s">
        <v>7940</v>
      </c>
      <c r="C7610" t="s">
        <v>442</v>
      </c>
      <c r="D7610" t="s">
        <v>433</v>
      </c>
      <c r="E7610">
        <v>16.071200000000001</v>
      </c>
      <c r="F7610">
        <f t="shared" si="122"/>
        <v>102</v>
      </c>
    </row>
    <row r="7611" spans="1:6" x14ac:dyDescent="0.35">
      <c r="A7611">
        <v>102050</v>
      </c>
      <c r="B7611" t="s">
        <v>7941</v>
      </c>
      <c r="C7611" t="s">
        <v>428</v>
      </c>
      <c r="D7611" t="s">
        <v>429</v>
      </c>
      <c r="E7611">
        <v>23.362400000000001</v>
      </c>
      <c r="F7611">
        <f t="shared" si="122"/>
        <v>102</v>
      </c>
    </row>
    <row r="7612" spans="1:6" x14ac:dyDescent="0.35">
      <c r="A7612">
        <v>103001</v>
      </c>
      <c r="B7612" t="s">
        <v>7942</v>
      </c>
      <c r="C7612" t="s">
        <v>442</v>
      </c>
      <c r="D7612" t="s">
        <v>433</v>
      </c>
      <c r="E7612">
        <v>100.7152</v>
      </c>
      <c r="F7612">
        <f t="shared" si="122"/>
        <v>103</v>
      </c>
    </row>
    <row r="7613" spans="1:6" x14ac:dyDescent="0.35">
      <c r="A7613">
        <v>103002</v>
      </c>
      <c r="B7613" t="s">
        <v>7943</v>
      </c>
      <c r="C7613" t="s">
        <v>428</v>
      </c>
      <c r="D7613" t="s">
        <v>429</v>
      </c>
      <c r="E7613">
        <v>13.6031</v>
      </c>
      <c r="F7613">
        <f t="shared" si="122"/>
        <v>103</v>
      </c>
    </row>
    <row r="7614" spans="1:6" x14ac:dyDescent="0.35">
      <c r="A7614">
        <v>103003</v>
      </c>
      <c r="B7614" t="s">
        <v>7944</v>
      </c>
      <c r="C7614" t="s">
        <v>428</v>
      </c>
      <c r="D7614" t="s">
        <v>429</v>
      </c>
      <c r="E7614">
        <v>1.6933</v>
      </c>
      <c r="F7614">
        <f t="shared" si="122"/>
        <v>103</v>
      </c>
    </row>
    <row r="7615" spans="1:6" x14ac:dyDescent="0.35">
      <c r="A7615">
        <v>103004</v>
      </c>
      <c r="B7615" t="s">
        <v>7945</v>
      </c>
      <c r="C7615" t="s">
        <v>442</v>
      </c>
      <c r="D7615" t="s">
        <v>433</v>
      </c>
      <c r="E7615">
        <v>6.8838999999999997</v>
      </c>
      <c r="F7615">
        <f t="shared" si="122"/>
        <v>103</v>
      </c>
    </row>
    <row r="7616" spans="1:6" x14ac:dyDescent="0.35">
      <c r="A7616">
        <v>103005</v>
      </c>
      <c r="B7616" t="s">
        <v>7946</v>
      </c>
      <c r="C7616" t="s">
        <v>428</v>
      </c>
      <c r="D7616" t="s">
        <v>429</v>
      </c>
      <c r="E7616">
        <v>21.1022</v>
      </c>
      <c r="F7616">
        <f t="shared" si="122"/>
        <v>103</v>
      </c>
    </row>
    <row r="7617" spans="1:6" x14ac:dyDescent="0.35">
      <c r="A7617">
        <v>103006</v>
      </c>
      <c r="B7617" t="s">
        <v>7947</v>
      </c>
      <c r="C7617" t="s">
        <v>428</v>
      </c>
      <c r="D7617" t="s">
        <v>429</v>
      </c>
      <c r="E7617">
        <v>78.059200000000004</v>
      </c>
      <c r="F7617">
        <f t="shared" si="122"/>
        <v>103</v>
      </c>
    </row>
    <row r="7618" spans="1:6" x14ac:dyDescent="0.35">
      <c r="A7618">
        <v>103007</v>
      </c>
      <c r="B7618" t="s">
        <v>7948</v>
      </c>
      <c r="C7618" t="s">
        <v>442</v>
      </c>
      <c r="D7618" t="s">
        <v>433</v>
      </c>
      <c r="E7618">
        <v>39.186700000000002</v>
      </c>
      <c r="F7618">
        <f t="shared" si="122"/>
        <v>103</v>
      </c>
    </row>
    <row r="7619" spans="1:6" x14ac:dyDescent="0.35">
      <c r="A7619">
        <v>103008</v>
      </c>
      <c r="B7619" t="s">
        <v>7949</v>
      </c>
      <c r="C7619" t="s">
        <v>428</v>
      </c>
      <c r="D7619" t="s">
        <v>429</v>
      </c>
      <c r="E7619">
        <v>16.750699999999998</v>
      </c>
      <c r="F7619">
        <f t="shared" ref="F7619:F7682" si="123">INT(A7619/1000)</f>
        <v>103</v>
      </c>
    </row>
    <row r="7620" spans="1:6" x14ac:dyDescent="0.35">
      <c r="A7620">
        <v>103009</v>
      </c>
      <c r="B7620" t="s">
        <v>7950</v>
      </c>
      <c r="C7620" t="s">
        <v>428</v>
      </c>
      <c r="D7620" t="s">
        <v>429</v>
      </c>
      <c r="E7620">
        <v>3.5312000000000001</v>
      </c>
      <c r="F7620">
        <f t="shared" si="123"/>
        <v>103</v>
      </c>
    </row>
    <row r="7621" spans="1:6" x14ac:dyDescent="0.35">
      <c r="A7621">
        <v>103010</v>
      </c>
      <c r="B7621" t="s">
        <v>7951</v>
      </c>
      <c r="C7621" t="s">
        <v>442</v>
      </c>
      <c r="D7621" t="s">
        <v>433</v>
      </c>
      <c r="E7621">
        <v>7.1534000000000004</v>
      </c>
      <c r="F7621">
        <f t="shared" si="123"/>
        <v>103</v>
      </c>
    </row>
    <row r="7622" spans="1:6" x14ac:dyDescent="0.35">
      <c r="A7622">
        <v>103011</v>
      </c>
      <c r="B7622" t="s">
        <v>7952</v>
      </c>
      <c r="C7622" t="s">
        <v>428</v>
      </c>
      <c r="D7622" t="s">
        <v>429</v>
      </c>
      <c r="E7622">
        <v>28.631599999999999</v>
      </c>
      <c r="F7622">
        <f t="shared" si="123"/>
        <v>103</v>
      </c>
    </row>
    <row r="7623" spans="1:6" x14ac:dyDescent="0.35">
      <c r="A7623">
        <v>103012</v>
      </c>
      <c r="B7623" t="s">
        <v>7953</v>
      </c>
      <c r="C7623" t="s">
        <v>428</v>
      </c>
      <c r="D7623" t="s">
        <v>429</v>
      </c>
      <c r="E7623">
        <v>57.543199999999999</v>
      </c>
      <c r="F7623">
        <f t="shared" si="123"/>
        <v>103</v>
      </c>
    </row>
    <row r="7624" spans="1:6" x14ac:dyDescent="0.35">
      <c r="A7624">
        <v>103013</v>
      </c>
      <c r="B7624" t="s">
        <v>7954</v>
      </c>
      <c r="C7624" t="s">
        <v>428</v>
      </c>
      <c r="D7624" t="s">
        <v>429</v>
      </c>
      <c r="E7624">
        <v>7.7426000000000004</v>
      </c>
      <c r="F7624">
        <f t="shared" si="123"/>
        <v>103</v>
      </c>
    </row>
    <row r="7625" spans="1:6" x14ac:dyDescent="0.35">
      <c r="A7625">
        <v>103014</v>
      </c>
      <c r="B7625" t="s">
        <v>7955</v>
      </c>
      <c r="C7625" t="s">
        <v>442</v>
      </c>
      <c r="D7625" t="s">
        <v>433</v>
      </c>
      <c r="E7625">
        <v>56.892099999999999</v>
      </c>
      <c r="F7625">
        <f t="shared" si="123"/>
        <v>103</v>
      </c>
    </row>
    <row r="7626" spans="1:6" x14ac:dyDescent="0.35">
      <c r="A7626">
        <v>103015</v>
      </c>
      <c r="B7626" t="s">
        <v>7956</v>
      </c>
      <c r="C7626" t="s">
        <v>428</v>
      </c>
      <c r="D7626" t="s">
        <v>429</v>
      </c>
      <c r="E7626">
        <v>3.9693999999999998</v>
      </c>
      <c r="F7626">
        <f t="shared" si="123"/>
        <v>103</v>
      </c>
    </row>
    <row r="7627" spans="1:6" x14ac:dyDescent="0.35">
      <c r="A7627">
        <v>103016</v>
      </c>
      <c r="B7627" t="s">
        <v>7957</v>
      </c>
      <c r="C7627" t="s">
        <v>428</v>
      </c>
      <c r="D7627" t="s">
        <v>429</v>
      </c>
      <c r="E7627">
        <v>14.317600000000001</v>
      </c>
      <c r="F7627">
        <f t="shared" si="123"/>
        <v>103</v>
      </c>
    </row>
    <row r="7628" spans="1:6" x14ac:dyDescent="0.35">
      <c r="A7628">
        <v>103017</v>
      </c>
      <c r="B7628" t="s">
        <v>7958</v>
      </c>
      <c r="C7628" t="s">
        <v>442</v>
      </c>
      <c r="D7628" t="s">
        <v>433</v>
      </c>
      <c r="E7628">
        <v>52.2286</v>
      </c>
      <c r="F7628">
        <f t="shared" si="123"/>
        <v>103</v>
      </c>
    </row>
    <row r="7629" spans="1:6" x14ac:dyDescent="0.35">
      <c r="A7629">
        <v>103018</v>
      </c>
      <c r="B7629" t="s">
        <v>7959</v>
      </c>
      <c r="C7629" t="s">
        <v>428</v>
      </c>
      <c r="D7629" t="s">
        <v>429</v>
      </c>
      <c r="E7629">
        <v>7.1763000000000003</v>
      </c>
      <c r="F7629">
        <f t="shared" si="123"/>
        <v>103</v>
      </c>
    </row>
    <row r="7630" spans="1:6" x14ac:dyDescent="0.35">
      <c r="A7630">
        <v>103019</v>
      </c>
      <c r="B7630" t="s">
        <v>7960</v>
      </c>
      <c r="C7630" t="s">
        <v>428</v>
      </c>
      <c r="D7630" t="s">
        <v>429</v>
      </c>
      <c r="E7630">
        <v>12.5281</v>
      </c>
      <c r="F7630">
        <f t="shared" si="123"/>
        <v>103</v>
      </c>
    </row>
    <row r="7631" spans="1:6" x14ac:dyDescent="0.35">
      <c r="A7631">
        <v>103021</v>
      </c>
      <c r="B7631" t="s">
        <v>7961</v>
      </c>
      <c r="C7631" t="s">
        <v>442</v>
      </c>
      <c r="D7631" t="s">
        <v>433</v>
      </c>
      <c r="E7631">
        <v>40.3401</v>
      </c>
      <c r="F7631">
        <f t="shared" si="123"/>
        <v>103</v>
      </c>
    </row>
    <row r="7632" spans="1:6" x14ac:dyDescent="0.35">
      <c r="A7632">
        <v>103022</v>
      </c>
      <c r="B7632" t="s">
        <v>7962</v>
      </c>
      <c r="C7632" t="s">
        <v>442</v>
      </c>
      <c r="D7632" t="s">
        <v>433</v>
      </c>
      <c r="E7632">
        <v>11.477</v>
      </c>
      <c r="F7632">
        <f t="shared" si="123"/>
        <v>103</v>
      </c>
    </row>
    <row r="7633" spans="1:6" x14ac:dyDescent="0.35">
      <c r="A7633">
        <v>103023</v>
      </c>
      <c r="B7633" t="s">
        <v>7963</v>
      </c>
      <c r="C7633" t="s">
        <v>428</v>
      </c>
      <c r="D7633" t="s">
        <v>429</v>
      </c>
      <c r="E7633">
        <v>40.399000000000001</v>
      </c>
      <c r="F7633">
        <f t="shared" si="123"/>
        <v>103</v>
      </c>
    </row>
    <row r="7634" spans="1:6" x14ac:dyDescent="0.35">
      <c r="A7634">
        <v>103024</v>
      </c>
      <c r="B7634" t="s">
        <v>7964</v>
      </c>
      <c r="C7634" t="s">
        <v>428</v>
      </c>
      <c r="D7634" t="s">
        <v>429</v>
      </c>
      <c r="E7634">
        <v>35.932899999999997</v>
      </c>
      <c r="F7634">
        <f t="shared" si="123"/>
        <v>103</v>
      </c>
    </row>
    <row r="7635" spans="1:6" x14ac:dyDescent="0.35">
      <c r="A7635">
        <v>103025</v>
      </c>
      <c r="B7635" t="s">
        <v>7965</v>
      </c>
      <c r="C7635" t="s">
        <v>428</v>
      </c>
      <c r="D7635" t="s">
        <v>429</v>
      </c>
      <c r="E7635">
        <v>39.690399999999997</v>
      </c>
      <c r="F7635">
        <f t="shared" si="123"/>
        <v>103</v>
      </c>
    </row>
    <row r="7636" spans="1:6" x14ac:dyDescent="0.35">
      <c r="A7636">
        <v>103026</v>
      </c>
      <c r="B7636" t="s">
        <v>7966</v>
      </c>
      <c r="C7636" t="s">
        <v>428</v>
      </c>
      <c r="D7636" t="s">
        <v>429</v>
      </c>
      <c r="E7636">
        <v>52.902500000000003</v>
      </c>
      <c r="F7636">
        <f t="shared" si="123"/>
        <v>103</v>
      </c>
    </row>
    <row r="7637" spans="1:6" x14ac:dyDescent="0.35">
      <c r="A7637">
        <v>103028</v>
      </c>
      <c r="B7637" t="s">
        <v>7967</v>
      </c>
      <c r="C7637" t="s">
        <v>511</v>
      </c>
      <c r="D7637" t="s">
        <v>429</v>
      </c>
      <c r="E7637">
        <v>37.063699999999997</v>
      </c>
      <c r="F7637">
        <f t="shared" si="123"/>
        <v>103</v>
      </c>
    </row>
    <row r="7638" spans="1:6" x14ac:dyDescent="0.35">
      <c r="A7638">
        <v>103029</v>
      </c>
      <c r="B7638" t="s">
        <v>7968</v>
      </c>
      <c r="C7638" t="s">
        <v>428</v>
      </c>
      <c r="D7638" t="s">
        <v>429</v>
      </c>
      <c r="E7638">
        <v>30.044699999999999</v>
      </c>
      <c r="F7638">
        <f t="shared" si="123"/>
        <v>103</v>
      </c>
    </row>
    <row r="7639" spans="1:6" x14ac:dyDescent="0.35">
      <c r="A7639">
        <v>103031</v>
      </c>
      <c r="B7639" t="s">
        <v>7969</v>
      </c>
      <c r="C7639" t="s">
        <v>432</v>
      </c>
      <c r="D7639" t="s">
        <v>433</v>
      </c>
      <c r="E7639">
        <v>131.13120000000001</v>
      </c>
      <c r="F7639">
        <f t="shared" si="123"/>
        <v>103</v>
      </c>
    </row>
    <row r="7640" spans="1:6" x14ac:dyDescent="0.35">
      <c r="A7640">
        <v>103032</v>
      </c>
      <c r="B7640" t="s">
        <v>7970</v>
      </c>
      <c r="C7640" t="s">
        <v>442</v>
      </c>
      <c r="D7640" t="s">
        <v>433</v>
      </c>
      <c r="E7640">
        <v>2.8306</v>
      </c>
      <c r="F7640">
        <f t="shared" si="123"/>
        <v>103</v>
      </c>
    </row>
    <row r="7641" spans="1:6" x14ac:dyDescent="0.35">
      <c r="A7641">
        <v>103033</v>
      </c>
      <c r="B7641" t="s">
        <v>7971</v>
      </c>
      <c r="C7641" t="s">
        <v>428</v>
      </c>
      <c r="D7641" t="s">
        <v>429</v>
      </c>
      <c r="E7641">
        <v>14.6275</v>
      </c>
      <c r="F7641">
        <f t="shared" si="123"/>
        <v>103</v>
      </c>
    </row>
    <row r="7642" spans="1:6" x14ac:dyDescent="0.35">
      <c r="A7642">
        <v>103034</v>
      </c>
      <c r="B7642" t="s">
        <v>7972</v>
      </c>
      <c r="C7642" t="s">
        <v>442</v>
      </c>
      <c r="D7642" t="s">
        <v>433</v>
      </c>
      <c r="E7642">
        <v>14.948700000000001</v>
      </c>
      <c r="F7642">
        <f t="shared" si="123"/>
        <v>103</v>
      </c>
    </row>
    <row r="7643" spans="1:6" x14ac:dyDescent="0.35">
      <c r="A7643">
        <v>103035</v>
      </c>
      <c r="B7643" t="s">
        <v>7973</v>
      </c>
      <c r="C7643" t="s">
        <v>428</v>
      </c>
      <c r="D7643" t="s">
        <v>429</v>
      </c>
      <c r="E7643">
        <v>13.902699999999999</v>
      </c>
      <c r="F7643">
        <f t="shared" si="123"/>
        <v>103</v>
      </c>
    </row>
    <row r="7644" spans="1:6" x14ac:dyDescent="0.35">
      <c r="A7644">
        <v>103036</v>
      </c>
      <c r="B7644" t="s">
        <v>7974</v>
      </c>
      <c r="C7644" t="s">
        <v>432</v>
      </c>
      <c r="D7644" t="s">
        <v>433</v>
      </c>
      <c r="E7644">
        <v>13.4429</v>
      </c>
      <c r="F7644">
        <f t="shared" si="123"/>
        <v>103</v>
      </c>
    </row>
    <row r="7645" spans="1:6" x14ac:dyDescent="0.35">
      <c r="A7645">
        <v>103037</v>
      </c>
      <c r="B7645" t="s">
        <v>7975</v>
      </c>
      <c r="C7645" t="s">
        <v>428</v>
      </c>
      <c r="D7645" t="s">
        <v>429</v>
      </c>
      <c r="E7645">
        <v>9.9284999999999997</v>
      </c>
      <c r="F7645">
        <f t="shared" si="123"/>
        <v>103</v>
      </c>
    </row>
    <row r="7646" spans="1:6" x14ac:dyDescent="0.35">
      <c r="A7646">
        <v>103038</v>
      </c>
      <c r="B7646" t="s">
        <v>7976</v>
      </c>
      <c r="C7646" t="s">
        <v>442</v>
      </c>
      <c r="D7646" t="s">
        <v>433</v>
      </c>
      <c r="E7646">
        <v>9.3127999999999993</v>
      </c>
      <c r="F7646">
        <f t="shared" si="123"/>
        <v>103</v>
      </c>
    </row>
    <row r="7647" spans="1:6" x14ac:dyDescent="0.35">
      <c r="A7647">
        <v>103039</v>
      </c>
      <c r="B7647" t="s">
        <v>7977</v>
      </c>
      <c r="C7647" t="s">
        <v>432</v>
      </c>
      <c r="D7647" t="s">
        <v>433</v>
      </c>
      <c r="E7647">
        <v>99.954700000000003</v>
      </c>
      <c r="F7647">
        <f t="shared" si="123"/>
        <v>103</v>
      </c>
    </row>
    <row r="7648" spans="1:6" x14ac:dyDescent="0.35">
      <c r="A7648">
        <v>103040</v>
      </c>
      <c r="B7648" t="s">
        <v>7978</v>
      </c>
      <c r="C7648" t="s">
        <v>432</v>
      </c>
      <c r="D7648" t="s">
        <v>433</v>
      </c>
      <c r="E7648">
        <v>15.8786</v>
      </c>
      <c r="F7648">
        <f t="shared" si="123"/>
        <v>103</v>
      </c>
    </row>
    <row r="7649" spans="1:6" x14ac:dyDescent="0.35">
      <c r="A7649">
        <v>103041</v>
      </c>
      <c r="B7649" t="s">
        <v>7979</v>
      </c>
      <c r="C7649" t="s">
        <v>428</v>
      </c>
      <c r="D7649" t="s">
        <v>429</v>
      </c>
      <c r="E7649">
        <v>41.98</v>
      </c>
      <c r="F7649">
        <f t="shared" si="123"/>
        <v>103</v>
      </c>
    </row>
    <row r="7650" spans="1:6" x14ac:dyDescent="0.35">
      <c r="A7650">
        <v>103042</v>
      </c>
      <c r="B7650" t="s">
        <v>7980</v>
      </c>
      <c r="C7650" t="s">
        <v>428</v>
      </c>
      <c r="D7650" t="s">
        <v>429</v>
      </c>
      <c r="E7650">
        <v>20.4757</v>
      </c>
      <c r="F7650">
        <f t="shared" si="123"/>
        <v>103</v>
      </c>
    </row>
    <row r="7651" spans="1:6" x14ac:dyDescent="0.35">
      <c r="A7651">
        <v>103043</v>
      </c>
      <c r="B7651" t="s">
        <v>7981</v>
      </c>
      <c r="C7651" t="s">
        <v>432</v>
      </c>
      <c r="D7651" t="s">
        <v>433</v>
      </c>
      <c r="E7651">
        <v>8.2149000000000001</v>
      </c>
      <c r="F7651">
        <f t="shared" si="123"/>
        <v>103</v>
      </c>
    </row>
    <row r="7652" spans="1:6" x14ac:dyDescent="0.35">
      <c r="A7652">
        <v>103044</v>
      </c>
      <c r="B7652" t="s">
        <v>7982</v>
      </c>
      <c r="C7652" t="s">
        <v>428</v>
      </c>
      <c r="D7652" t="s">
        <v>429</v>
      </c>
      <c r="E7652">
        <v>27.587900000000001</v>
      </c>
      <c r="F7652">
        <f t="shared" si="123"/>
        <v>103</v>
      </c>
    </row>
    <row r="7653" spans="1:6" x14ac:dyDescent="0.35">
      <c r="A7653">
        <v>103045</v>
      </c>
      <c r="B7653" t="s">
        <v>7983</v>
      </c>
      <c r="C7653" t="s">
        <v>428</v>
      </c>
      <c r="D7653" t="s">
        <v>429</v>
      </c>
      <c r="E7653">
        <v>21.752400000000002</v>
      </c>
      <c r="F7653">
        <f t="shared" si="123"/>
        <v>103</v>
      </c>
    </row>
    <row r="7654" spans="1:6" x14ac:dyDescent="0.35">
      <c r="A7654">
        <v>103046</v>
      </c>
      <c r="B7654" t="s">
        <v>7984</v>
      </c>
      <c r="C7654" t="s">
        <v>428</v>
      </c>
      <c r="D7654" t="s">
        <v>429</v>
      </c>
      <c r="E7654">
        <v>86.605500000000006</v>
      </c>
      <c r="F7654">
        <f t="shared" si="123"/>
        <v>103</v>
      </c>
    </row>
    <row r="7655" spans="1:6" x14ac:dyDescent="0.35">
      <c r="A7655">
        <v>103047</v>
      </c>
      <c r="B7655" t="s">
        <v>7985</v>
      </c>
      <c r="C7655" t="s">
        <v>428</v>
      </c>
      <c r="D7655" t="s">
        <v>429</v>
      </c>
      <c r="E7655">
        <v>22.209099999999999</v>
      </c>
      <c r="F7655">
        <f t="shared" si="123"/>
        <v>103</v>
      </c>
    </row>
    <row r="7656" spans="1:6" x14ac:dyDescent="0.35">
      <c r="A7656">
        <v>103048</v>
      </c>
      <c r="B7656" t="s">
        <v>7986</v>
      </c>
      <c r="C7656" t="s">
        <v>442</v>
      </c>
      <c r="D7656" t="s">
        <v>433</v>
      </c>
      <c r="E7656">
        <v>10.038399999999999</v>
      </c>
      <c r="F7656">
        <f t="shared" si="123"/>
        <v>103</v>
      </c>
    </row>
    <row r="7657" spans="1:6" x14ac:dyDescent="0.35">
      <c r="A7657">
        <v>103049</v>
      </c>
      <c r="B7657" t="s">
        <v>7987</v>
      </c>
      <c r="C7657" t="s">
        <v>428</v>
      </c>
      <c r="D7657" t="s">
        <v>429</v>
      </c>
      <c r="E7657">
        <v>21.3703</v>
      </c>
      <c r="F7657">
        <f t="shared" si="123"/>
        <v>103</v>
      </c>
    </row>
    <row r="7658" spans="1:6" x14ac:dyDescent="0.35">
      <c r="A7658">
        <v>103050</v>
      </c>
      <c r="B7658" t="s">
        <v>7988</v>
      </c>
      <c r="C7658" t="s">
        <v>428</v>
      </c>
      <c r="D7658" t="s">
        <v>429</v>
      </c>
      <c r="E7658">
        <v>30.322500000000002</v>
      </c>
      <c r="F7658">
        <f t="shared" si="123"/>
        <v>103</v>
      </c>
    </row>
    <row r="7659" spans="1:6" x14ac:dyDescent="0.35">
      <c r="A7659">
        <v>103051</v>
      </c>
      <c r="B7659" t="s">
        <v>7989</v>
      </c>
      <c r="C7659" t="s">
        <v>428</v>
      </c>
      <c r="D7659" t="s">
        <v>429</v>
      </c>
      <c r="E7659">
        <v>25.820699999999999</v>
      </c>
      <c r="F7659">
        <f t="shared" si="123"/>
        <v>103</v>
      </c>
    </row>
    <row r="7660" spans="1:6" x14ac:dyDescent="0.35">
      <c r="A7660">
        <v>103052</v>
      </c>
      <c r="B7660" t="s">
        <v>7990</v>
      </c>
      <c r="C7660" t="s">
        <v>428</v>
      </c>
      <c r="D7660" t="s">
        <v>429</v>
      </c>
      <c r="E7660">
        <v>4.6822999999999997</v>
      </c>
      <c r="F7660">
        <f t="shared" si="123"/>
        <v>103</v>
      </c>
    </row>
    <row r="7661" spans="1:6" x14ac:dyDescent="0.35">
      <c r="A7661">
        <v>103053</v>
      </c>
      <c r="B7661" t="s">
        <v>7991</v>
      </c>
      <c r="C7661" t="s">
        <v>428</v>
      </c>
      <c r="D7661" t="s">
        <v>429</v>
      </c>
      <c r="E7661">
        <v>7.3434999999999997</v>
      </c>
      <c r="F7661">
        <f t="shared" si="123"/>
        <v>103</v>
      </c>
    </row>
    <row r="7662" spans="1:6" x14ac:dyDescent="0.35">
      <c r="A7662">
        <v>103054</v>
      </c>
      <c r="B7662" t="s">
        <v>7992</v>
      </c>
      <c r="C7662" t="s">
        <v>428</v>
      </c>
      <c r="D7662" t="s">
        <v>429</v>
      </c>
      <c r="E7662">
        <v>41.805999999999997</v>
      </c>
      <c r="F7662">
        <f t="shared" si="123"/>
        <v>103</v>
      </c>
    </row>
    <row r="7663" spans="1:6" x14ac:dyDescent="0.35">
      <c r="A7663">
        <v>103055</v>
      </c>
      <c r="B7663" t="s">
        <v>7993</v>
      </c>
      <c r="C7663" t="s">
        <v>428</v>
      </c>
      <c r="D7663" t="s">
        <v>429</v>
      </c>
      <c r="E7663">
        <v>7.9935</v>
      </c>
      <c r="F7663">
        <f t="shared" si="123"/>
        <v>103</v>
      </c>
    </row>
    <row r="7664" spans="1:6" x14ac:dyDescent="0.35">
      <c r="A7664">
        <v>103056</v>
      </c>
      <c r="B7664" t="s">
        <v>7994</v>
      </c>
      <c r="C7664" t="s">
        <v>428</v>
      </c>
      <c r="D7664" t="s">
        <v>429</v>
      </c>
      <c r="E7664">
        <v>88.124300000000005</v>
      </c>
      <c r="F7664">
        <f t="shared" si="123"/>
        <v>103</v>
      </c>
    </row>
    <row r="7665" spans="1:6" x14ac:dyDescent="0.35">
      <c r="A7665">
        <v>103057</v>
      </c>
      <c r="B7665" t="s">
        <v>7995</v>
      </c>
      <c r="C7665" t="s">
        <v>428</v>
      </c>
      <c r="D7665" t="s">
        <v>429</v>
      </c>
      <c r="E7665">
        <v>33.8459</v>
      </c>
      <c r="F7665">
        <f t="shared" si="123"/>
        <v>103</v>
      </c>
    </row>
    <row r="7666" spans="1:6" x14ac:dyDescent="0.35">
      <c r="A7666">
        <v>103058</v>
      </c>
      <c r="B7666" t="s">
        <v>7996</v>
      </c>
      <c r="C7666" t="s">
        <v>442</v>
      </c>
      <c r="D7666" t="s">
        <v>433</v>
      </c>
      <c r="E7666">
        <v>9.6912000000000003</v>
      </c>
      <c r="F7666">
        <f t="shared" si="123"/>
        <v>103</v>
      </c>
    </row>
    <row r="7667" spans="1:6" x14ac:dyDescent="0.35">
      <c r="A7667">
        <v>103059</v>
      </c>
      <c r="B7667" t="s">
        <v>7997</v>
      </c>
      <c r="C7667" t="s">
        <v>442</v>
      </c>
      <c r="D7667" t="s">
        <v>433</v>
      </c>
      <c r="E7667">
        <v>16.232299999999999</v>
      </c>
      <c r="F7667">
        <f t="shared" si="123"/>
        <v>103</v>
      </c>
    </row>
    <row r="7668" spans="1:6" x14ac:dyDescent="0.35">
      <c r="A7668">
        <v>103060</v>
      </c>
      <c r="B7668" t="s">
        <v>7998</v>
      </c>
      <c r="C7668" t="s">
        <v>428</v>
      </c>
      <c r="D7668" t="s">
        <v>429</v>
      </c>
      <c r="E7668">
        <v>27.8291</v>
      </c>
      <c r="F7668">
        <f t="shared" si="123"/>
        <v>103</v>
      </c>
    </row>
    <row r="7669" spans="1:6" x14ac:dyDescent="0.35">
      <c r="A7669">
        <v>103061</v>
      </c>
      <c r="B7669" t="s">
        <v>7999</v>
      </c>
      <c r="C7669" t="s">
        <v>428</v>
      </c>
      <c r="D7669" t="s">
        <v>429</v>
      </c>
      <c r="E7669">
        <v>26.718</v>
      </c>
      <c r="F7669">
        <f t="shared" si="123"/>
        <v>103</v>
      </c>
    </row>
    <row r="7670" spans="1:6" x14ac:dyDescent="0.35">
      <c r="A7670">
        <v>103062</v>
      </c>
      <c r="B7670" t="s">
        <v>8000</v>
      </c>
      <c r="C7670" t="s">
        <v>428</v>
      </c>
      <c r="D7670" t="s">
        <v>429</v>
      </c>
      <c r="E7670">
        <v>53.153700000000001</v>
      </c>
      <c r="F7670">
        <f t="shared" si="123"/>
        <v>103</v>
      </c>
    </row>
    <row r="7671" spans="1:6" x14ac:dyDescent="0.35">
      <c r="A7671">
        <v>103064</v>
      </c>
      <c r="B7671" t="s">
        <v>8001</v>
      </c>
      <c r="C7671" t="s">
        <v>428</v>
      </c>
      <c r="D7671" t="s">
        <v>429</v>
      </c>
      <c r="E7671">
        <v>35.831099999999999</v>
      </c>
      <c r="F7671">
        <f t="shared" si="123"/>
        <v>103</v>
      </c>
    </row>
    <row r="7672" spans="1:6" x14ac:dyDescent="0.35">
      <c r="A7672">
        <v>103065</v>
      </c>
      <c r="B7672" t="s">
        <v>8002</v>
      </c>
      <c r="C7672" t="s">
        <v>428</v>
      </c>
      <c r="D7672" t="s">
        <v>429</v>
      </c>
      <c r="E7672">
        <v>16.481999999999999</v>
      </c>
      <c r="F7672">
        <f t="shared" si="123"/>
        <v>103</v>
      </c>
    </row>
    <row r="7673" spans="1:6" x14ac:dyDescent="0.35">
      <c r="A7673">
        <v>103066</v>
      </c>
      <c r="B7673" t="s">
        <v>8003</v>
      </c>
      <c r="C7673" t="s">
        <v>442</v>
      </c>
      <c r="D7673" t="s">
        <v>433</v>
      </c>
      <c r="E7673">
        <v>19.332699999999999</v>
      </c>
      <c r="F7673">
        <f t="shared" si="123"/>
        <v>103</v>
      </c>
    </row>
    <row r="7674" spans="1:6" x14ac:dyDescent="0.35">
      <c r="A7674">
        <v>103067</v>
      </c>
      <c r="B7674" t="s">
        <v>8004</v>
      </c>
      <c r="C7674" t="s">
        <v>442</v>
      </c>
      <c r="D7674" t="s">
        <v>433</v>
      </c>
      <c r="E7674">
        <v>39.960900000000002</v>
      </c>
      <c r="F7674">
        <f t="shared" si="123"/>
        <v>103</v>
      </c>
    </row>
    <row r="7675" spans="1:6" x14ac:dyDescent="0.35">
      <c r="A7675">
        <v>103068</v>
      </c>
      <c r="B7675" t="s">
        <v>8005</v>
      </c>
      <c r="C7675" t="s">
        <v>428</v>
      </c>
      <c r="D7675" t="s">
        <v>429</v>
      </c>
      <c r="E7675">
        <v>56.513100000000001</v>
      </c>
      <c r="F7675">
        <f t="shared" si="123"/>
        <v>103</v>
      </c>
    </row>
    <row r="7676" spans="1:6" x14ac:dyDescent="0.35">
      <c r="A7676">
        <v>103069</v>
      </c>
      <c r="B7676" t="s">
        <v>8006</v>
      </c>
      <c r="C7676" t="s">
        <v>442</v>
      </c>
      <c r="D7676" t="s">
        <v>433</v>
      </c>
      <c r="E7676">
        <v>51.9696</v>
      </c>
      <c r="F7676">
        <f t="shared" si="123"/>
        <v>103</v>
      </c>
    </row>
    <row r="7677" spans="1:6" x14ac:dyDescent="0.35">
      <c r="A7677">
        <v>103070</v>
      </c>
      <c r="B7677" t="s">
        <v>8007</v>
      </c>
      <c r="C7677" t="s">
        <v>442</v>
      </c>
      <c r="D7677" t="s">
        <v>433</v>
      </c>
      <c r="E7677">
        <v>15.775</v>
      </c>
      <c r="F7677">
        <f t="shared" si="123"/>
        <v>103</v>
      </c>
    </row>
    <row r="7678" spans="1:6" x14ac:dyDescent="0.35">
      <c r="A7678">
        <v>103071</v>
      </c>
      <c r="B7678" t="s">
        <v>8008</v>
      </c>
      <c r="C7678" t="s">
        <v>428</v>
      </c>
      <c r="D7678" t="s">
        <v>429</v>
      </c>
      <c r="E7678">
        <v>93.294799999999995</v>
      </c>
      <c r="F7678">
        <f t="shared" si="123"/>
        <v>103</v>
      </c>
    </row>
    <row r="7679" spans="1:6" x14ac:dyDescent="0.35">
      <c r="A7679">
        <v>103072</v>
      </c>
      <c r="B7679" t="s">
        <v>8009</v>
      </c>
      <c r="C7679" t="s">
        <v>511</v>
      </c>
      <c r="D7679" t="s">
        <v>429</v>
      </c>
      <c r="E7679">
        <v>37.210500000000003</v>
      </c>
      <c r="F7679">
        <f t="shared" si="123"/>
        <v>103</v>
      </c>
    </row>
    <row r="7680" spans="1:6" x14ac:dyDescent="0.35">
      <c r="A7680">
        <v>103074</v>
      </c>
      <c r="B7680" t="s">
        <v>8010</v>
      </c>
      <c r="C7680" t="s">
        <v>428</v>
      </c>
      <c r="D7680" t="s">
        <v>429</v>
      </c>
      <c r="E7680">
        <v>3.1659000000000002</v>
      </c>
      <c r="F7680">
        <f t="shared" si="123"/>
        <v>103</v>
      </c>
    </row>
    <row r="7681" spans="1:6" x14ac:dyDescent="0.35">
      <c r="A7681">
        <v>103075</v>
      </c>
      <c r="B7681" t="s">
        <v>8011</v>
      </c>
      <c r="C7681" t="s">
        <v>428</v>
      </c>
      <c r="D7681" t="s">
        <v>429</v>
      </c>
      <c r="E7681">
        <v>18.621600000000001</v>
      </c>
      <c r="F7681">
        <f t="shared" si="123"/>
        <v>103</v>
      </c>
    </row>
    <row r="7682" spans="1:6" x14ac:dyDescent="0.35">
      <c r="A7682">
        <v>103076</v>
      </c>
      <c r="B7682" t="s">
        <v>8012</v>
      </c>
      <c r="C7682" t="s">
        <v>428</v>
      </c>
      <c r="D7682" t="s">
        <v>429</v>
      </c>
      <c r="E7682">
        <v>7.6214000000000004</v>
      </c>
      <c r="F7682">
        <f t="shared" si="123"/>
        <v>103</v>
      </c>
    </row>
    <row r="7683" spans="1:6" x14ac:dyDescent="0.35">
      <c r="A7683">
        <v>103077</v>
      </c>
      <c r="B7683" t="s">
        <v>8013</v>
      </c>
      <c r="C7683" t="s">
        <v>428</v>
      </c>
      <c r="D7683" t="s">
        <v>429</v>
      </c>
      <c r="E7683">
        <v>15.539300000000001</v>
      </c>
      <c r="F7683">
        <f t="shared" ref="F7683:F7746" si="124">INT(A7683/1000)</f>
        <v>103</v>
      </c>
    </row>
    <row r="7684" spans="1:6" x14ac:dyDescent="0.35">
      <c r="A7684">
        <v>103078</v>
      </c>
      <c r="B7684" t="s">
        <v>8014</v>
      </c>
      <c r="C7684" t="s">
        <v>428</v>
      </c>
      <c r="D7684" t="s">
        <v>429</v>
      </c>
      <c r="E7684">
        <v>19.115400000000001</v>
      </c>
      <c r="F7684">
        <f t="shared" si="124"/>
        <v>103</v>
      </c>
    </row>
    <row r="7685" spans="1:6" x14ac:dyDescent="0.35">
      <c r="A7685">
        <v>103079</v>
      </c>
      <c r="B7685" t="s">
        <v>8015</v>
      </c>
      <c r="C7685" t="s">
        <v>432</v>
      </c>
      <c r="D7685" t="s">
        <v>433</v>
      </c>
      <c r="E7685">
        <v>54.868499999999997</v>
      </c>
      <c r="F7685">
        <f t="shared" si="124"/>
        <v>103</v>
      </c>
    </row>
    <row r="7686" spans="1:6" x14ac:dyDescent="0.35">
      <c r="A7686">
        <v>108001</v>
      </c>
      <c r="B7686" t="s">
        <v>8016</v>
      </c>
      <c r="C7686" t="s">
        <v>428</v>
      </c>
      <c r="D7686" t="s">
        <v>429</v>
      </c>
      <c r="E7686">
        <v>11.005800000000001</v>
      </c>
      <c r="F7686">
        <f t="shared" si="124"/>
        <v>108</v>
      </c>
    </row>
    <row r="7687" spans="1:6" x14ac:dyDescent="0.35">
      <c r="A7687">
        <v>108002</v>
      </c>
      <c r="B7687" t="s">
        <v>8017</v>
      </c>
      <c r="C7687" t="s">
        <v>428</v>
      </c>
      <c r="D7687" t="s">
        <v>429</v>
      </c>
      <c r="E7687">
        <v>2.5577999999999999</v>
      </c>
      <c r="F7687">
        <f t="shared" si="124"/>
        <v>108</v>
      </c>
    </row>
    <row r="7688" spans="1:6" x14ac:dyDescent="0.35">
      <c r="A7688">
        <v>108003</v>
      </c>
      <c r="B7688" t="s">
        <v>8018</v>
      </c>
      <c r="C7688" t="s">
        <v>428</v>
      </c>
      <c r="D7688" t="s">
        <v>429</v>
      </c>
      <c r="E7688">
        <v>2.6474000000000002</v>
      </c>
      <c r="F7688">
        <f t="shared" si="124"/>
        <v>108</v>
      </c>
    </row>
    <row r="7689" spans="1:6" x14ac:dyDescent="0.35">
      <c r="A7689">
        <v>108004</v>
      </c>
      <c r="B7689" t="s">
        <v>8019</v>
      </c>
      <c r="C7689" t="s">
        <v>438</v>
      </c>
      <c r="D7689" t="s">
        <v>429</v>
      </c>
      <c r="E7689">
        <v>9.7431000000000001</v>
      </c>
      <c r="F7689">
        <f t="shared" si="124"/>
        <v>108</v>
      </c>
    </row>
    <row r="7690" spans="1:6" x14ac:dyDescent="0.35">
      <c r="A7690">
        <v>108005</v>
      </c>
      <c r="B7690" t="s">
        <v>8020</v>
      </c>
      <c r="C7690" t="s">
        <v>428</v>
      </c>
      <c r="D7690" t="s">
        <v>429</v>
      </c>
      <c r="E7690">
        <v>2.9851999999999999</v>
      </c>
      <c r="F7690">
        <f t="shared" si="124"/>
        <v>108</v>
      </c>
    </row>
    <row r="7691" spans="1:6" x14ac:dyDescent="0.35">
      <c r="A7691">
        <v>108006</v>
      </c>
      <c r="B7691" t="s">
        <v>8021</v>
      </c>
      <c r="C7691" t="s">
        <v>428</v>
      </c>
      <c r="D7691" t="s">
        <v>429</v>
      </c>
      <c r="E7691">
        <v>6.5777000000000001</v>
      </c>
      <c r="F7691">
        <f t="shared" si="124"/>
        <v>108</v>
      </c>
    </row>
    <row r="7692" spans="1:6" x14ac:dyDescent="0.35">
      <c r="A7692">
        <v>108007</v>
      </c>
      <c r="B7692" t="s">
        <v>8022</v>
      </c>
      <c r="C7692" t="s">
        <v>428</v>
      </c>
      <c r="D7692" t="s">
        <v>429</v>
      </c>
      <c r="E7692">
        <v>5.8894000000000002</v>
      </c>
      <c r="F7692">
        <f t="shared" si="124"/>
        <v>108</v>
      </c>
    </row>
    <row r="7693" spans="1:6" x14ac:dyDescent="0.35">
      <c r="A7693">
        <v>108008</v>
      </c>
      <c r="B7693" t="s">
        <v>8023</v>
      </c>
      <c r="C7693" t="s">
        <v>428</v>
      </c>
      <c r="D7693" t="s">
        <v>429</v>
      </c>
      <c r="E7693">
        <v>16.085100000000001</v>
      </c>
      <c r="F7693">
        <f t="shared" si="124"/>
        <v>108</v>
      </c>
    </row>
    <row r="7694" spans="1:6" x14ac:dyDescent="0.35">
      <c r="A7694">
        <v>108009</v>
      </c>
      <c r="B7694" t="s">
        <v>8024</v>
      </c>
      <c r="C7694" t="s">
        <v>428</v>
      </c>
      <c r="D7694" t="s">
        <v>429</v>
      </c>
      <c r="E7694">
        <v>5.1574</v>
      </c>
      <c r="F7694">
        <f t="shared" si="124"/>
        <v>108</v>
      </c>
    </row>
    <row r="7695" spans="1:6" x14ac:dyDescent="0.35">
      <c r="A7695">
        <v>108010</v>
      </c>
      <c r="B7695" t="s">
        <v>8025</v>
      </c>
      <c r="C7695" t="s">
        <v>428</v>
      </c>
      <c r="D7695" t="s">
        <v>429</v>
      </c>
      <c r="E7695">
        <v>4.7077</v>
      </c>
      <c r="F7695">
        <f t="shared" si="124"/>
        <v>108</v>
      </c>
    </row>
    <row r="7696" spans="1:6" x14ac:dyDescent="0.35">
      <c r="A7696">
        <v>108011</v>
      </c>
      <c r="B7696" t="s">
        <v>8026</v>
      </c>
      <c r="C7696" t="s">
        <v>428</v>
      </c>
      <c r="D7696" t="s">
        <v>429</v>
      </c>
      <c r="E7696">
        <v>6.7274000000000003</v>
      </c>
      <c r="F7696">
        <f t="shared" si="124"/>
        <v>108</v>
      </c>
    </row>
    <row r="7697" spans="1:6" x14ac:dyDescent="0.35">
      <c r="A7697">
        <v>108012</v>
      </c>
      <c r="B7697" t="s">
        <v>8027</v>
      </c>
      <c r="C7697" t="s">
        <v>428</v>
      </c>
      <c r="D7697" t="s">
        <v>429</v>
      </c>
      <c r="E7697">
        <v>10.5815</v>
      </c>
      <c r="F7697">
        <f t="shared" si="124"/>
        <v>108</v>
      </c>
    </row>
    <row r="7698" spans="1:6" x14ac:dyDescent="0.35">
      <c r="A7698">
        <v>108013</v>
      </c>
      <c r="B7698" t="s">
        <v>8028</v>
      </c>
      <c r="C7698" t="s">
        <v>428</v>
      </c>
      <c r="D7698" t="s">
        <v>429</v>
      </c>
      <c r="E7698">
        <v>3.4054000000000002</v>
      </c>
      <c r="F7698">
        <f t="shared" si="124"/>
        <v>108</v>
      </c>
    </row>
    <row r="7699" spans="1:6" x14ac:dyDescent="0.35">
      <c r="A7699">
        <v>108014</v>
      </c>
      <c r="B7699" t="s">
        <v>8029</v>
      </c>
      <c r="C7699" t="s">
        <v>428</v>
      </c>
      <c r="D7699" t="s">
        <v>429</v>
      </c>
      <c r="E7699">
        <v>1.9435</v>
      </c>
      <c r="F7699">
        <f t="shared" si="124"/>
        <v>108</v>
      </c>
    </row>
    <row r="7700" spans="1:6" x14ac:dyDescent="0.35">
      <c r="A7700">
        <v>108015</v>
      </c>
      <c r="B7700" t="s">
        <v>8030</v>
      </c>
      <c r="C7700" t="s">
        <v>428</v>
      </c>
      <c r="D7700" t="s">
        <v>429</v>
      </c>
      <c r="E7700">
        <v>9.8079999999999998</v>
      </c>
      <c r="F7700">
        <f t="shared" si="124"/>
        <v>108</v>
      </c>
    </row>
    <row r="7701" spans="1:6" x14ac:dyDescent="0.35">
      <c r="A7701">
        <v>108016</v>
      </c>
      <c r="B7701" t="s">
        <v>8031</v>
      </c>
      <c r="C7701" t="s">
        <v>438</v>
      </c>
      <c r="D7701" t="s">
        <v>429</v>
      </c>
      <c r="E7701">
        <v>3.3096999999999999</v>
      </c>
      <c r="F7701">
        <f t="shared" si="124"/>
        <v>108</v>
      </c>
    </row>
    <row r="7702" spans="1:6" x14ac:dyDescent="0.35">
      <c r="A7702">
        <v>108017</v>
      </c>
      <c r="B7702" t="s">
        <v>8032</v>
      </c>
      <c r="C7702" t="s">
        <v>428</v>
      </c>
      <c r="D7702" t="s">
        <v>429</v>
      </c>
      <c r="E7702">
        <v>4.3136000000000001</v>
      </c>
      <c r="F7702">
        <f t="shared" si="124"/>
        <v>108</v>
      </c>
    </row>
    <row r="7703" spans="1:6" x14ac:dyDescent="0.35">
      <c r="A7703">
        <v>108018</v>
      </c>
      <c r="B7703" t="s">
        <v>8033</v>
      </c>
      <c r="C7703" t="s">
        <v>428</v>
      </c>
      <c r="D7703" t="s">
        <v>429</v>
      </c>
      <c r="E7703">
        <v>7.2713999999999999</v>
      </c>
      <c r="F7703">
        <f t="shared" si="124"/>
        <v>108</v>
      </c>
    </row>
    <row r="7704" spans="1:6" x14ac:dyDescent="0.35">
      <c r="A7704">
        <v>108019</v>
      </c>
      <c r="B7704" t="s">
        <v>8034</v>
      </c>
      <c r="C7704" t="s">
        <v>428</v>
      </c>
      <c r="D7704" t="s">
        <v>429</v>
      </c>
      <c r="E7704">
        <v>11.507899999999999</v>
      </c>
      <c r="F7704">
        <f t="shared" si="124"/>
        <v>108</v>
      </c>
    </row>
    <row r="7705" spans="1:6" x14ac:dyDescent="0.35">
      <c r="A7705">
        <v>108020</v>
      </c>
      <c r="B7705" t="s">
        <v>8035</v>
      </c>
      <c r="C7705" t="s">
        <v>428</v>
      </c>
      <c r="D7705" t="s">
        <v>429</v>
      </c>
      <c r="E7705">
        <v>6.9499000000000004</v>
      </c>
      <c r="F7705">
        <f t="shared" si="124"/>
        <v>108</v>
      </c>
    </row>
    <row r="7706" spans="1:6" x14ac:dyDescent="0.35">
      <c r="A7706">
        <v>108021</v>
      </c>
      <c r="B7706" t="s">
        <v>8036</v>
      </c>
      <c r="C7706" t="s">
        <v>428</v>
      </c>
      <c r="D7706" t="s">
        <v>429</v>
      </c>
      <c r="E7706">
        <v>9.0121000000000002</v>
      </c>
      <c r="F7706">
        <f t="shared" si="124"/>
        <v>108</v>
      </c>
    </row>
    <row r="7707" spans="1:6" x14ac:dyDescent="0.35">
      <c r="A7707">
        <v>108022</v>
      </c>
      <c r="B7707" t="s">
        <v>8037</v>
      </c>
      <c r="C7707" t="s">
        <v>428</v>
      </c>
      <c r="D7707" t="s">
        <v>429</v>
      </c>
      <c r="E7707">
        <v>2.0867</v>
      </c>
      <c r="F7707">
        <f t="shared" si="124"/>
        <v>108</v>
      </c>
    </row>
    <row r="7708" spans="1:6" x14ac:dyDescent="0.35">
      <c r="A7708">
        <v>108023</v>
      </c>
      <c r="B7708" t="s">
        <v>8038</v>
      </c>
      <c r="C7708" t="s">
        <v>511</v>
      </c>
      <c r="D7708" t="s">
        <v>429</v>
      </c>
      <c r="E7708">
        <v>14.751300000000001</v>
      </c>
      <c r="F7708">
        <f t="shared" si="124"/>
        <v>108</v>
      </c>
    </row>
    <row r="7709" spans="1:6" x14ac:dyDescent="0.35">
      <c r="A7709">
        <v>108024</v>
      </c>
      <c r="B7709" t="s">
        <v>8039</v>
      </c>
      <c r="C7709" t="s">
        <v>428</v>
      </c>
      <c r="D7709" t="s">
        <v>429</v>
      </c>
      <c r="E7709">
        <v>10.295199999999999</v>
      </c>
      <c r="F7709">
        <f t="shared" si="124"/>
        <v>108</v>
      </c>
    </row>
    <row r="7710" spans="1:6" x14ac:dyDescent="0.35">
      <c r="A7710">
        <v>108025</v>
      </c>
      <c r="B7710" t="s">
        <v>8040</v>
      </c>
      <c r="C7710" t="s">
        <v>428</v>
      </c>
      <c r="D7710" t="s">
        <v>429</v>
      </c>
      <c r="E7710">
        <v>5.1372999999999998</v>
      </c>
      <c r="F7710">
        <f t="shared" si="124"/>
        <v>108</v>
      </c>
    </row>
    <row r="7711" spans="1:6" x14ac:dyDescent="0.35">
      <c r="A7711">
        <v>108026</v>
      </c>
      <c r="B7711" t="s">
        <v>8041</v>
      </c>
      <c r="C7711" t="s">
        <v>428</v>
      </c>
      <c r="D7711" t="s">
        <v>429</v>
      </c>
      <c r="E7711">
        <v>5.1677</v>
      </c>
      <c r="F7711">
        <f t="shared" si="124"/>
        <v>108</v>
      </c>
    </row>
    <row r="7712" spans="1:6" x14ac:dyDescent="0.35">
      <c r="A7712">
        <v>108027</v>
      </c>
      <c r="B7712" t="s">
        <v>8042</v>
      </c>
      <c r="C7712" t="s">
        <v>428</v>
      </c>
      <c r="D7712" t="s">
        <v>429</v>
      </c>
      <c r="E7712">
        <v>12.1683</v>
      </c>
      <c r="F7712">
        <f t="shared" si="124"/>
        <v>108</v>
      </c>
    </row>
    <row r="7713" spans="1:6" x14ac:dyDescent="0.35">
      <c r="A7713">
        <v>108028</v>
      </c>
      <c r="B7713" t="s">
        <v>8043</v>
      </c>
      <c r="C7713" t="s">
        <v>428</v>
      </c>
      <c r="D7713" t="s">
        <v>429</v>
      </c>
      <c r="E7713">
        <v>9.1632999999999996</v>
      </c>
      <c r="F7713">
        <f t="shared" si="124"/>
        <v>108</v>
      </c>
    </row>
    <row r="7714" spans="1:6" x14ac:dyDescent="0.35">
      <c r="A7714">
        <v>108029</v>
      </c>
      <c r="B7714" t="s">
        <v>8044</v>
      </c>
      <c r="C7714" t="s">
        <v>428</v>
      </c>
      <c r="D7714" t="s">
        <v>429</v>
      </c>
      <c r="E7714">
        <v>2.8258000000000001</v>
      </c>
      <c r="F7714">
        <f t="shared" si="124"/>
        <v>108</v>
      </c>
    </row>
    <row r="7715" spans="1:6" x14ac:dyDescent="0.35">
      <c r="A7715">
        <v>108030</v>
      </c>
      <c r="B7715" t="s">
        <v>8045</v>
      </c>
      <c r="C7715" t="s">
        <v>428</v>
      </c>
      <c r="D7715" t="s">
        <v>429</v>
      </c>
      <c r="E7715">
        <v>7.9691000000000001</v>
      </c>
      <c r="F7715">
        <f t="shared" si="124"/>
        <v>108</v>
      </c>
    </row>
    <row r="7716" spans="1:6" x14ac:dyDescent="0.35">
      <c r="A7716">
        <v>108031</v>
      </c>
      <c r="B7716" t="s">
        <v>8046</v>
      </c>
      <c r="C7716" t="s">
        <v>428</v>
      </c>
      <c r="D7716" t="s">
        <v>429</v>
      </c>
      <c r="E7716">
        <v>4.2965</v>
      </c>
      <c r="F7716">
        <f t="shared" si="124"/>
        <v>108</v>
      </c>
    </row>
    <row r="7717" spans="1:6" x14ac:dyDescent="0.35">
      <c r="A7717">
        <v>108032</v>
      </c>
      <c r="B7717" t="s">
        <v>8047</v>
      </c>
      <c r="C7717" t="s">
        <v>428</v>
      </c>
      <c r="D7717" t="s">
        <v>429</v>
      </c>
      <c r="E7717">
        <v>5.0172999999999996</v>
      </c>
      <c r="F7717">
        <f t="shared" si="124"/>
        <v>108</v>
      </c>
    </row>
    <row r="7718" spans="1:6" x14ac:dyDescent="0.35">
      <c r="A7718">
        <v>108033</v>
      </c>
      <c r="B7718" t="s">
        <v>8048</v>
      </c>
      <c r="C7718" t="s">
        <v>511</v>
      </c>
      <c r="D7718" t="s">
        <v>429</v>
      </c>
      <c r="E7718">
        <v>32.697000000000003</v>
      </c>
      <c r="F7718">
        <f t="shared" si="124"/>
        <v>108</v>
      </c>
    </row>
    <row r="7719" spans="1:6" x14ac:dyDescent="0.35">
      <c r="A7719">
        <v>108034</v>
      </c>
      <c r="B7719" t="s">
        <v>8049</v>
      </c>
      <c r="C7719" t="s">
        <v>428</v>
      </c>
      <c r="D7719" t="s">
        <v>429</v>
      </c>
      <c r="E7719">
        <v>5.4814999999999996</v>
      </c>
      <c r="F7719">
        <f t="shared" si="124"/>
        <v>108</v>
      </c>
    </row>
    <row r="7720" spans="1:6" x14ac:dyDescent="0.35">
      <c r="A7720">
        <v>108035</v>
      </c>
      <c r="B7720" t="s">
        <v>8050</v>
      </c>
      <c r="C7720" t="s">
        <v>428</v>
      </c>
      <c r="D7720" t="s">
        <v>429</v>
      </c>
      <c r="E7720">
        <v>6.0941999999999998</v>
      </c>
      <c r="F7720">
        <f t="shared" si="124"/>
        <v>108</v>
      </c>
    </row>
    <row r="7721" spans="1:6" x14ac:dyDescent="0.35">
      <c r="A7721">
        <v>108036</v>
      </c>
      <c r="B7721" t="s">
        <v>8051</v>
      </c>
      <c r="C7721" t="s">
        <v>428</v>
      </c>
      <c r="D7721" t="s">
        <v>429</v>
      </c>
      <c r="E7721">
        <v>6.0716000000000001</v>
      </c>
      <c r="F7721">
        <f t="shared" si="124"/>
        <v>108</v>
      </c>
    </row>
    <row r="7722" spans="1:6" x14ac:dyDescent="0.35">
      <c r="A7722">
        <v>108037</v>
      </c>
      <c r="B7722" t="s">
        <v>8052</v>
      </c>
      <c r="C7722" t="s">
        <v>428</v>
      </c>
      <c r="D7722" t="s">
        <v>429</v>
      </c>
      <c r="E7722">
        <v>2.8723999999999998</v>
      </c>
      <c r="F7722">
        <f t="shared" si="124"/>
        <v>108</v>
      </c>
    </row>
    <row r="7723" spans="1:6" x14ac:dyDescent="0.35">
      <c r="A7723">
        <v>108038</v>
      </c>
      <c r="B7723" t="s">
        <v>8053</v>
      </c>
      <c r="C7723" t="s">
        <v>428</v>
      </c>
      <c r="D7723" t="s">
        <v>429</v>
      </c>
      <c r="E7723">
        <v>3.0777000000000001</v>
      </c>
      <c r="F7723">
        <f t="shared" si="124"/>
        <v>108</v>
      </c>
    </row>
    <row r="7724" spans="1:6" x14ac:dyDescent="0.35">
      <c r="A7724">
        <v>108039</v>
      </c>
      <c r="B7724" t="s">
        <v>8054</v>
      </c>
      <c r="C7724" t="s">
        <v>428</v>
      </c>
      <c r="D7724" t="s">
        <v>429</v>
      </c>
      <c r="E7724">
        <v>13.173500000000001</v>
      </c>
      <c r="F7724">
        <f t="shared" si="124"/>
        <v>108</v>
      </c>
    </row>
    <row r="7725" spans="1:6" x14ac:dyDescent="0.35">
      <c r="A7725">
        <v>108040</v>
      </c>
      <c r="B7725" t="s">
        <v>8055</v>
      </c>
      <c r="C7725" t="s">
        <v>428</v>
      </c>
      <c r="D7725" t="s">
        <v>429</v>
      </c>
      <c r="E7725">
        <v>7.3322000000000003</v>
      </c>
      <c r="F7725">
        <f t="shared" si="124"/>
        <v>108</v>
      </c>
    </row>
    <row r="7726" spans="1:6" x14ac:dyDescent="0.35">
      <c r="A7726">
        <v>108041</v>
      </c>
      <c r="B7726" t="s">
        <v>8056</v>
      </c>
      <c r="C7726" t="s">
        <v>428</v>
      </c>
      <c r="D7726" t="s">
        <v>429</v>
      </c>
      <c r="E7726">
        <v>3.661</v>
      </c>
      <c r="F7726">
        <f t="shared" si="124"/>
        <v>108</v>
      </c>
    </row>
    <row r="7727" spans="1:6" x14ac:dyDescent="0.35">
      <c r="A7727">
        <v>108042</v>
      </c>
      <c r="B7727" t="s">
        <v>8057</v>
      </c>
      <c r="C7727" t="s">
        <v>428</v>
      </c>
      <c r="D7727" t="s">
        <v>429</v>
      </c>
      <c r="E7727">
        <v>5.3326000000000002</v>
      </c>
      <c r="F7727">
        <f t="shared" si="124"/>
        <v>108</v>
      </c>
    </row>
    <row r="7728" spans="1:6" x14ac:dyDescent="0.35">
      <c r="A7728">
        <v>108043</v>
      </c>
      <c r="B7728" t="s">
        <v>8058</v>
      </c>
      <c r="C7728" t="s">
        <v>428</v>
      </c>
      <c r="D7728" t="s">
        <v>429</v>
      </c>
      <c r="E7728">
        <v>8.1615000000000002</v>
      </c>
      <c r="F7728">
        <f t="shared" si="124"/>
        <v>108</v>
      </c>
    </row>
    <row r="7729" spans="1:6" x14ac:dyDescent="0.35">
      <c r="A7729">
        <v>108044</v>
      </c>
      <c r="B7729" t="s">
        <v>8059</v>
      </c>
      <c r="C7729" t="s">
        <v>428</v>
      </c>
      <c r="D7729" t="s">
        <v>429</v>
      </c>
      <c r="E7729">
        <v>9.7657000000000007</v>
      </c>
      <c r="F7729">
        <f t="shared" si="124"/>
        <v>108</v>
      </c>
    </row>
    <row r="7730" spans="1:6" x14ac:dyDescent="0.35">
      <c r="A7730">
        <v>108045</v>
      </c>
      <c r="B7730" t="s">
        <v>8060</v>
      </c>
      <c r="C7730" t="s">
        <v>428</v>
      </c>
      <c r="D7730" t="s">
        <v>429</v>
      </c>
      <c r="E7730">
        <v>4.8926999999999996</v>
      </c>
      <c r="F7730">
        <f t="shared" si="124"/>
        <v>108</v>
      </c>
    </row>
    <row r="7731" spans="1:6" x14ac:dyDescent="0.35">
      <c r="A7731">
        <v>108046</v>
      </c>
      <c r="B7731" t="s">
        <v>8061</v>
      </c>
      <c r="C7731" t="s">
        <v>428</v>
      </c>
      <c r="D7731" t="s">
        <v>429</v>
      </c>
      <c r="E7731">
        <v>2.1099000000000001</v>
      </c>
      <c r="F7731">
        <f t="shared" si="124"/>
        <v>108</v>
      </c>
    </row>
    <row r="7732" spans="1:6" x14ac:dyDescent="0.35">
      <c r="A7732">
        <v>108047</v>
      </c>
      <c r="B7732" t="s">
        <v>8062</v>
      </c>
      <c r="C7732" t="s">
        <v>428</v>
      </c>
      <c r="D7732" t="s">
        <v>429</v>
      </c>
      <c r="E7732">
        <v>3.5581999999999998</v>
      </c>
      <c r="F7732">
        <f t="shared" si="124"/>
        <v>108</v>
      </c>
    </row>
    <row r="7733" spans="1:6" x14ac:dyDescent="0.35">
      <c r="A7733">
        <v>108048</v>
      </c>
      <c r="B7733" t="s">
        <v>8063</v>
      </c>
      <c r="C7733" t="s">
        <v>428</v>
      </c>
      <c r="D7733" t="s">
        <v>429</v>
      </c>
      <c r="E7733">
        <v>3.6648999999999998</v>
      </c>
      <c r="F7733">
        <f t="shared" si="124"/>
        <v>108</v>
      </c>
    </row>
    <row r="7734" spans="1:6" x14ac:dyDescent="0.35">
      <c r="A7734">
        <v>108049</v>
      </c>
      <c r="B7734" t="s">
        <v>8064</v>
      </c>
      <c r="C7734" t="s">
        <v>428</v>
      </c>
      <c r="D7734" t="s">
        <v>429</v>
      </c>
      <c r="E7734">
        <v>4.6163999999999996</v>
      </c>
      <c r="F7734">
        <f t="shared" si="124"/>
        <v>108</v>
      </c>
    </row>
    <row r="7735" spans="1:6" x14ac:dyDescent="0.35">
      <c r="A7735">
        <v>108050</v>
      </c>
      <c r="B7735" t="s">
        <v>8065</v>
      </c>
      <c r="C7735" t="s">
        <v>438</v>
      </c>
      <c r="D7735" t="s">
        <v>429</v>
      </c>
      <c r="E7735">
        <v>20.582699999999999</v>
      </c>
      <c r="F7735">
        <f t="shared" si="124"/>
        <v>108</v>
      </c>
    </row>
    <row r="7736" spans="1:6" x14ac:dyDescent="0.35">
      <c r="A7736">
        <v>108051</v>
      </c>
      <c r="B7736" t="s">
        <v>8066</v>
      </c>
      <c r="C7736" t="s">
        <v>428</v>
      </c>
      <c r="D7736" t="s">
        <v>429</v>
      </c>
      <c r="E7736">
        <v>5.6942000000000004</v>
      </c>
      <c r="F7736">
        <f t="shared" si="124"/>
        <v>108</v>
      </c>
    </row>
    <row r="7737" spans="1:6" x14ac:dyDescent="0.35">
      <c r="A7737">
        <v>108052</v>
      </c>
      <c r="B7737" t="s">
        <v>8067</v>
      </c>
      <c r="C7737" t="s">
        <v>428</v>
      </c>
      <c r="D7737" t="s">
        <v>429</v>
      </c>
      <c r="E7737">
        <v>4.7150999999999996</v>
      </c>
      <c r="F7737">
        <f t="shared" si="124"/>
        <v>108</v>
      </c>
    </row>
    <row r="7738" spans="1:6" x14ac:dyDescent="0.35">
      <c r="A7738">
        <v>108053</v>
      </c>
      <c r="B7738" t="s">
        <v>8068</v>
      </c>
      <c r="C7738" t="s">
        <v>428</v>
      </c>
      <c r="D7738" t="s">
        <v>429</v>
      </c>
      <c r="E7738">
        <v>13.6586</v>
      </c>
      <c r="F7738">
        <f t="shared" si="124"/>
        <v>108</v>
      </c>
    </row>
    <row r="7739" spans="1:6" x14ac:dyDescent="0.35">
      <c r="A7739">
        <v>108054</v>
      </c>
      <c r="B7739" t="s">
        <v>8069</v>
      </c>
      <c r="C7739" t="s">
        <v>428</v>
      </c>
      <c r="D7739" t="s">
        <v>429</v>
      </c>
      <c r="E7739">
        <v>14.2837</v>
      </c>
      <c r="F7739">
        <f t="shared" si="124"/>
        <v>108</v>
      </c>
    </row>
    <row r="7740" spans="1:6" x14ac:dyDescent="0.35">
      <c r="A7740">
        <v>108055</v>
      </c>
      <c r="B7740" t="s">
        <v>8070</v>
      </c>
      <c r="C7740" t="s">
        <v>428</v>
      </c>
      <c r="D7740" t="s">
        <v>429</v>
      </c>
      <c r="E7740">
        <v>3.089</v>
      </c>
      <c r="F7740">
        <f t="shared" si="124"/>
        <v>108</v>
      </c>
    </row>
    <row r="7741" spans="1:6" x14ac:dyDescent="0.35">
      <c r="A7741">
        <v>109001</v>
      </c>
      <c r="B7741" t="s">
        <v>8071</v>
      </c>
      <c r="C7741" t="s">
        <v>428</v>
      </c>
      <c r="D7741" t="s">
        <v>429</v>
      </c>
      <c r="E7741">
        <v>13.2134</v>
      </c>
      <c r="F7741">
        <f t="shared" si="124"/>
        <v>109</v>
      </c>
    </row>
    <row r="7742" spans="1:6" x14ac:dyDescent="0.35">
      <c r="A7742">
        <v>109002</v>
      </c>
      <c r="B7742" t="s">
        <v>8072</v>
      </c>
      <c r="C7742" t="s">
        <v>432</v>
      </c>
      <c r="D7742" t="s">
        <v>433</v>
      </c>
      <c r="E7742">
        <v>69.055999999999997</v>
      </c>
      <c r="F7742">
        <f t="shared" si="124"/>
        <v>109</v>
      </c>
    </row>
    <row r="7743" spans="1:6" x14ac:dyDescent="0.35">
      <c r="A7743">
        <v>109003</v>
      </c>
      <c r="B7743" t="s">
        <v>8073</v>
      </c>
      <c r="C7743" t="s">
        <v>428</v>
      </c>
      <c r="D7743" t="s">
        <v>429</v>
      </c>
      <c r="E7743">
        <v>10.6675</v>
      </c>
      <c r="F7743">
        <f t="shared" si="124"/>
        <v>109</v>
      </c>
    </row>
    <row r="7744" spans="1:6" x14ac:dyDescent="0.35">
      <c r="A7744">
        <v>109004</v>
      </c>
      <c r="B7744" t="s">
        <v>8074</v>
      </c>
      <c r="C7744" t="s">
        <v>428</v>
      </c>
      <c r="D7744" t="s">
        <v>429</v>
      </c>
      <c r="E7744">
        <v>11.942299999999999</v>
      </c>
      <c r="F7744">
        <f t="shared" si="124"/>
        <v>109</v>
      </c>
    </row>
    <row r="7745" spans="1:6" x14ac:dyDescent="0.35">
      <c r="A7745">
        <v>109005</v>
      </c>
      <c r="B7745" t="s">
        <v>8075</v>
      </c>
      <c r="C7745" t="s">
        <v>442</v>
      </c>
      <c r="D7745" t="s">
        <v>433</v>
      </c>
      <c r="E7745">
        <v>24.4877</v>
      </c>
      <c r="F7745">
        <f t="shared" si="124"/>
        <v>109</v>
      </c>
    </row>
    <row r="7746" spans="1:6" x14ac:dyDescent="0.35">
      <c r="A7746">
        <v>109006</v>
      </c>
      <c r="B7746" t="s">
        <v>73</v>
      </c>
      <c r="C7746" t="s">
        <v>438</v>
      </c>
      <c r="D7746" t="s">
        <v>429</v>
      </c>
      <c r="E7746">
        <v>124.53959999999999</v>
      </c>
      <c r="F7746">
        <f t="shared" si="124"/>
        <v>109</v>
      </c>
    </row>
    <row r="7747" spans="1:6" x14ac:dyDescent="0.35">
      <c r="A7747">
        <v>109007</v>
      </c>
      <c r="B7747" t="s">
        <v>8076</v>
      </c>
      <c r="C7747" t="s">
        <v>442</v>
      </c>
      <c r="D7747" t="s">
        <v>433</v>
      </c>
      <c r="E7747">
        <v>9.8272999999999993</v>
      </c>
      <c r="F7747">
        <f t="shared" ref="F7747:F7810" si="125">INT(A7747/1000)</f>
        <v>109</v>
      </c>
    </row>
    <row r="7748" spans="1:6" x14ac:dyDescent="0.35">
      <c r="A7748">
        <v>109008</v>
      </c>
      <c r="B7748" t="s">
        <v>8077</v>
      </c>
      <c r="C7748" t="s">
        <v>428</v>
      </c>
      <c r="D7748" t="s">
        <v>429</v>
      </c>
      <c r="E7748">
        <v>9.4476999999999993</v>
      </c>
      <c r="F7748">
        <f t="shared" si="125"/>
        <v>109</v>
      </c>
    </row>
    <row r="7749" spans="1:6" x14ac:dyDescent="0.35">
      <c r="A7749">
        <v>109009</v>
      </c>
      <c r="B7749" t="s">
        <v>8078</v>
      </c>
      <c r="C7749" t="s">
        <v>428</v>
      </c>
      <c r="D7749" t="s">
        <v>429</v>
      </c>
      <c r="E7749">
        <v>14.8276</v>
      </c>
      <c r="F7749">
        <f t="shared" si="125"/>
        <v>109</v>
      </c>
    </row>
    <row r="7750" spans="1:6" x14ac:dyDescent="0.35">
      <c r="A7750">
        <v>109010</v>
      </c>
      <c r="B7750" t="s">
        <v>8079</v>
      </c>
      <c r="C7750" t="s">
        <v>428</v>
      </c>
      <c r="D7750" t="s">
        <v>429</v>
      </c>
      <c r="E7750">
        <v>8.3638999999999992</v>
      </c>
      <c r="F7750">
        <f t="shared" si="125"/>
        <v>109</v>
      </c>
    </row>
    <row r="7751" spans="1:6" x14ac:dyDescent="0.35">
      <c r="A7751">
        <v>109011</v>
      </c>
      <c r="B7751" t="s">
        <v>8080</v>
      </c>
      <c r="C7751" t="s">
        <v>442</v>
      </c>
      <c r="D7751" t="s">
        <v>433</v>
      </c>
      <c r="E7751">
        <v>7.8879000000000001</v>
      </c>
      <c r="F7751">
        <f t="shared" si="125"/>
        <v>109</v>
      </c>
    </row>
    <row r="7752" spans="1:6" x14ac:dyDescent="0.35">
      <c r="A7752">
        <v>109012</v>
      </c>
      <c r="B7752" t="s">
        <v>8081</v>
      </c>
      <c r="C7752" t="s">
        <v>428</v>
      </c>
      <c r="D7752" t="s">
        <v>429</v>
      </c>
      <c r="E7752">
        <v>9.7342999999999993</v>
      </c>
      <c r="F7752">
        <f t="shared" si="125"/>
        <v>109</v>
      </c>
    </row>
    <row r="7753" spans="1:6" x14ac:dyDescent="0.35">
      <c r="A7753">
        <v>109013</v>
      </c>
      <c r="B7753" t="s">
        <v>8082</v>
      </c>
      <c r="C7753" t="s">
        <v>442</v>
      </c>
      <c r="D7753" t="s">
        <v>433</v>
      </c>
      <c r="E7753">
        <v>9.6485000000000003</v>
      </c>
      <c r="F7753">
        <f t="shared" si="125"/>
        <v>109</v>
      </c>
    </row>
    <row r="7754" spans="1:6" x14ac:dyDescent="0.35">
      <c r="A7754">
        <v>109014</v>
      </c>
      <c r="B7754" t="s">
        <v>8083</v>
      </c>
      <c r="C7754" t="s">
        <v>432</v>
      </c>
      <c r="D7754" t="s">
        <v>433</v>
      </c>
      <c r="E7754">
        <v>15.545299999999999</v>
      </c>
      <c r="F7754">
        <f t="shared" si="125"/>
        <v>109</v>
      </c>
    </row>
    <row r="7755" spans="1:6" x14ac:dyDescent="0.35">
      <c r="A7755">
        <v>109015</v>
      </c>
      <c r="B7755" t="s">
        <v>8084</v>
      </c>
      <c r="C7755" t="s">
        <v>432</v>
      </c>
      <c r="D7755" t="s">
        <v>433</v>
      </c>
      <c r="E7755">
        <v>78.2286</v>
      </c>
      <c r="F7755">
        <f t="shared" si="125"/>
        <v>109</v>
      </c>
    </row>
    <row r="7756" spans="1:6" x14ac:dyDescent="0.35">
      <c r="A7756">
        <v>109016</v>
      </c>
      <c r="B7756" t="s">
        <v>8085</v>
      </c>
      <c r="C7756" t="s">
        <v>428</v>
      </c>
      <c r="D7756" t="s">
        <v>429</v>
      </c>
      <c r="E7756">
        <v>12.707000000000001</v>
      </c>
      <c r="F7756">
        <f t="shared" si="125"/>
        <v>109</v>
      </c>
    </row>
    <row r="7757" spans="1:6" x14ac:dyDescent="0.35">
      <c r="A7757">
        <v>109017</v>
      </c>
      <c r="B7757" t="s">
        <v>8086</v>
      </c>
      <c r="C7757" t="s">
        <v>442</v>
      </c>
      <c r="D7757" t="s">
        <v>433</v>
      </c>
      <c r="E7757">
        <v>47.802300000000002</v>
      </c>
      <c r="F7757">
        <f t="shared" si="125"/>
        <v>109</v>
      </c>
    </row>
    <row r="7758" spans="1:6" x14ac:dyDescent="0.35">
      <c r="A7758">
        <v>109018</v>
      </c>
      <c r="B7758" t="s">
        <v>8087</v>
      </c>
      <c r="C7758" t="s">
        <v>428</v>
      </c>
      <c r="D7758" t="s">
        <v>429</v>
      </c>
      <c r="E7758">
        <v>31.2775</v>
      </c>
      <c r="F7758">
        <f t="shared" si="125"/>
        <v>109</v>
      </c>
    </row>
    <row r="7759" spans="1:6" x14ac:dyDescent="0.35">
      <c r="A7759">
        <v>109019</v>
      </c>
      <c r="B7759" t="s">
        <v>8088</v>
      </c>
      <c r="C7759" t="s">
        <v>442</v>
      </c>
      <c r="D7759" t="s">
        <v>433</v>
      </c>
      <c r="E7759">
        <v>8.0066000000000006</v>
      </c>
      <c r="F7759">
        <f t="shared" si="125"/>
        <v>109</v>
      </c>
    </row>
    <row r="7760" spans="1:6" x14ac:dyDescent="0.35">
      <c r="A7760">
        <v>109020</v>
      </c>
      <c r="B7760" t="s">
        <v>8089</v>
      </c>
      <c r="C7760" t="s">
        <v>442</v>
      </c>
      <c r="D7760" t="s">
        <v>433</v>
      </c>
      <c r="E7760">
        <v>21.6219</v>
      </c>
      <c r="F7760">
        <f t="shared" si="125"/>
        <v>109</v>
      </c>
    </row>
    <row r="7761" spans="1:6" x14ac:dyDescent="0.35">
      <c r="A7761">
        <v>109021</v>
      </c>
      <c r="B7761" t="s">
        <v>8090</v>
      </c>
      <c r="C7761" t="s">
        <v>442</v>
      </c>
      <c r="D7761" t="s">
        <v>433</v>
      </c>
      <c r="E7761">
        <v>7.8468</v>
      </c>
      <c r="F7761">
        <f t="shared" si="125"/>
        <v>109</v>
      </c>
    </row>
    <row r="7762" spans="1:6" x14ac:dyDescent="0.35">
      <c r="A7762">
        <v>109022</v>
      </c>
      <c r="B7762" t="s">
        <v>8091</v>
      </c>
      <c r="C7762" t="s">
        <v>428</v>
      </c>
      <c r="D7762" t="s">
        <v>429</v>
      </c>
      <c r="E7762">
        <v>32.356699999999996</v>
      </c>
      <c r="F7762">
        <f t="shared" si="125"/>
        <v>109</v>
      </c>
    </row>
    <row r="7763" spans="1:6" x14ac:dyDescent="0.35">
      <c r="A7763">
        <v>109023</v>
      </c>
      <c r="B7763" t="s">
        <v>8092</v>
      </c>
      <c r="C7763" t="s">
        <v>428</v>
      </c>
      <c r="D7763" t="s">
        <v>429</v>
      </c>
      <c r="E7763">
        <v>18.671399999999998</v>
      </c>
      <c r="F7763">
        <f t="shared" si="125"/>
        <v>109</v>
      </c>
    </row>
    <row r="7764" spans="1:6" x14ac:dyDescent="0.35">
      <c r="A7764">
        <v>109024</v>
      </c>
      <c r="B7764" t="s">
        <v>8093</v>
      </c>
      <c r="C7764" t="s">
        <v>428</v>
      </c>
      <c r="D7764" t="s">
        <v>429</v>
      </c>
      <c r="E7764">
        <v>16.767700000000001</v>
      </c>
      <c r="F7764">
        <f t="shared" si="125"/>
        <v>109</v>
      </c>
    </row>
    <row r="7765" spans="1:6" x14ac:dyDescent="0.35">
      <c r="A7765">
        <v>109025</v>
      </c>
      <c r="B7765" t="s">
        <v>8094</v>
      </c>
      <c r="C7765" t="s">
        <v>428</v>
      </c>
      <c r="D7765" t="s">
        <v>429</v>
      </c>
      <c r="E7765">
        <v>11.2316</v>
      </c>
      <c r="F7765">
        <f t="shared" si="125"/>
        <v>109</v>
      </c>
    </row>
    <row r="7766" spans="1:6" x14ac:dyDescent="0.35">
      <c r="A7766">
        <v>109026</v>
      </c>
      <c r="B7766" t="s">
        <v>8095</v>
      </c>
      <c r="C7766" t="s">
        <v>442</v>
      </c>
      <c r="D7766" t="s">
        <v>433</v>
      </c>
      <c r="E7766">
        <v>6.1121999999999996</v>
      </c>
      <c r="F7766">
        <f t="shared" si="125"/>
        <v>109</v>
      </c>
    </row>
    <row r="7767" spans="1:6" x14ac:dyDescent="0.35">
      <c r="A7767">
        <v>109027</v>
      </c>
      <c r="B7767" t="s">
        <v>8096</v>
      </c>
      <c r="C7767" t="s">
        <v>428</v>
      </c>
      <c r="D7767" t="s">
        <v>429</v>
      </c>
      <c r="E7767">
        <v>16.001999999999999</v>
      </c>
      <c r="F7767">
        <f t="shared" si="125"/>
        <v>109</v>
      </c>
    </row>
    <row r="7768" spans="1:6" x14ac:dyDescent="0.35">
      <c r="A7768">
        <v>109028</v>
      </c>
      <c r="B7768" t="s">
        <v>8097</v>
      </c>
      <c r="C7768" t="s">
        <v>428</v>
      </c>
      <c r="D7768" t="s">
        <v>429</v>
      </c>
      <c r="E7768">
        <v>6.1978999999999997</v>
      </c>
      <c r="F7768">
        <f t="shared" si="125"/>
        <v>109</v>
      </c>
    </row>
    <row r="7769" spans="1:6" x14ac:dyDescent="0.35">
      <c r="A7769">
        <v>109029</v>
      </c>
      <c r="B7769" t="s">
        <v>8098</v>
      </c>
      <c r="C7769" t="s">
        <v>442</v>
      </c>
      <c r="D7769" t="s">
        <v>433</v>
      </c>
      <c r="E7769">
        <v>7.3821000000000003</v>
      </c>
      <c r="F7769">
        <f t="shared" si="125"/>
        <v>109</v>
      </c>
    </row>
    <row r="7770" spans="1:6" x14ac:dyDescent="0.35">
      <c r="A7770">
        <v>109030</v>
      </c>
      <c r="B7770" t="s">
        <v>8099</v>
      </c>
      <c r="C7770" t="s">
        <v>428</v>
      </c>
      <c r="D7770" t="s">
        <v>429</v>
      </c>
      <c r="E7770">
        <v>3.7614999999999998</v>
      </c>
      <c r="F7770">
        <f t="shared" si="125"/>
        <v>109</v>
      </c>
    </row>
    <row r="7771" spans="1:6" x14ac:dyDescent="0.35">
      <c r="A7771">
        <v>109031</v>
      </c>
      <c r="B7771" t="s">
        <v>8100</v>
      </c>
      <c r="C7771" t="s">
        <v>428</v>
      </c>
      <c r="D7771" t="s">
        <v>429</v>
      </c>
      <c r="E7771">
        <v>24.015999999999998</v>
      </c>
      <c r="F7771">
        <f t="shared" si="125"/>
        <v>109</v>
      </c>
    </row>
    <row r="7772" spans="1:6" x14ac:dyDescent="0.35">
      <c r="A7772">
        <v>109032</v>
      </c>
      <c r="B7772" t="s">
        <v>8101</v>
      </c>
      <c r="C7772" t="s">
        <v>428</v>
      </c>
      <c r="D7772" t="s">
        <v>429</v>
      </c>
      <c r="E7772">
        <v>13.866899999999999</v>
      </c>
      <c r="F7772">
        <f t="shared" si="125"/>
        <v>109</v>
      </c>
    </row>
    <row r="7773" spans="1:6" x14ac:dyDescent="0.35">
      <c r="A7773">
        <v>109033</v>
      </c>
      <c r="B7773" t="s">
        <v>8102</v>
      </c>
      <c r="C7773" t="s">
        <v>438</v>
      </c>
      <c r="D7773" t="s">
        <v>429</v>
      </c>
      <c r="E7773">
        <v>8.8585999999999991</v>
      </c>
      <c r="F7773">
        <f t="shared" si="125"/>
        <v>109</v>
      </c>
    </row>
    <row r="7774" spans="1:6" x14ac:dyDescent="0.35">
      <c r="A7774">
        <v>109034</v>
      </c>
      <c r="B7774" t="s">
        <v>8103</v>
      </c>
      <c r="C7774" t="s">
        <v>428</v>
      </c>
      <c r="D7774" t="s">
        <v>429</v>
      </c>
      <c r="E7774">
        <v>18.497499999999999</v>
      </c>
      <c r="F7774">
        <f t="shared" si="125"/>
        <v>109</v>
      </c>
    </row>
    <row r="7775" spans="1:6" x14ac:dyDescent="0.35">
      <c r="A7775">
        <v>109035</v>
      </c>
      <c r="B7775" t="s">
        <v>8104</v>
      </c>
      <c r="C7775" t="s">
        <v>428</v>
      </c>
      <c r="D7775" t="s">
        <v>429</v>
      </c>
      <c r="E7775">
        <v>12.3741</v>
      </c>
      <c r="F7775">
        <f t="shared" si="125"/>
        <v>109</v>
      </c>
    </row>
    <row r="7776" spans="1:6" x14ac:dyDescent="0.35">
      <c r="A7776">
        <v>109036</v>
      </c>
      <c r="B7776" t="s">
        <v>8105</v>
      </c>
      <c r="C7776" t="s">
        <v>442</v>
      </c>
      <c r="D7776" t="s">
        <v>433</v>
      </c>
      <c r="E7776">
        <v>26.300599999999999</v>
      </c>
      <c r="F7776">
        <f t="shared" si="125"/>
        <v>109</v>
      </c>
    </row>
    <row r="7777" spans="1:6" x14ac:dyDescent="0.35">
      <c r="A7777">
        <v>109037</v>
      </c>
      <c r="B7777" t="s">
        <v>8106</v>
      </c>
      <c r="C7777" t="s">
        <v>428</v>
      </c>
      <c r="D7777" t="s">
        <v>429</v>
      </c>
      <c r="E7777">
        <v>50.165999999999997</v>
      </c>
      <c r="F7777">
        <f t="shared" si="125"/>
        <v>109</v>
      </c>
    </row>
    <row r="7778" spans="1:6" x14ac:dyDescent="0.35">
      <c r="A7778">
        <v>109038</v>
      </c>
      <c r="B7778" t="s">
        <v>8107</v>
      </c>
      <c r="C7778" t="s">
        <v>442</v>
      </c>
      <c r="D7778" t="s">
        <v>433</v>
      </c>
      <c r="E7778">
        <v>18.394200000000001</v>
      </c>
      <c r="F7778">
        <f t="shared" si="125"/>
        <v>109</v>
      </c>
    </row>
    <row r="7779" spans="1:6" x14ac:dyDescent="0.35">
      <c r="A7779">
        <v>109039</v>
      </c>
      <c r="B7779" t="s">
        <v>8108</v>
      </c>
      <c r="C7779" t="s">
        <v>432</v>
      </c>
      <c r="D7779" t="s">
        <v>433</v>
      </c>
      <c r="E7779">
        <v>11.669600000000001</v>
      </c>
      <c r="F7779">
        <f t="shared" si="125"/>
        <v>109</v>
      </c>
    </row>
    <row r="7780" spans="1:6" x14ac:dyDescent="0.35">
      <c r="A7780">
        <v>109040</v>
      </c>
      <c r="B7780" t="s">
        <v>8109</v>
      </c>
      <c r="C7780" t="s">
        <v>428</v>
      </c>
      <c r="D7780" t="s">
        <v>429</v>
      </c>
      <c r="E7780">
        <v>12.0664</v>
      </c>
      <c r="F7780">
        <f t="shared" si="125"/>
        <v>109</v>
      </c>
    </row>
    <row r="7781" spans="1:6" x14ac:dyDescent="0.35">
      <c r="A7781">
        <v>110001</v>
      </c>
      <c r="B7781" t="s">
        <v>8110</v>
      </c>
      <c r="C7781" t="s">
        <v>438</v>
      </c>
      <c r="D7781" t="s">
        <v>429</v>
      </c>
      <c r="E7781">
        <v>402.6352</v>
      </c>
      <c r="F7781">
        <f t="shared" si="125"/>
        <v>110</v>
      </c>
    </row>
    <row r="7782" spans="1:6" x14ac:dyDescent="0.35">
      <c r="A7782">
        <v>110002</v>
      </c>
      <c r="B7782" t="s">
        <v>8111</v>
      </c>
      <c r="C7782" t="s">
        <v>511</v>
      </c>
      <c r="D7782" t="s">
        <v>429</v>
      </c>
      <c r="E7782">
        <v>149.24809999999999</v>
      </c>
      <c r="F7782">
        <f t="shared" si="125"/>
        <v>110</v>
      </c>
    </row>
    <row r="7783" spans="1:6" x14ac:dyDescent="0.35">
      <c r="A7783">
        <v>110003</v>
      </c>
      <c r="B7783" t="s">
        <v>8112</v>
      </c>
      <c r="C7783" t="s">
        <v>428</v>
      </c>
      <c r="D7783" t="s">
        <v>429</v>
      </c>
      <c r="E7783">
        <v>69.019000000000005</v>
      </c>
      <c r="F7783">
        <f t="shared" si="125"/>
        <v>110</v>
      </c>
    </row>
    <row r="7784" spans="1:6" x14ac:dyDescent="0.35">
      <c r="A7784">
        <v>110004</v>
      </c>
      <c r="B7784" t="s">
        <v>8113</v>
      </c>
      <c r="C7784" t="s">
        <v>428</v>
      </c>
      <c r="D7784" t="s">
        <v>429</v>
      </c>
      <c r="E7784">
        <v>150.8922</v>
      </c>
      <c r="F7784">
        <f t="shared" si="125"/>
        <v>110</v>
      </c>
    </row>
    <row r="7785" spans="1:6" x14ac:dyDescent="0.35">
      <c r="A7785">
        <v>110005</v>
      </c>
      <c r="B7785" t="s">
        <v>8114</v>
      </c>
      <c r="C7785" t="s">
        <v>428</v>
      </c>
      <c r="D7785" t="s">
        <v>429</v>
      </c>
      <c r="E7785">
        <v>35.505499999999998</v>
      </c>
      <c r="F7785">
        <f t="shared" si="125"/>
        <v>110</v>
      </c>
    </row>
    <row r="7786" spans="1:6" x14ac:dyDescent="0.35">
      <c r="A7786">
        <v>110006</v>
      </c>
      <c r="B7786" t="s">
        <v>8115</v>
      </c>
      <c r="C7786" t="s">
        <v>442</v>
      </c>
      <c r="D7786" t="s">
        <v>433</v>
      </c>
      <c r="E7786">
        <v>257.60890000000001</v>
      </c>
      <c r="F7786">
        <f t="shared" si="125"/>
        <v>110</v>
      </c>
    </row>
    <row r="7787" spans="1:6" x14ac:dyDescent="0.35">
      <c r="A7787">
        <v>110007</v>
      </c>
      <c r="B7787" t="s">
        <v>8116</v>
      </c>
      <c r="C7787" t="s">
        <v>428</v>
      </c>
      <c r="D7787" t="s">
        <v>429</v>
      </c>
      <c r="E7787">
        <v>41.096899999999998</v>
      </c>
      <c r="F7787">
        <f t="shared" si="125"/>
        <v>110</v>
      </c>
    </row>
    <row r="7788" spans="1:6" x14ac:dyDescent="0.35">
      <c r="A7788">
        <v>110008</v>
      </c>
      <c r="B7788" t="s">
        <v>8117</v>
      </c>
      <c r="C7788" t="s">
        <v>432</v>
      </c>
      <c r="D7788" t="s">
        <v>433</v>
      </c>
      <c r="E7788">
        <v>183.1771</v>
      </c>
      <c r="F7788">
        <f t="shared" si="125"/>
        <v>110</v>
      </c>
    </row>
    <row r="7789" spans="1:6" x14ac:dyDescent="0.35">
      <c r="A7789">
        <v>110009</v>
      </c>
      <c r="B7789" t="s">
        <v>8118</v>
      </c>
      <c r="C7789" t="s">
        <v>438</v>
      </c>
      <c r="D7789" t="s">
        <v>429</v>
      </c>
      <c r="E7789">
        <v>104.4325</v>
      </c>
      <c r="F7789">
        <f t="shared" si="125"/>
        <v>110</v>
      </c>
    </row>
    <row r="7790" spans="1:6" x14ac:dyDescent="0.35">
      <c r="A7790">
        <v>110010</v>
      </c>
      <c r="B7790" t="s">
        <v>8119</v>
      </c>
      <c r="C7790" t="s">
        <v>428</v>
      </c>
      <c r="D7790" t="s">
        <v>429</v>
      </c>
      <c r="E7790">
        <v>148.4821</v>
      </c>
      <c r="F7790">
        <f t="shared" si="125"/>
        <v>110</v>
      </c>
    </row>
    <row r="7791" spans="1:6" x14ac:dyDescent="0.35">
      <c r="A7791">
        <v>111001</v>
      </c>
      <c r="B7791" t="s">
        <v>8120</v>
      </c>
      <c r="C7791" t="s">
        <v>428</v>
      </c>
      <c r="D7791" t="s">
        <v>429</v>
      </c>
      <c r="E7791">
        <v>268.81229999999999</v>
      </c>
      <c r="F7791">
        <f t="shared" si="125"/>
        <v>111</v>
      </c>
    </row>
    <row r="7792" spans="1:6" x14ac:dyDescent="0.35">
      <c r="A7792">
        <v>111002</v>
      </c>
      <c r="B7792" t="s">
        <v>8121</v>
      </c>
      <c r="C7792" t="s">
        <v>451</v>
      </c>
      <c r="D7792" t="s">
        <v>433</v>
      </c>
      <c r="E7792">
        <v>54.951799999999999</v>
      </c>
      <c r="F7792">
        <f t="shared" si="125"/>
        <v>111</v>
      </c>
    </row>
    <row r="7793" spans="1:6" x14ac:dyDescent="0.35">
      <c r="A7793">
        <v>111003</v>
      </c>
      <c r="B7793" t="s">
        <v>8122</v>
      </c>
      <c r="C7793" t="s">
        <v>432</v>
      </c>
      <c r="D7793" t="s">
        <v>433</v>
      </c>
      <c r="E7793">
        <v>46.212899999999998</v>
      </c>
      <c r="F7793">
        <f t="shared" si="125"/>
        <v>111</v>
      </c>
    </row>
    <row r="7794" spans="1:6" x14ac:dyDescent="0.35">
      <c r="A7794">
        <v>111004</v>
      </c>
      <c r="B7794" t="s">
        <v>8123</v>
      </c>
      <c r="C7794" t="s">
        <v>442</v>
      </c>
      <c r="D7794" t="s">
        <v>433</v>
      </c>
      <c r="E7794">
        <v>11.164</v>
      </c>
      <c r="F7794">
        <f t="shared" si="125"/>
        <v>111</v>
      </c>
    </row>
    <row r="7795" spans="1:6" x14ac:dyDescent="0.35">
      <c r="A7795">
        <v>111005</v>
      </c>
      <c r="B7795" t="s">
        <v>8124</v>
      </c>
      <c r="C7795" t="s">
        <v>442</v>
      </c>
      <c r="D7795" t="s">
        <v>433</v>
      </c>
      <c r="E7795">
        <v>26.2318</v>
      </c>
      <c r="F7795">
        <f t="shared" si="125"/>
        <v>111</v>
      </c>
    </row>
    <row r="7796" spans="1:6" x14ac:dyDescent="0.35">
      <c r="A7796">
        <v>111006</v>
      </c>
      <c r="B7796" t="s">
        <v>8125</v>
      </c>
      <c r="C7796" t="s">
        <v>442</v>
      </c>
      <c r="D7796" t="s">
        <v>433</v>
      </c>
      <c r="E7796">
        <v>48.133600000000001</v>
      </c>
      <c r="F7796">
        <f t="shared" si="125"/>
        <v>111</v>
      </c>
    </row>
    <row r="7797" spans="1:6" x14ac:dyDescent="0.35">
      <c r="A7797">
        <v>111007</v>
      </c>
      <c r="B7797" t="s">
        <v>8126</v>
      </c>
      <c r="C7797" t="s">
        <v>432</v>
      </c>
      <c r="D7797" t="s">
        <v>433</v>
      </c>
      <c r="E7797">
        <v>94.9833</v>
      </c>
      <c r="F7797">
        <f t="shared" si="125"/>
        <v>111</v>
      </c>
    </row>
    <row r="7798" spans="1:6" x14ac:dyDescent="0.35">
      <c r="A7798">
        <v>111008</v>
      </c>
      <c r="B7798" t="s">
        <v>8127</v>
      </c>
      <c r="C7798" t="s">
        <v>442</v>
      </c>
      <c r="D7798" t="s">
        <v>433</v>
      </c>
      <c r="E7798">
        <v>31.322500000000002</v>
      </c>
      <c r="F7798">
        <f t="shared" si="125"/>
        <v>111</v>
      </c>
    </row>
    <row r="7799" spans="1:6" x14ac:dyDescent="0.35">
      <c r="A7799">
        <v>111009</v>
      </c>
      <c r="B7799" t="s">
        <v>8128</v>
      </c>
      <c r="C7799" t="s">
        <v>511</v>
      </c>
      <c r="D7799" t="s">
        <v>429</v>
      </c>
      <c r="E7799">
        <v>145.74109999999999</v>
      </c>
      <c r="F7799">
        <f t="shared" si="125"/>
        <v>111</v>
      </c>
    </row>
    <row r="7800" spans="1:6" x14ac:dyDescent="0.35">
      <c r="A7800">
        <v>111010</v>
      </c>
      <c r="B7800" t="s">
        <v>8129</v>
      </c>
      <c r="C7800" t="s">
        <v>432</v>
      </c>
      <c r="D7800" t="s">
        <v>433</v>
      </c>
      <c r="E7800">
        <v>50.208399999999997</v>
      </c>
      <c r="F7800">
        <f t="shared" si="125"/>
        <v>111</v>
      </c>
    </row>
    <row r="7801" spans="1:6" x14ac:dyDescent="0.35">
      <c r="A7801">
        <v>111011</v>
      </c>
      <c r="B7801" t="s">
        <v>8130</v>
      </c>
      <c r="C7801" t="s">
        <v>432</v>
      </c>
      <c r="D7801" t="s">
        <v>433</v>
      </c>
      <c r="E7801">
        <v>103.8563</v>
      </c>
      <c r="F7801">
        <f t="shared" si="125"/>
        <v>111</v>
      </c>
    </row>
    <row r="7802" spans="1:6" x14ac:dyDescent="0.35">
      <c r="A7802">
        <v>111012</v>
      </c>
      <c r="B7802" t="s">
        <v>8131</v>
      </c>
      <c r="C7802" t="s">
        <v>442</v>
      </c>
      <c r="D7802" t="s">
        <v>433</v>
      </c>
      <c r="E7802">
        <v>20.575500000000002</v>
      </c>
      <c r="F7802">
        <f t="shared" si="125"/>
        <v>111</v>
      </c>
    </row>
    <row r="7803" spans="1:6" x14ac:dyDescent="0.35">
      <c r="A7803">
        <v>111013</v>
      </c>
      <c r="B7803" t="s">
        <v>8132</v>
      </c>
      <c r="C7803" t="s">
        <v>428</v>
      </c>
      <c r="D7803" t="s">
        <v>429</v>
      </c>
      <c r="E7803">
        <v>44.755000000000003</v>
      </c>
      <c r="F7803">
        <f t="shared" si="125"/>
        <v>111</v>
      </c>
    </row>
    <row r="7804" spans="1:6" x14ac:dyDescent="0.35">
      <c r="A7804">
        <v>111014</v>
      </c>
      <c r="B7804" t="s">
        <v>8133</v>
      </c>
      <c r="C7804" t="s">
        <v>428</v>
      </c>
      <c r="D7804" t="s">
        <v>429</v>
      </c>
      <c r="E7804">
        <v>84.783299999999997</v>
      </c>
      <c r="F7804">
        <f t="shared" si="125"/>
        <v>111</v>
      </c>
    </row>
    <row r="7805" spans="1:6" x14ac:dyDescent="0.35">
      <c r="A7805">
        <v>111015</v>
      </c>
      <c r="B7805" t="s">
        <v>8134</v>
      </c>
      <c r="C7805" t="s">
        <v>432</v>
      </c>
      <c r="D7805" t="s">
        <v>433</v>
      </c>
      <c r="E7805">
        <v>97.766999999999996</v>
      </c>
      <c r="F7805">
        <f t="shared" si="125"/>
        <v>111</v>
      </c>
    </row>
    <row r="7806" spans="1:6" x14ac:dyDescent="0.35">
      <c r="A7806">
        <v>111016</v>
      </c>
      <c r="B7806" t="s">
        <v>8135</v>
      </c>
      <c r="C7806" t="s">
        <v>428</v>
      </c>
      <c r="D7806" t="s">
        <v>429</v>
      </c>
      <c r="E7806">
        <v>80.253600000000006</v>
      </c>
      <c r="F7806">
        <f t="shared" si="125"/>
        <v>111</v>
      </c>
    </row>
    <row r="7807" spans="1:6" x14ac:dyDescent="0.35">
      <c r="A7807">
        <v>111017</v>
      </c>
      <c r="B7807" t="s">
        <v>8136</v>
      </c>
      <c r="C7807" t="s">
        <v>442</v>
      </c>
      <c r="D7807" t="s">
        <v>433</v>
      </c>
      <c r="E7807">
        <v>35.398699999999998</v>
      </c>
      <c r="F7807">
        <f t="shared" si="125"/>
        <v>111</v>
      </c>
    </row>
    <row r="7808" spans="1:6" x14ac:dyDescent="0.35">
      <c r="A7808">
        <v>111018</v>
      </c>
      <c r="B7808" t="s">
        <v>8137</v>
      </c>
      <c r="C7808" t="s">
        <v>451</v>
      </c>
      <c r="D7808" t="s">
        <v>433</v>
      </c>
      <c r="E7808">
        <v>94.136700000000005</v>
      </c>
      <c r="F7808">
        <f t="shared" si="125"/>
        <v>111</v>
      </c>
    </row>
    <row r="7809" spans="1:6" x14ac:dyDescent="0.35">
      <c r="A7809">
        <v>111019</v>
      </c>
      <c r="B7809" t="s">
        <v>8138</v>
      </c>
      <c r="C7809" t="s">
        <v>432</v>
      </c>
      <c r="D7809" t="s">
        <v>433</v>
      </c>
      <c r="E7809">
        <v>15.119899999999999</v>
      </c>
      <c r="F7809">
        <f t="shared" si="125"/>
        <v>111</v>
      </c>
    </row>
    <row r="7810" spans="1:6" x14ac:dyDescent="0.35">
      <c r="A7810">
        <v>111020</v>
      </c>
      <c r="B7810" t="s">
        <v>8139</v>
      </c>
      <c r="C7810" t="s">
        <v>451</v>
      </c>
      <c r="D7810" t="s">
        <v>433</v>
      </c>
      <c r="E7810">
        <v>100.5715</v>
      </c>
      <c r="F7810">
        <f t="shared" si="125"/>
        <v>111</v>
      </c>
    </row>
    <row r="7811" spans="1:6" x14ac:dyDescent="0.35">
      <c r="A7811">
        <v>111021</v>
      </c>
      <c r="B7811" t="s">
        <v>8140</v>
      </c>
      <c r="C7811" t="s">
        <v>442</v>
      </c>
      <c r="D7811" t="s">
        <v>433</v>
      </c>
      <c r="E7811">
        <v>108.3276</v>
      </c>
      <c r="F7811">
        <f t="shared" ref="F7811:F7874" si="126">INT(A7811/1000)</f>
        <v>111</v>
      </c>
    </row>
    <row r="7812" spans="1:6" x14ac:dyDescent="0.35">
      <c r="A7812">
        <v>111022</v>
      </c>
      <c r="B7812" t="s">
        <v>8141</v>
      </c>
      <c r="C7812" t="s">
        <v>428</v>
      </c>
      <c r="D7812" t="s">
        <v>429</v>
      </c>
      <c r="E7812">
        <v>26.035499999999999</v>
      </c>
      <c r="F7812">
        <f t="shared" si="126"/>
        <v>111</v>
      </c>
    </row>
    <row r="7813" spans="1:6" x14ac:dyDescent="0.35">
      <c r="A7813">
        <v>111023</v>
      </c>
      <c r="B7813" t="s">
        <v>8142</v>
      </c>
      <c r="C7813" t="s">
        <v>432</v>
      </c>
      <c r="D7813" t="s">
        <v>433</v>
      </c>
      <c r="E7813">
        <v>43.8078</v>
      </c>
      <c r="F7813">
        <f t="shared" si="126"/>
        <v>111</v>
      </c>
    </row>
    <row r="7814" spans="1:6" x14ac:dyDescent="0.35">
      <c r="A7814">
        <v>111024</v>
      </c>
      <c r="B7814" t="s">
        <v>8143</v>
      </c>
      <c r="C7814" t="s">
        <v>432</v>
      </c>
      <c r="D7814" t="s">
        <v>433</v>
      </c>
      <c r="E7814">
        <v>7.6024000000000003</v>
      </c>
      <c r="F7814">
        <f t="shared" si="126"/>
        <v>111</v>
      </c>
    </row>
    <row r="7815" spans="1:6" x14ac:dyDescent="0.35">
      <c r="A7815">
        <v>111025</v>
      </c>
      <c r="B7815" t="s">
        <v>8144</v>
      </c>
      <c r="C7815" t="s">
        <v>432</v>
      </c>
      <c r="D7815" t="s">
        <v>433</v>
      </c>
      <c r="E7815">
        <v>36.552599999999998</v>
      </c>
      <c r="F7815">
        <f t="shared" si="126"/>
        <v>111</v>
      </c>
    </row>
    <row r="7816" spans="1:6" x14ac:dyDescent="0.35">
      <c r="A7816">
        <v>111026</v>
      </c>
      <c r="B7816" t="s">
        <v>8145</v>
      </c>
      <c r="C7816" t="s">
        <v>432</v>
      </c>
      <c r="D7816" t="s">
        <v>433</v>
      </c>
      <c r="E7816">
        <v>25.745799999999999</v>
      </c>
      <c r="F7816">
        <f t="shared" si="126"/>
        <v>111</v>
      </c>
    </row>
    <row r="7817" spans="1:6" x14ac:dyDescent="0.35">
      <c r="A7817">
        <v>111027</v>
      </c>
      <c r="B7817" t="s">
        <v>8146</v>
      </c>
      <c r="C7817" t="s">
        <v>442</v>
      </c>
      <c r="D7817" t="s">
        <v>433</v>
      </c>
      <c r="E7817">
        <v>47.104999999999997</v>
      </c>
      <c r="F7817">
        <f t="shared" si="126"/>
        <v>111</v>
      </c>
    </row>
    <row r="7818" spans="1:6" x14ac:dyDescent="0.35">
      <c r="A7818">
        <v>111028</v>
      </c>
      <c r="B7818" t="s">
        <v>8147</v>
      </c>
      <c r="C7818" t="s">
        <v>428</v>
      </c>
      <c r="D7818" t="s">
        <v>429</v>
      </c>
      <c r="E7818">
        <v>30.2151</v>
      </c>
      <c r="F7818">
        <f t="shared" si="126"/>
        <v>111</v>
      </c>
    </row>
    <row r="7819" spans="1:6" x14ac:dyDescent="0.35">
      <c r="A7819">
        <v>111029</v>
      </c>
      <c r="B7819" t="s">
        <v>8148</v>
      </c>
      <c r="C7819" t="s">
        <v>432</v>
      </c>
      <c r="D7819" t="s">
        <v>433</v>
      </c>
      <c r="E7819">
        <v>18.896100000000001</v>
      </c>
      <c r="F7819">
        <f t="shared" si="126"/>
        <v>111</v>
      </c>
    </row>
    <row r="7820" spans="1:6" x14ac:dyDescent="0.35">
      <c r="A7820">
        <v>111030</v>
      </c>
      <c r="B7820" t="s">
        <v>8149</v>
      </c>
      <c r="C7820" t="s">
        <v>428</v>
      </c>
      <c r="D7820" t="s">
        <v>429</v>
      </c>
      <c r="E7820">
        <v>48.104100000000003</v>
      </c>
      <c r="F7820">
        <f t="shared" si="126"/>
        <v>111</v>
      </c>
    </row>
    <row r="7821" spans="1:6" x14ac:dyDescent="0.35">
      <c r="A7821">
        <v>111031</v>
      </c>
      <c r="B7821" t="s">
        <v>8150</v>
      </c>
      <c r="C7821" t="s">
        <v>428</v>
      </c>
      <c r="D7821" t="s">
        <v>429</v>
      </c>
      <c r="E7821">
        <v>124.82170000000001</v>
      </c>
      <c r="F7821">
        <f t="shared" si="126"/>
        <v>111</v>
      </c>
    </row>
    <row r="7822" spans="1:6" x14ac:dyDescent="0.35">
      <c r="A7822">
        <v>111032</v>
      </c>
      <c r="B7822" t="s">
        <v>8151</v>
      </c>
      <c r="C7822" t="s">
        <v>442</v>
      </c>
      <c r="D7822" t="s">
        <v>433</v>
      </c>
      <c r="E7822">
        <v>16.682600000000001</v>
      </c>
      <c r="F7822">
        <f t="shared" si="126"/>
        <v>111</v>
      </c>
    </row>
    <row r="7823" spans="1:6" x14ac:dyDescent="0.35">
      <c r="A7823">
        <v>111033</v>
      </c>
      <c r="B7823" t="s">
        <v>8152</v>
      </c>
      <c r="C7823" t="s">
        <v>442</v>
      </c>
      <c r="D7823" t="s">
        <v>433</v>
      </c>
      <c r="E7823">
        <v>43.203000000000003</v>
      </c>
      <c r="F7823">
        <f t="shared" si="126"/>
        <v>111</v>
      </c>
    </row>
    <row r="7824" spans="1:6" x14ac:dyDescent="0.35">
      <c r="A7824">
        <v>111034</v>
      </c>
      <c r="B7824" t="s">
        <v>8153</v>
      </c>
      <c r="C7824" t="s">
        <v>428</v>
      </c>
      <c r="D7824" t="s">
        <v>429</v>
      </c>
      <c r="E7824">
        <v>174.8827</v>
      </c>
      <c r="F7824">
        <f t="shared" si="126"/>
        <v>111</v>
      </c>
    </row>
    <row r="7825" spans="1:6" x14ac:dyDescent="0.35">
      <c r="A7825">
        <v>111035</v>
      </c>
      <c r="B7825" t="s">
        <v>8154</v>
      </c>
      <c r="C7825" t="s">
        <v>511</v>
      </c>
      <c r="D7825" t="s">
        <v>429</v>
      </c>
      <c r="E7825">
        <v>208.91220000000001</v>
      </c>
      <c r="F7825">
        <f t="shared" si="126"/>
        <v>111</v>
      </c>
    </row>
    <row r="7826" spans="1:6" x14ac:dyDescent="0.35">
      <c r="A7826">
        <v>111036</v>
      </c>
      <c r="B7826" t="s">
        <v>8155</v>
      </c>
      <c r="C7826" t="s">
        <v>432</v>
      </c>
      <c r="D7826" t="s">
        <v>433</v>
      </c>
      <c r="E7826">
        <v>67.921099999999996</v>
      </c>
      <c r="F7826">
        <f t="shared" si="126"/>
        <v>111</v>
      </c>
    </row>
    <row r="7827" spans="1:6" x14ac:dyDescent="0.35">
      <c r="A7827">
        <v>111037</v>
      </c>
      <c r="B7827" t="s">
        <v>8156</v>
      </c>
      <c r="C7827" t="s">
        <v>442</v>
      </c>
      <c r="D7827" t="s">
        <v>433</v>
      </c>
      <c r="E7827">
        <v>10.9971</v>
      </c>
      <c r="F7827">
        <f t="shared" si="126"/>
        <v>111</v>
      </c>
    </row>
    <row r="7828" spans="1:6" x14ac:dyDescent="0.35">
      <c r="A7828">
        <v>111038</v>
      </c>
      <c r="B7828" t="s">
        <v>8157</v>
      </c>
      <c r="C7828" t="s">
        <v>442</v>
      </c>
      <c r="D7828" t="s">
        <v>433</v>
      </c>
      <c r="E7828">
        <v>20.745699999999999</v>
      </c>
      <c r="F7828">
        <f t="shared" si="126"/>
        <v>111</v>
      </c>
    </row>
    <row r="7829" spans="1:6" x14ac:dyDescent="0.35">
      <c r="A7829">
        <v>111039</v>
      </c>
      <c r="B7829" t="s">
        <v>8158</v>
      </c>
      <c r="C7829" t="s">
        <v>432</v>
      </c>
      <c r="D7829" t="s">
        <v>433</v>
      </c>
      <c r="E7829">
        <v>44.564100000000003</v>
      </c>
      <c r="F7829">
        <f t="shared" si="126"/>
        <v>111</v>
      </c>
    </row>
    <row r="7830" spans="1:6" x14ac:dyDescent="0.35">
      <c r="A7830">
        <v>111040</v>
      </c>
      <c r="B7830" t="s">
        <v>8159</v>
      </c>
      <c r="C7830" t="s">
        <v>428</v>
      </c>
      <c r="D7830" t="s">
        <v>429</v>
      </c>
      <c r="E7830">
        <v>24.078199999999999</v>
      </c>
      <c r="F7830">
        <f t="shared" si="126"/>
        <v>111</v>
      </c>
    </row>
    <row r="7831" spans="1:6" x14ac:dyDescent="0.35">
      <c r="A7831">
        <v>111041</v>
      </c>
      <c r="B7831" t="s">
        <v>8160</v>
      </c>
      <c r="C7831" t="s">
        <v>428</v>
      </c>
      <c r="D7831" t="s">
        <v>429</v>
      </c>
      <c r="E7831">
        <v>31.9819</v>
      </c>
      <c r="F7831">
        <f t="shared" si="126"/>
        <v>111</v>
      </c>
    </row>
    <row r="7832" spans="1:6" x14ac:dyDescent="0.35">
      <c r="A7832">
        <v>111042</v>
      </c>
      <c r="B7832" t="s">
        <v>8161</v>
      </c>
      <c r="C7832" t="s">
        <v>451</v>
      </c>
      <c r="D7832" t="s">
        <v>433</v>
      </c>
      <c r="E7832">
        <v>93.725700000000003</v>
      </c>
      <c r="F7832">
        <f t="shared" si="126"/>
        <v>111</v>
      </c>
    </row>
    <row r="7833" spans="1:6" x14ac:dyDescent="0.35">
      <c r="A7833">
        <v>111043</v>
      </c>
      <c r="B7833" t="s">
        <v>8162</v>
      </c>
      <c r="C7833" t="s">
        <v>428</v>
      </c>
      <c r="D7833" t="s">
        <v>429</v>
      </c>
      <c r="E7833">
        <v>20.305599999999998</v>
      </c>
      <c r="F7833">
        <f t="shared" si="126"/>
        <v>111</v>
      </c>
    </row>
    <row r="7834" spans="1:6" x14ac:dyDescent="0.35">
      <c r="A7834">
        <v>111044</v>
      </c>
      <c r="B7834" t="s">
        <v>8163</v>
      </c>
      <c r="C7834" t="s">
        <v>428</v>
      </c>
      <c r="D7834" t="s">
        <v>429</v>
      </c>
      <c r="E7834">
        <v>84.7774</v>
      </c>
      <c r="F7834">
        <f t="shared" si="126"/>
        <v>111</v>
      </c>
    </row>
    <row r="7835" spans="1:6" x14ac:dyDescent="0.35">
      <c r="A7835">
        <v>111045</v>
      </c>
      <c r="B7835" t="s">
        <v>8164</v>
      </c>
      <c r="C7835" t="s">
        <v>432</v>
      </c>
      <c r="D7835" t="s">
        <v>433</v>
      </c>
      <c r="E7835">
        <v>19.386600000000001</v>
      </c>
      <c r="F7835">
        <f t="shared" si="126"/>
        <v>111</v>
      </c>
    </row>
    <row r="7836" spans="1:6" x14ac:dyDescent="0.35">
      <c r="A7836">
        <v>111046</v>
      </c>
      <c r="B7836" t="s">
        <v>8165</v>
      </c>
      <c r="C7836" t="s">
        <v>432</v>
      </c>
      <c r="D7836" t="s">
        <v>433</v>
      </c>
      <c r="E7836">
        <v>34.854799999999997</v>
      </c>
      <c r="F7836">
        <f t="shared" si="126"/>
        <v>111</v>
      </c>
    </row>
    <row r="7837" spans="1:6" x14ac:dyDescent="0.35">
      <c r="A7837">
        <v>111047</v>
      </c>
      <c r="B7837" t="s">
        <v>8166</v>
      </c>
      <c r="C7837" t="s">
        <v>428</v>
      </c>
      <c r="D7837" t="s">
        <v>429</v>
      </c>
      <c r="E7837">
        <v>45.298900000000003</v>
      </c>
      <c r="F7837">
        <f t="shared" si="126"/>
        <v>111</v>
      </c>
    </row>
    <row r="7838" spans="1:6" x14ac:dyDescent="0.35">
      <c r="A7838">
        <v>111048</v>
      </c>
      <c r="B7838" t="s">
        <v>8167</v>
      </c>
      <c r="C7838" t="s">
        <v>432</v>
      </c>
      <c r="D7838" t="s">
        <v>433</v>
      </c>
      <c r="E7838">
        <v>73.985600000000005</v>
      </c>
      <c r="F7838">
        <f t="shared" si="126"/>
        <v>111</v>
      </c>
    </row>
    <row r="7839" spans="1:6" x14ac:dyDescent="0.35">
      <c r="A7839">
        <v>111049</v>
      </c>
      <c r="B7839" t="s">
        <v>8168</v>
      </c>
      <c r="C7839" t="s">
        <v>442</v>
      </c>
      <c r="D7839" t="s">
        <v>433</v>
      </c>
      <c r="E7839">
        <v>61.955100000000002</v>
      </c>
      <c r="F7839">
        <f t="shared" si="126"/>
        <v>111</v>
      </c>
    </row>
    <row r="7840" spans="1:6" x14ac:dyDescent="0.35">
      <c r="A7840">
        <v>111050</v>
      </c>
      <c r="B7840" t="s">
        <v>8169</v>
      </c>
      <c r="C7840" t="s">
        <v>432</v>
      </c>
      <c r="D7840" t="s">
        <v>433</v>
      </c>
      <c r="E7840">
        <v>75.727900000000005</v>
      </c>
      <c r="F7840">
        <f t="shared" si="126"/>
        <v>111</v>
      </c>
    </row>
    <row r="7841" spans="1:6" x14ac:dyDescent="0.35">
      <c r="A7841">
        <v>111051</v>
      </c>
      <c r="B7841" t="s">
        <v>8170</v>
      </c>
      <c r="C7841" t="s">
        <v>442</v>
      </c>
      <c r="D7841" t="s">
        <v>433</v>
      </c>
      <c r="E7841">
        <v>23.7883</v>
      </c>
      <c r="F7841">
        <f t="shared" si="126"/>
        <v>111</v>
      </c>
    </row>
    <row r="7842" spans="1:6" x14ac:dyDescent="0.35">
      <c r="A7842">
        <v>111052</v>
      </c>
      <c r="B7842" t="s">
        <v>8171</v>
      </c>
      <c r="C7842" t="s">
        <v>428</v>
      </c>
      <c r="D7842" t="s">
        <v>429</v>
      </c>
      <c r="E7842">
        <v>37.218000000000004</v>
      </c>
      <c r="F7842">
        <f t="shared" si="126"/>
        <v>111</v>
      </c>
    </row>
    <row r="7843" spans="1:6" x14ac:dyDescent="0.35">
      <c r="A7843">
        <v>111053</v>
      </c>
      <c r="B7843" t="s">
        <v>8172</v>
      </c>
      <c r="C7843" t="s">
        <v>442</v>
      </c>
      <c r="D7843" t="s">
        <v>433</v>
      </c>
      <c r="E7843">
        <v>15.439500000000001</v>
      </c>
      <c r="F7843">
        <f t="shared" si="126"/>
        <v>111</v>
      </c>
    </row>
    <row r="7844" spans="1:6" x14ac:dyDescent="0.35">
      <c r="A7844">
        <v>111054</v>
      </c>
      <c r="B7844" t="s">
        <v>8173</v>
      </c>
      <c r="C7844" t="s">
        <v>428</v>
      </c>
      <c r="D7844" t="s">
        <v>429</v>
      </c>
      <c r="E7844">
        <v>29.814800000000002</v>
      </c>
      <c r="F7844">
        <f t="shared" si="126"/>
        <v>111</v>
      </c>
    </row>
    <row r="7845" spans="1:6" x14ac:dyDescent="0.35">
      <c r="A7845">
        <v>111055</v>
      </c>
      <c r="B7845" t="s">
        <v>8174</v>
      </c>
      <c r="C7845" t="s">
        <v>442</v>
      </c>
      <c r="D7845" t="s">
        <v>433</v>
      </c>
      <c r="E7845">
        <v>15.1775</v>
      </c>
      <c r="F7845">
        <f t="shared" si="126"/>
        <v>111</v>
      </c>
    </row>
    <row r="7846" spans="1:6" x14ac:dyDescent="0.35">
      <c r="A7846">
        <v>111056</v>
      </c>
      <c r="B7846" t="s">
        <v>8175</v>
      </c>
      <c r="C7846" t="s">
        <v>428</v>
      </c>
      <c r="D7846" t="s">
        <v>429</v>
      </c>
      <c r="E7846">
        <v>16.613700000000001</v>
      </c>
      <c r="F7846">
        <f t="shared" si="126"/>
        <v>111</v>
      </c>
    </row>
    <row r="7847" spans="1:6" x14ac:dyDescent="0.35">
      <c r="A7847">
        <v>111057</v>
      </c>
      <c r="B7847" t="s">
        <v>8176</v>
      </c>
      <c r="C7847" t="s">
        <v>428</v>
      </c>
      <c r="D7847" t="s">
        <v>429</v>
      </c>
      <c r="E7847">
        <v>38.472900000000003</v>
      </c>
      <c r="F7847">
        <f t="shared" si="126"/>
        <v>111</v>
      </c>
    </row>
    <row r="7848" spans="1:6" x14ac:dyDescent="0.35">
      <c r="A7848">
        <v>111058</v>
      </c>
      <c r="B7848" t="s">
        <v>8177</v>
      </c>
      <c r="C7848" t="s">
        <v>451</v>
      </c>
      <c r="D7848" t="s">
        <v>433</v>
      </c>
      <c r="E7848">
        <v>49.933100000000003</v>
      </c>
      <c r="F7848">
        <f t="shared" si="126"/>
        <v>111</v>
      </c>
    </row>
    <row r="7849" spans="1:6" x14ac:dyDescent="0.35">
      <c r="A7849">
        <v>111059</v>
      </c>
      <c r="B7849" t="s">
        <v>8178</v>
      </c>
      <c r="C7849" t="s">
        <v>428</v>
      </c>
      <c r="D7849" t="s">
        <v>429</v>
      </c>
      <c r="E7849">
        <v>42.024799999999999</v>
      </c>
      <c r="F7849">
        <f t="shared" si="126"/>
        <v>111</v>
      </c>
    </row>
    <row r="7850" spans="1:6" x14ac:dyDescent="0.35">
      <c r="A7850">
        <v>111060</v>
      </c>
      <c r="B7850" t="s">
        <v>8179</v>
      </c>
      <c r="C7850" t="s">
        <v>442</v>
      </c>
      <c r="D7850" t="s">
        <v>433</v>
      </c>
      <c r="E7850">
        <v>31.2606</v>
      </c>
      <c r="F7850">
        <f t="shared" si="126"/>
        <v>111</v>
      </c>
    </row>
    <row r="7851" spans="1:6" x14ac:dyDescent="0.35">
      <c r="A7851">
        <v>111061</v>
      </c>
      <c r="B7851" t="s">
        <v>8180</v>
      </c>
      <c r="C7851" t="s">
        <v>432</v>
      </c>
      <c r="D7851" t="s">
        <v>433</v>
      </c>
      <c r="E7851">
        <v>44.595700000000001</v>
      </c>
      <c r="F7851">
        <f t="shared" si="126"/>
        <v>111</v>
      </c>
    </row>
    <row r="7852" spans="1:6" x14ac:dyDescent="0.35">
      <c r="A7852">
        <v>111062</v>
      </c>
      <c r="B7852" t="s">
        <v>8181</v>
      </c>
      <c r="C7852" t="s">
        <v>438</v>
      </c>
      <c r="D7852" t="s">
        <v>429</v>
      </c>
      <c r="E7852">
        <v>87.816500000000005</v>
      </c>
      <c r="F7852">
        <f t="shared" si="126"/>
        <v>111</v>
      </c>
    </row>
    <row r="7853" spans="1:6" x14ac:dyDescent="0.35">
      <c r="A7853">
        <v>111063</v>
      </c>
      <c r="B7853" t="s">
        <v>8182</v>
      </c>
      <c r="C7853" t="s">
        <v>428</v>
      </c>
      <c r="D7853" t="s">
        <v>429</v>
      </c>
      <c r="E7853">
        <v>71.935199999999995</v>
      </c>
      <c r="F7853">
        <f t="shared" si="126"/>
        <v>111</v>
      </c>
    </row>
    <row r="7854" spans="1:6" x14ac:dyDescent="0.35">
      <c r="A7854">
        <v>111064</v>
      </c>
      <c r="B7854" t="s">
        <v>8183</v>
      </c>
      <c r="C7854" t="s">
        <v>432</v>
      </c>
      <c r="D7854" t="s">
        <v>433</v>
      </c>
      <c r="E7854">
        <v>63.805999999999997</v>
      </c>
      <c r="F7854">
        <f t="shared" si="126"/>
        <v>111</v>
      </c>
    </row>
    <row r="7855" spans="1:6" x14ac:dyDescent="0.35">
      <c r="A7855">
        <v>111065</v>
      </c>
      <c r="B7855" t="s">
        <v>8184</v>
      </c>
      <c r="C7855" t="s">
        <v>428</v>
      </c>
      <c r="D7855" t="s">
        <v>429</v>
      </c>
      <c r="E7855">
        <v>25.965800000000002</v>
      </c>
      <c r="F7855">
        <f t="shared" si="126"/>
        <v>111</v>
      </c>
    </row>
    <row r="7856" spans="1:6" x14ac:dyDescent="0.35">
      <c r="A7856">
        <v>111066</v>
      </c>
      <c r="B7856" t="s">
        <v>8185</v>
      </c>
      <c r="C7856" t="s">
        <v>451</v>
      </c>
      <c r="D7856" t="s">
        <v>433</v>
      </c>
      <c r="E7856">
        <v>231.13630000000001</v>
      </c>
      <c r="F7856">
        <f t="shared" si="126"/>
        <v>111</v>
      </c>
    </row>
    <row r="7857" spans="1:6" x14ac:dyDescent="0.35">
      <c r="A7857">
        <v>111067</v>
      </c>
      <c r="B7857" t="s">
        <v>8186</v>
      </c>
      <c r="C7857" t="s">
        <v>428</v>
      </c>
      <c r="D7857" t="s">
        <v>429</v>
      </c>
      <c r="E7857">
        <v>84.067300000000003</v>
      </c>
      <c r="F7857">
        <f t="shared" si="126"/>
        <v>111</v>
      </c>
    </row>
    <row r="7858" spans="1:6" x14ac:dyDescent="0.35">
      <c r="A7858">
        <v>111068</v>
      </c>
      <c r="B7858" t="s">
        <v>8187</v>
      </c>
      <c r="C7858" t="s">
        <v>442</v>
      </c>
      <c r="D7858" t="s">
        <v>433</v>
      </c>
      <c r="E7858">
        <v>116.0814</v>
      </c>
      <c r="F7858">
        <f t="shared" si="126"/>
        <v>111</v>
      </c>
    </row>
    <row r="7859" spans="1:6" x14ac:dyDescent="0.35">
      <c r="A7859">
        <v>111069</v>
      </c>
      <c r="B7859" t="s">
        <v>8188</v>
      </c>
      <c r="C7859" t="s">
        <v>442</v>
      </c>
      <c r="D7859" t="s">
        <v>433</v>
      </c>
      <c r="E7859">
        <v>36.179099999999998</v>
      </c>
      <c r="F7859">
        <f t="shared" si="126"/>
        <v>111</v>
      </c>
    </row>
    <row r="7860" spans="1:6" x14ac:dyDescent="0.35">
      <c r="A7860">
        <v>111070</v>
      </c>
      <c r="B7860" t="s">
        <v>8189</v>
      </c>
      <c r="C7860" t="s">
        <v>428</v>
      </c>
      <c r="D7860" t="s">
        <v>429</v>
      </c>
      <c r="E7860">
        <v>35.972499999999997</v>
      </c>
      <c r="F7860">
        <f t="shared" si="126"/>
        <v>111</v>
      </c>
    </row>
    <row r="7861" spans="1:6" x14ac:dyDescent="0.35">
      <c r="A7861">
        <v>111071</v>
      </c>
      <c r="B7861" t="s">
        <v>8190</v>
      </c>
      <c r="C7861" t="s">
        <v>428</v>
      </c>
      <c r="D7861" t="s">
        <v>429</v>
      </c>
      <c r="E7861">
        <v>89.178200000000004</v>
      </c>
      <c r="F7861">
        <f t="shared" si="126"/>
        <v>111</v>
      </c>
    </row>
    <row r="7862" spans="1:6" x14ac:dyDescent="0.35">
      <c r="A7862">
        <v>111072</v>
      </c>
      <c r="B7862" t="s">
        <v>8191</v>
      </c>
      <c r="C7862" t="s">
        <v>428</v>
      </c>
      <c r="D7862" t="s">
        <v>429</v>
      </c>
      <c r="E7862">
        <v>56.538600000000002</v>
      </c>
      <c r="F7862">
        <f t="shared" si="126"/>
        <v>111</v>
      </c>
    </row>
    <row r="7863" spans="1:6" x14ac:dyDescent="0.35">
      <c r="A7863">
        <v>111073</v>
      </c>
      <c r="B7863" t="s">
        <v>8192</v>
      </c>
      <c r="C7863" t="s">
        <v>428</v>
      </c>
      <c r="D7863" t="s">
        <v>429</v>
      </c>
      <c r="E7863">
        <v>16.7742</v>
      </c>
      <c r="F7863">
        <f t="shared" si="126"/>
        <v>111</v>
      </c>
    </row>
    <row r="7864" spans="1:6" x14ac:dyDescent="0.35">
      <c r="A7864">
        <v>111074</v>
      </c>
      <c r="B7864" t="s">
        <v>8193</v>
      </c>
      <c r="C7864" t="s">
        <v>442</v>
      </c>
      <c r="D7864" t="s">
        <v>433</v>
      </c>
      <c r="E7864">
        <v>20.435600000000001</v>
      </c>
      <c r="F7864">
        <f t="shared" si="126"/>
        <v>111</v>
      </c>
    </row>
    <row r="7865" spans="1:6" x14ac:dyDescent="0.35">
      <c r="A7865">
        <v>111075</v>
      </c>
      <c r="B7865" t="s">
        <v>8194</v>
      </c>
      <c r="C7865" t="s">
        <v>442</v>
      </c>
      <c r="D7865" t="s">
        <v>433</v>
      </c>
      <c r="E7865">
        <v>34.686700000000002</v>
      </c>
      <c r="F7865">
        <f t="shared" si="126"/>
        <v>111</v>
      </c>
    </row>
    <row r="7866" spans="1:6" x14ac:dyDescent="0.35">
      <c r="A7866">
        <v>111076</v>
      </c>
      <c r="B7866" t="s">
        <v>8195</v>
      </c>
      <c r="C7866" t="s">
        <v>428</v>
      </c>
      <c r="D7866" t="s">
        <v>429</v>
      </c>
      <c r="E7866">
        <v>55.188499999999998</v>
      </c>
      <c r="F7866">
        <f t="shared" si="126"/>
        <v>111</v>
      </c>
    </row>
    <row r="7867" spans="1:6" x14ac:dyDescent="0.35">
      <c r="A7867">
        <v>111077</v>
      </c>
      <c r="B7867" t="s">
        <v>8196</v>
      </c>
      <c r="C7867" t="s">
        <v>428</v>
      </c>
      <c r="D7867" t="s">
        <v>429</v>
      </c>
      <c r="E7867">
        <v>84.082599999999999</v>
      </c>
      <c r="F7867">
        <f t="shared" si="126"/>
        <v>111</v>
      </c>
    </row>
    <row r="7868" spans="1:6" x14ac:dyDescent="0.35">
      <c r="A7868">
        <v>111078</v>
      </c>
      <c r="B7868" t="s">
        <v>8197</v>
      </c>
      <c r="C7868" t="s">
        <v>428</v>
      </c>
      <c r="D7868" t="s">
        <v>429</v>
      </c>
      <c r="E7868">
        <v>42.962000000000003</v>
      </c>
      <c r="F7868">
        <f t="shared" si="126"/>
        <v>111</v>
      </c>
    </row>
    <row r="7869" spans="1:6" x14ac:dyDescent="0.35">
      <c r="A7869">
        <v>111079</v>
      </c>
      <c r="B7869" t="s">
        <v>8198</v>
      </c>
      <c r="C7869" t="s">
        <v>432</v>
      </c>
      <c r="D7869" t="s">
        <v>433</v>
      </c>
      <c r="E7869">
        <v>19.078199999999999</v>
      </c>
      <c r="F7869">
        <f t="shared" si="126"/>
        <v>111</v>
      </c>
    </row>
    <row r="7870" spans="1:6" x14ac:dyDescent="0.35">
      <c r="A7870">
        <v>111080</v>
      </c>
      <c r="B7870" t="s">
        <v>8199</v>
      </c>
      <c r="C7870" t="s">
        <v>442</v>
      </c>
      <c r="D7870" t="s">
        <v>433</v>
      </c>
      <c r="E7870">
        <v>7.8875000000000002</v>
      </c>
      <c r="F7870">
        <f t="shared" si="126"/>
        <v>111</v>
      </c>
    </row>
    <row r="7871" spans="1:6" x14ac:dyDescent="0.35">
      <c r="A7871">
        <v>111081</v>
      </c>
      <c r="B7871" t="s">
        <v>8200</v>
      </c>
      <c r="C7871" t="s">
        <v>451</v>
      </c>
      <c r="D7871" t="s">
        <v>433</v>
      </c>
      <c r="E7871">
        <v>147.34370000000001</v>
      </c>
      <c r="F7871">
        <f t="shared" si="126"/>
        <v>111</v>
      </c>
    </row>
    <row r="7872" spans="1:6" x14ac:dyDescent="0.35">
      <c r="A7872">
        <v>111082</v>
      </c>
      <c r="B7872" t="s">
        <v>8201</v>
      </c>
      <c r="C7872" t="s">
        <v>451</v>
      </c>
      <c r="D7872" t="s">
        <v>433</v>
      </c>
      <c r="E7872">
        <v>58.854599999999998</v>
      </c>
      <c r="F7872">
        <f t="shared" si="126"/>
        <v>111</v>
      </c>
    </row>
    <row r="7873" spans="1:6" x14ac:dyDescent="0.35">
      <c r="A7873">
        <v>111083</v>
      </c>
      <c r="B7873" t="s">
        <v>8202</v>
      </c>
      <c r="C7873" t="s">
        <v>442</v>
      </c>
      <c r="D7873" t="s">
        <v>433</v>
      </c>
      <c r="E7873">
        <v>11.168200000000001</v>
      </c>
      <c r="F7873">
        <f t="shared" si="126"/>
        <v>111</v>
      </c>
    </row>
    <row r="7874" spans="1:6" x14ac:dyDescent="0.35">
      <c r="A7874">
        <v>111084</v>
      </c>
      <c r="B7874" t="s">
        <v>8203</v>
      </c>
      <c r="C7874" t="s">
        <v>428</v>
      </c>
      <c r="D7874" t="s">
        <v>429</v>
      </c>
      <c r="E7874">
        <v>189.9718</v>
      </c>
      <c r="F7874">
        <f t="shared" si="126"/>
        <v>111</v>
      </c>
    </row>
    <row r="7875" spans="1:6" x14ac:dyDescent="0.35">
      <c r="A7875">
        <v>111085</v>
      </c>
      <c r="B7875" t="s">
        <v>8204</v>
      </c>
      <c r="C7875" t="s">
        <v>432</v>
      </c>
      <c r="D7875" t="s">
        <v>433</v>
      </c>
      <c r="E7875">
        <v>38.266199999999998</v>
      </c>
      <c r="F7875">
        <f t="shared" ref="F7875:F7897" si="127">INT(A7875/1000)</f>
        <v>111</v>
      </c>
    </row>
    <row r="7876" spans="1:6" x14ac:dyDescent="0.35">
      <c r="A7876">
        <v>111086</v>
      </c>
      <c r="B7876" t="s">
        <v>8205</v>
      </c>
      <c r="C7876" t="s">
        <v>432</v>
      </c>
      <c r="D7876" t="s">
        <v>433</v>
      </c>
      <c r="E7876">
        <v>76.408500000000004</v>
      </c>
      <c r="F7876">
        <f t="shared" si="127"/>
        <v>111</v>
      </c>
    </row>
    <row r="7877" spans="1:6" x14ac:dyDescent="0.35">
      <c r="A7877">
        <v>111087</v>
      </c>
      <c r="B7877" t="s">
        <v>8206</v>
      </c>
      <c r="C7877" t="s">
        <v>428</v>
      </c>
      <c r="D7877" t="s">
        <v>429</v>
      </c>
      <c r="E7877">
        <v>12.749000000000001</v>
      </c>
      <c r="F7877">
        <f t="shared" si="127"/>
        <v>111</v>
      </c>
    </row>
    <row r="7878" spans="1:6" x14ac:dyDescent="0.35">
      <c r="A7878">
        <v>111088</v>
      </c>
      <c r="B7878" t="s">
        <v>8207</v>
      </c>
      <c r="C7878" t="s">
        <v>442</v>
      </c>
      <c r="D7878" t="s">
        <v>433</v>
      </c>
      <c r="E7878">
        <v>18.965199999999999</v>
      </c>
      <c r="F7878">
        <f t="shared" si="127"/>
        <v>111</v>
      </c>
    </row>
    <row r="7879" spans="1:6" x14ac:dyDescent="0.35">
      <c r="A7879">
        <v>111089</v>
      </c>
      <c r="B7879" t="s">
        <v>8208</v>
      </c>
      <c r="C7879" t="s">
        <v>442</v>
      </c>
      <c r="D7879" t="s">
        <v>433</v>
      </c>
      <c r="E7879">
        <v>246.01320000000001</v>
      </c>
      <c r="F7879">
        <f t="shared" si="127"/>
        <v>111</v>
      </c>
    </row>
    <row r="7880" spans="1:6" x14ac:dyDescent="0.35">
      <c r="A7880">
        <v>111090</v>
      </c>
      <c r="B7880" t="s">
        <v>8209</v>
      </c>
      <c r="C7880" t="s">
        <v>428</v>
      </c>
      <c r="D7880" t="s">
        <v>429</v>
      </c>
      <c r="E7880">
        <v>31.007400000000001</v>
      </c>
      <c r="F7880">
        <f t="shared" si="127"/>
        <v>111</v>
      </c>
    </row>
    <row r="7881" spans="1:6" x14ac:dyDescent="0.35">
      <c r="A7881">
        <v>111091</v>
      </c>
      <c r="B7881" t="s">
        <v>8210</v>
      </c>
      <c r="C7881" t="s">
        <v>442</v>
      </c>
      <c r="D7881" t="s">
        <v>433</v>
      </c>
      <c r="E7881">
        <v>24.2623</v>
      </c>
      <c r="F7881">
        <f t="shared" si="127"/>
        <v>111</v>
      </c>
    </row>
    <row r="7882" spans="1:6" x14ac:dyDescent="0.35">
      <c r="A7882">
        <v>111092</v>
      </c>
      <c r="B7882" t="s">
        <v>8211</v>
      </c>
      <c r="C7882" t="s">
        <v>442</v>
      </c>
      <c r="D7882" t="s">
        <v>433</v>
      </c>
      <c r="E7882">
        <v>9.2431999999999999</v>
      </c>
      <c r="F7882">
        <f t="shared" si="127"/>
        <v>111</v>
      </c>
    </row>
    <row r="7883" spans="1:6" x14ac:dyDescent="0.35">
      <c r="A7883">
        <v>111093</v>
      </c>
      <c r="B7883" t="s">
        <v>8212</v>
      </c>
      <c r="C7883" t="s">
        <v>428</v>
      </c>
      <c r="D7883" t="s">
        <v>429</v>
      </c>
      <c r="E7883">
        <v>32.805799999999998</v>
      </c>
      <c r="F7883">
        <f t="shared" si="127"/>
        <v>111</v>
      </c>
    </row>
    <row r="7884" spans="1:6" x14ac:dyDescent="0.35">
      <c r="A7884">
        <v>111094</v>
      </c>
      <c r="B7884" t="s">
        <v>8213</v>
      </c>
      <c r="C7884" t="s">
        <v>442</v>
      </c>
      <c r="D7884" t="s">
        <v>433</v>
      </c>
      <c r="E7884">
        <v>9.4459</v>
      </c>
      <c r="F7884">
        <f t="shared" si="127"/>
        <v>111</v>
      </c>
    </row>
    <row r="7885" spans="1:6" x14ac:dyDescent="0.35">
      <c r="A7885">
        <v>111095</v>
      </c>
      <c r="B7885" t="s">
        <v>8214</v>
      </c>
      <c r="C7885" t="s">
        <v>428</v>
      </c>
      <c r="D7885" t="s">
        <v>429</v>
      </c>
      <c r="E7885">
        <v>61.678699999999999</v>
      </c>
      <c r="F7885">
        <f t="shared" si="127"/>
        <v>111</v>
      </c>
    </row>
    <row r="7886" spans="1:6" x14ac:dyDescent="0.35">
      <c r="A7886">
        <v>111096</v>
      </c>
      <c r="B7886" t="s">
        <v>8215</v>
      </c>
      <c r="C7886" t="s">
        <v>438</v>
      </c>
      <c r="D7886" t="s">
        <v>429</v>
      </c>
      <c r="E7886">
        <v>183.21180000000001</v>
      </c>
      <c r="F7886">
        <f t="shared" si="127"/>
        <v>111</v>
      </c>
    </row>
    <row r="7887" spans="1:6" x14ac:dyDescent="0.35">
      <c r="A7887">
        <v>111097</v>
      </c>
      <c r="B7887" t="s">
        <v>8216</v>
      </c>
      <c r="C7887" t="s">
        <v>428</v>
      </c>
      <c r="D7887" t="s">
        <v>429</v>
      </c>
      <c r="E7887">
        <v>38.368200000000002</v>
      </c>
      <c r="F7887">
        <f t="shared" si="127"/>
        <v>111</v>
      </c>
    </row>
    <row r="7888" spans="1:6" x14ac:dyDescent="0.35">
      <c r="A7888">
        <v>111098</v>
      </c>
      <c r="B7888" t="s">
        <v>8217</v>
      </c>
      <c r="C7888" t="s">
        <v>428</v>
      </c>
      <c r="D7888" t="s">
        <v>429</v>
      </c>
      <c r="E7888">
        <v>91.832300000000004</v>
      </c>
      <c r="F7888">
        <f t="shared" si="127"/>
        <v>111</v>
      </c>
    </row>
    <row r="7889" spans="1:6" x14ac:dyDescent="0.35">
      <c r="A7889">
        <v>111099</v>
      </c>
      <c r="B7889" t="s">
        <v>8218</v>
      </c>
      <c r="C7889" t="s">
        <v>451</v>
      </c>
      <c r="D7889" t="s">
        <v>433</v>
      </c>
      <c r="E7889">
        <v>40.689799999999998</v>
      </c>
      <c r="F7889">
        <f t="shared" si="127"/>
        <v>111</v>
      </c>
    </row>
    <row r="7890" spans="1:6" x14ac:dyDescent="0.35">
      <c r="A7890">
        <v>111100</v>
      </c>
      <c r="B7890" t="s">
        <v>8219</v>
      </c>
      <c r="C7890" t="s">
        <v>428</v>
      </c>
      <c r="D7890" t="s">
        <v>429</v>
      </c>
      <c r="E7890">
        <v>10.899800000000001</v>
      </c>
      <c r="F7890">
        <f t="shared" si="127"/>
        <v>111</v>
      </c>
    </row>
    <row r="7891" spans="1:6" x14ac:dyDescent="0.35">
      <c r="A7891">
        <v>111101</v>
      </c>
      <c r="B7891" t="s">
        <v>8220</v>
      </c>
      <c r="C7891" t="s">
        <v>442</v>
      </c>
      <c r="D7891" t="s">
        <v>433</v>
      </c>
      <c r="E7891">
        <v>27.616700000000002</v>
      </c>
      <c r="F7891">
        <f t="shared" si="127"/>
        <v>111</v>
      </c>
    </row>
    <row r="7892" spans="1:6" x14ac:dyDescent="0.35">
      <c r="A7892">
        <v>111102</v>
      </c>
      <c r="B7892" t="s">
        <v>8221</v>
      </c>
      <c r="C7892" t="s">
        <v>428</v>
      </c>
      <c r="D7892" t="s">
        <v>429</v>
      </c>
      <c r="E7892">
        <v>36.455399999999997</v>
      </c>
      <c r="F7892">
        <f t="shared" si="127"/>
        <v>111</v>
      </c>
    </row>
    <row r="7893" spans="1:6" x14ac:dyDescent="0.35">
      <c r="A7893">
        <v>111103</v>
      </c>
      <c r="B7893" t="s">
        <v>8222</v>
      </c>
      <c r="C7893" t="s">
        <v>451</v>
      </c>
      <c r="D7893" t="s">
        <v>433</v>
      </c>
      <c r="E7893">
        <v>180.68289999999999</v>
      </c>
      <c r="F7893">
        <f t="shared" si="127"/>
        <v>111</v>
      </c>
    </row>
    <row r="7894" spans="1:6" x14ac:dyDescent="0.35">
      <c r="A7894">
        <v>111104</v>
      </c>
      <c r="B7894" t="s">
        <v>8223</v>
      </c>
      <c r="C7894" t="s">
        <v>432</v>
      </c>
      <c r="D7894" t="s">
        <v>433</v>
      </c>
      <c r="E7894">
        <v>129.8724</v>
      </c>
      <c r="F7894">
        <f t="shared" si="127"/>
        <v>111</v>
      </c>
    </row>
    <row r="7895" spans="1:6" x14ac:dyDescent="0.35">
      <c r="A7895">
        <v>111105</v>
      </c>
      <c r="B7895" t="s">
        <v>8224</v>
      </c>
      <c r="C7895" t="s">
        <v>432</v>
      </c>
      <c r="D7895" t="s">
        <v>433</v>
      </c>
      <c r="E7895">
        <v>57.415100000000002</v>
      </c>
      <c r="F7895">
        <f t="shared" si="127"/>
        <v>111</v>
      </c>
    </row>
    <row r="7896" spans="1:6" x14ac:dyDescent="0.35">
      <c r="A7896">
        <v>111106</v>
      </c>
      <c r="B7896" t="s">
        <v>8225</v>
      </c>
      <c r="C7896" t="s">
        <v>428</v>
      </c>
      <c r="D7896" t="s">
        <v>429</v>
      </c>
      <c r="E7896">
        <v>86.374799999999993</v>
      </c>
      <c r="F7896">
        <f t="shared" si="127"/>
        <v>111</v>
      </c>
    </row>
    <row r="7897" spans="1:6" x14ac:dyDescent="0.35">
      <c r="A7897">
        <v>111107</v>
      </c>
      <c r="B7897" t="s">
        <v>8226</v>
      </c>
      <c r="C7897" t="s">
        <v>428</v>
      </c>
      <c r="D7897" t="s">
        <v>429</v>
      </c>
      <c r="E7897">
        <v>27.2468</v>
      </c>
      <c r="F7897">
        <f t="shared" si="127"/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Dati</vt:lpstr>
      <vt:lpstr>Note</vt:lpstr>
      <vt:lpstr>2021</vt:lpstr>
      <vt:lpstr>2022</vt:lpstr>
      <vt:lpstr>2023</vt:lpstr>
      <vt:lpstr>RS 2021 2023</vt:lpstr>
      <vt:lpstr>pro-capite</vt:lpstr>
      <vt:lpstr>incidenza imposte</vt:lpstr>
      <vt:lpstr>Giacomo</vt:lpstr>
      <vt:lpstr>Graduatorie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Utente-XB</dc:creator>
  <cp:lastModifiedBy>Loredana Capuozzo</cp:lastModifiedBy>
  <dcterms:created xsi:type="dcterms:W3CDTF">2022-12-03T11:12:33Z</dcterms:created>
  <dcterms:modified xsi:type="dcterms:W3CDTF">2025-03-04T14:54:23Z</dcterms:modified>
</cp:coreProperties>
</file>